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Courses" sheetId="1" r:id="rId4"/>
    <sheet state="visible" name="Articles" sheetId="2" r:id="rId5"/>
    <sheet state="visible" name="Hands-On Site" sheetId="3" r:id="rId6"/>
    <sheet state="visible" name="Documentation" sheetId="4" r:id="rId7"/>
    <sheet state="visible" name="Books" sheetId="5" r:id="rId8"/>
  </sheets>
  <definedNames/>
  <calcPr/>
</workbook>
</file>

<file path=xl/sharedStrings.xml><?xml version="1.0" encoding="utf-8"?>
<sst xmlns="http://schemas.openxmlformats.org/spreadsheetml/2006/main" count="167" uniqueCount="14">
  <si>
    <t>Tool/Topic</t>
  </si>
  <si>
    <t>Training Courses</t>
  </si>
  <si>
    <t>Excel</t>
  </si>
  <si>
    <t>SQL</t>
  </si>
  <si>
    <t>Power BI</t>
  </si>
  <si>
    <t>Tableau</t>
  </si>
  <si>
    <t>QlikView</t>
  </si>
  <si>
    <t>Python</t>
  </si>
  <si>
    <t>R</t>
  </si>
  <si>
    <t>Cloud &amp; AI Tools</t>
  </si>
  <si>
    <t>Articles</t>
  </si>
  <si>
    <t>Hands-On Sites</t>
  </si>
  <si>
    <t>Documentation</t>
  </si>
  <si>
    <t>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</si>
</sst>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3" fontId="2" numFmtId="0" xfId="0" applyAlignment="1" applyFill="1" applyFont="1">
      <alignment horizontal="left" readingOrder="0"/>
    </xf>
    <xf borderId="0" fillId="3" fontId="7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05.38"/>
  </cols>
  <sheetData>
    <row r="1">
      <c r="A1" s="1" t="s">
        <v>0</v>
      </c>
      <c r="B1" s="1" t="s">
        <v>1</v>
      </c>
    </row>
    <row r="2">
      <c r="A2" s="2" t="s">
        <v>2</v>
      </c>
      <c r="B2" s="3" t="str">
        <f>HYPERLINK("https://www.coursera.org/specializations/excel", "Excel Skills for Business (Coursera – Macquarie University):")</f>
        <v>Excel Skills for Business (Coursera – Macquarie University):</v>
      </c>
    </row>
    <row r="3">
      <c r="A3" s="2" t="s">
        <v>2</v>
      </c>
      <c r="B3" s="3" t="str">
        <f>HYPERLINK("https://www.udemy.com/course/microsoft-excel-2013-from-beginner-to-advanced-and-beyond/?couponCode=24T2MT070225", "Excel from Beginner to Advanced (Udemy):")</f>
        <v>Excel from Beginner to Advanced (Udemy):</v>
      </c>
    </row>
    <row r="4">
      <c r="A4" s="2" t="s">
        <v>2</v>
      </c>
      <c r="B4" s="4" t="str">
        <f>HYPERLINK("https://www.linkedin.com/learning/excel-essential-training-microsoft-365-2022", "Excel Essential Training (LinkedIn Learning):")</f>
        <v>Excel Essential Training (LinkedIn Learning):</v>
      </c>
    </row>
    <row r="5">
      <c r="A5" s="5" t="s">
        <v>3</v>
      </c>
      <c r="B5" s="6" t="str">
        <f>HYPERLINK("https://www.coursera.org/learn/sql-for-data-science", "SQL for Data Science (Coursera):")</f>
        <v>SQL for Data Science (Coursera):</v>
      </c>
    </row>
    <row r="6">
      <c r="A6" s="5" t="s">
        <v>3</v>
      </c>
      <c r="B6" s="6" t="str">
        <f>HYPERLINK("https://www.udemy.com/course/the-complete-sql-bootcamp/", "The Complete SQL Bootcamp (Udemy):")</f>
        <v>The Complete SQL Bootcamp (Udemy):</v>
      </c>
    </row>
    <row r="7">
      <c r="A7" s="5" t="s">
        <v>3</v>
      </c>
      <c r="B7" s="6" t="str">
        <f>HYPERLINK("https://www.datacamp.com/courses/intro-to-sql-for-data-science", "SQL Fundamentals (DataCamp):")</f>
        <v>SQL Fundamentals (DataCamp):</v>
      </c>
    </row>
    <row r="8">
      <c r="A8" s="5" t="s">
        <v>3</v>
      </c>
      <c r="B8" s="6" t="str">
        <f>HYPERLINK("https://www.linkedin.com/learning/sql-essential-training-20685933", "SQL Essential Training (LinkedIn Learning):")</f>
        <v>SQL Essential Training (LinkedIn Learning):</v>
      </c>
    </row>
    <row r="9">
      <c r="A9" s="5" t="s">
        <v>3</v>
      </c>
      <c r="B9" s="7" t="str">
        <f>HYPERLINK("https://www.codecademy.com/learn/learn-sql", "Introduction to SQL (Codecademy):")</f>
        <v>Introduction to SQL (Codecademy):</v>
      </c>
    </row>
    <row r="10">
      <c r="A10" s="8" t="s">
        <v>4</v>
      </c>
      <c r="B10" s="9" t="str">
        <f>HYPERLINK("https://www.linkedin.com/learning/power-bi-essential-training", "Power BI Essential Training (LinkedIn Learning):")</f>
        <v>Power BI Essential Training (LinkedIn Learning):</v>
      </c>
    </row>
    <row r="11">
      <c r="A11" s="8" t="s">
        <v>4</v>
      </c>
      <c r="B11" s="9" t="str">
        <f>HYPERLINK("https://docs.microsoft.com/en-us/power-bi/guided-learning/", "Power BI Guided Learning (Microsoft):")</f>
        <v>Power BI Guided Learning (Microsoft):</v>
      </c>
    </row>
    <row r="12">
      <c r="A12" s="8" t="s">
        <v>4</v>
      </c>
      <c r="B12" s="9" t="str">
        <f>HYPERLINK("https://www.udemy.com/course/microsoft-power-bi-up-running-with-power-bi-desktop/?couponCode=24T2MT070225", "Power BI Desktop for Business Intelligence (Udemy):")</f>
        <v>Power BI Desktop for Business Intelligence (Udemy):</v>
      </c>
    </row>
    <row r="13">
      <c r="A13" s="5" t="s">
        <v>5</v>
      </c>
      <c r="B13" s="7" t="str">
        <f>HYPERLINK("https://www.udemy.com/course/tableau-for-beginners/", "Tableau for Beginners (Udemy):")</f>
        <v>Tableau for Beginners (Udemy):</v>
      </c>
    </row>
    <row r="14">
      <c r="A14" s="5" t="s">
        <v>5</v>
      </c>
      <c r="B14" s="7" t="str">
        <f>HYPERLINK("https://www.tableau.com/learn/training", "Official Tableau Training Videos (Tableau Website):")</f>
        <v>Official Tableau Training Videos (Tableau Website):</v>
      </c>
    </row>
    <row r="15">
      <c r="A15" s="5" t="s">
        <v>5</v>
      </c>
      <c r="B15" s="7" t="str">
        <f>HYPERLINK("https://www.coursera.org/learn/data-visualization-with-tableau-public", "Data Visualization with Tableau (Coursera):")</f>
        <v>Data Visualization with Tableau (Coursera):</v>
      </c>
    </row>
    <row r="16">
      <c r="A16" s="5" t="s">
        <v>5</v>
      </c>
      <c r="B16" s="7" t="str">
        <f>HYPERLINK("https://www.linkedin.com/learning/tableau-essential-training-2", "Tableau Essential Training (LinkedIn Learning):")</f>
        <v>Tableau Essential Training (LinkedIn Learning):</v>
      </c>
    </row>
    <row r="17">
      <c r="A17" s="5" t="s">
        <v>5</v>
      </c>
      <c r="B17" s="7" t="str">
        <f>HYPERLINK("https://www.udemy.com/course/tableau10/?couponCode=24T2MT070225", "Tableau 2020 A-Z (Udemy):")</f>
        <v>Tableau 2020 A-Z (Udemy):</v>
      </c>
    </row>
    <row r="18">
      <c r="A18" s="8" t="s">
        <v>6</v>
      </c>
      <c r="B18" s="9" t="str">
        <f>HYPERLINK("https://www.qlik.com/us/services/training", "Official QlikView Training Modules (Qlik Website):")</f>
        <v>Official QlikView Training Modules (Qlik Website):</v>
      </c>
    </row>
    <row r="19">
      <c r="A19" s="8" t="s">
        <v>6</v>
      </c>
      <c r="B19" s="9" t="str">
        <f>HYPERLINK("https://www.udemy.com/course/qlikview-developer-course/", "QlikView Developer Course (Udemy):")</f>
        <v>QlikView Developer Course (Udemy):</v>
      </c>
    </row>
    <row r="20">
      <c r="A20" s="5" t="s">
        <v>7</v>
      </c>
      <c r="B20" s="7" t="str">
        <f>HYPERLINK("https://www.coursera.org/learn/python-data-analysis", "Python for Data Science (Coursera):")</f>
        <v>Python for Data Science (Coursera):</v>
      </c>
    </row>
    <row r="21">
      <c r="A21" s="5" t="s">
        <v>7</v>
      </c>
      <c r="B21" s="7" t="str">
        <f>HYPERLINK("https://www.udemy.com/course/complete-python-bootcamp/", "The Complete Python Bootcamp (Udemy):")</f>
        <v>The Complete Python Bootcamp (Udemy):</v>
      </c>
    </row>
    <row r="22">
      <c r="A22" s="5" t="s">
        <v>7</v>
      </c>
      <c r="B22" s="7" t="str">
        <f>HYPERLINK("https://www.datacamp.com/courses/intro-to-python-for-data-science", "Python Fundamentals (DataCamp):")</f>
        <v>Python Fundamentals (DataCamp):</v>
      </c>
    </row>
    <row r="23">
      <c r="A23" s="5" t="s">
        <v>7</v>
      </c>
      <c r="B23" s="7" t="str">
        <f>HYPERLINK("https://www.codecademy.com/learn/learn-python-3", "Learn Python 3 (Codecademy):")</f>
        <v>Learn Python 3 (Codecademy):</v>
      </c>
    </row>
    <row r="24">
      <c r="A24" s="5" t="s">
        <v>7</v>
      </c>
      <c r="B24" s="7" t="str">
        <f>HYPERLINK("https://www.coursera.org/specializations/python", "Python for Everybody (Coursera):")</f>
        <v>Python for Everybody (Coursera):</v>
      </c>
    </row>
    <row r="25">
      <c r="A25" s="8" t="s">
        <v>8</v>
      </c>
      <c r="B25" s="9" t="str">
        <f>HYPERLINK("https://www.coursera.org/learn/r-programming", "R Programming (Coursera – Johns Hopkins University):")</f>
        <v>R Programming (Coursera – Johns Hopkins University):</v>
      </c>
    </row>
    <row r="26">
      <c r="A26" s="8" t="s">
        <v>8</v>
      </c>
      <c r="B26" s="9" t="str">
        <f>HYPERLINK("https://www.edx.org/learn/r-programming/harvard-university-data-science-r-basics?index=product&amp;queryId=ab7d91ff756eefdfaa0ef736030c17c8&amp;position=1", "Data Science: R Basics (edX):")</f>
        <v>Data Science: R Basics (edX):</v>
      </c>
    </row>
    <row r="27">
      <c r="A27" s="8" t="s">
        <v>8</v>
      </c>
      <c r="B27" s="9" t="str">
        <f>HYPERLINK("https://www.datacamp.com/courses/free-introduction-to-r", "R for Data Science (DataCamp):")</f>
        <v>R for Data Science (DataCamp):</v>
      </c>
    </row>
    <row r="28">
      <c r="A28" s="8" t="s">
        <v>8</v>
      </c>
      <c r="B28" s="9" t="str">
        <f>HYPERLINK("https://www.codecademy.com/learn/learn-r", "Introduction to R (Codecademy):")</f>
        <v>Introduction to R (Codecademy):</v>
      </c>
    </row>
    <row r="29">
      <c r="A29" s="8" t="s">
        <v>8</v>
      </c>
      <c r="B29" s="9" t="str">
        <f>HYPERLINK("https://www.udemy.com/course/r-programming/", "R Programming A-Z (Udemy):")</f>
        <v>R Programming A-Z (Udemy):</v>
      </c>
    </row>
    <row r="30">
      <c r="A30" s="5" t="s">
        <v>9</v>
      </c>
      <c r="B30" s="7" t="str">
        <f>HYPERLINK("https://aws.amazon.com/training/", "AWS Data Analytics Training (AWS Training):")</f>
        <v>AWS Data Analytics Training (AWS Training):</v>
      </c>
    </row>
    <row r="31">
      <c r="A31" s="5" t="s">
        <v>9</v>
      </c>
      <c r="B31" s="7" t="str">
        <f>HYPERLINK("https://www.coursera.org/learn/gcp-big-data-ml-fundamentals", "Google Cloud Platform: Big Data &amp; ML Fundamentals (Coursera):")</f>
        <v>Google Cloud Platform: Big Data &amp; ML Fundamentals (Coursera):</v>
      </c>
    </row>
    <row r="32">
      <c r="A32" s="5" t="s">
        <v>9</v>
      </c>
      <c r="B32" s="7" t="str">
        <f>HYPERLINK("https://docs.microsoft.com/en-us/learn/certifications/azure-data-scientist/", "Microsoft Azure Data Scientist Associate (Microsoft Learn):")</f>
        <v>Microsoft Azure Data Scientist Associate (Microsoft Learn):</v>
      </c>
    </row>
    <row r="33">
      <c r="A33" s="5" t="s">
        <v>9</v>
      </c>
      <c r="B33" s="7" t="str">
        <f>HYPERLINK("https://www.udemy.com/course/introduction-to-cloud-computing-on-amazon-aws-for-beginners/?couponCode=24T2MT070225", "Introduction to Cloud Computing (Udemy):")</f>
        <v>Introduction to Cloud Computing (Udemy):</v>
      </c>
    </row>
    <row r="34">
      <c r="A34" s="5" t="s">
        <v>9</v>
      </c>
      <c r="B34" s="7" t="str">
        <f>HYPERLINK("https://learn.microsoft.com/en-us/credentials/certifications/azure-fundamentals/?practice-assessment-type=certification", "Microsoft Certified: Azure Fundamentals (Microsoft Learn):")</f>
        <v>Microsoft Certified: Azure Fundamentals (Microsoft Learn):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73.25"/>
  </cols>
  <sheetData>
    <row r="1">
      <c r="A1" s="10" t="s">
        <v>0</v>
      </c>
      <c r="B1" s="10" t="s">
        <v>10</v>
      </c>
    </row>
    <row r="2">
      <c r="A2" s="11" t="s">
        <v>2</v>
      </c>
      <c r="B2" s="12" t="str">
        <f>HYPERLINK("https://exceljet.net/", "Excel Jet Tips &amp; Tricks:")</f>
        <v>Excel Jet Tips &amp; Tricks:</v>
      </c>
    </row>
    <row r="3">
      <c r="A3" s="11" t="s">
        <v>2</v>
      </c>
      <c r="B3" s="12" t="str">
        <f>HYPERLINK("https://www.microsoft.com/en-us/microsoft-365/blog/", "Microsoft Office Blog:")</f>
        <v>Microsoft Office Blog:</v>
      </c>
    </row>
    <row r="4">
      <c r="A4" s="11" t="s">
        <v>2</v>
      </c>
      <c r="B4" s="12" t="str">
        <f>HYPERLINK("https://www.contextures.com/", "Contextures Excel Tips:")</f>
        <v>Contextures Excel Tips:</v>
      </c>
    </row>
    <row r="5">
      <c r="A5" s="11" t="s">
        <v>2</v>
      </c>
      <c r="B5" s="12" t="str">
        <f>HYPERLINK("https://chandoo.org/", "Chandoo.org:")</f>
        <v>Chandoo.org:</v>
      </c>
    </row>
    <row r="6">
      <c r="A6" s="11" t="s">
        <v>2</v>
      </c>
      <c r="B6" s="12" t="str">
        <f>HYPERLINK("https://excelexposure.com/", "Excel Exposure Blog:")</f>
        <v>Excel Exposure Blog:</v>
      </c>
    </row>
    <row r="7">
      <c r="A7" s="11" t="s">
        <v>3</v>
      </c>
      <c r="B7" s="12" t="str">
        <f>HYPERLINK("https://www.w3schools.com/sql/", "W3Schools SQL Tutorial:")</f>
        <v>W3Schools SQL Tutorial:</v>
      </c>
    </row>
    <row r="8">
      <c r="A8" s="11" t="s">
        <v>3</v>
      </c>
      <c r="B8" s="12" t="str">
        <f>HYPERLINK("https://www.sqlshack.com/", "SQL Shack Articles:")</f>
        <v>SQL Shack Articles:</v>
      </c>
    </row>
    <row r="9">
      <c r="A9" s="11" t="s">
        <v>3</v>
      </c>
      <c r="B9" s="12" t="str">
        <f>HYPERLINK("https://mode.com/blog/", "Mode Analytics Blog Tutorials:")</f>
        <v>Mode Analytics Blog Tutorials:</v>
      </c>
    </row>
    <row r="10">
      <c r="A10" s="11" t="s">
        <v>3</v>
      </c>
      <c r="B10" s="12" t="str">
        <f>HYPERLINK("https://sqlzoo.net/", "SQLZoo Guides:")</f>
        <v>SQLZoo Guides:</v>
      </c>
    </row>
    <row r="11">
      <c r="A11" s="11" t="s">
        <v>3</v>
      </c>
      <c r="B11" s="13" t="str">
        <f>HYPERLINK("https://blog.sqlauthority.com/", "SQL Authority Blog:")</f>
        <v>SQL Authority Blog:</v>
      </c>
    </row>
    <row r="12">
      <c r="A12" s="11" t="s">
        <v>4</v>
      </c>
      <c r="B12" s="13" t="str">
        <f>HYPERLINK("https://powerbi.microsoft.com/en-us/blog/", "Microsoft Power BI Blog:")</f>
        <v>Microsoft Power BI Blog:</v>
      </c>
    </row>
    <row r="13">
      <c r="A13" s="11" t="s">
        <v>4</v>
      </c>
      <c r="B13" s="13" t="str">
        <f>HYPERLINK("https://powerbi.tips/", "PowerBI.tips Blog:")</f>
        <v>PowerBI.tips Blog:</v>
      </c>
    </row>
    <row r="14">
      <c r="A14" s="11" t="s">
        <v>4</v>
      </c>
      <c r="B14" s="13" t="str">
        <f>HYPERLINK("https://radacad.com/blog", "Radacad Articles:")</f>
        <v>Radacad Articles:</v>
      </c>
    </row>
    <row r="15">
      <c r="A15" s="11" t="s">
        <v>4</v>
      </c>
      <c r="B15" s="13" t="str">
        <f>HYPERLINK("https://www.sqlbi.com/articles/", "SQLBI Insights:")</f>
        <v>SQLBI Insights:</v>
      </c>
    </row>
    <row r="16">
      <c r="A16" s="11" t="s">
        <v>4</v>
      </c>
      <c r="B16" s="13" t="str">
        <f>HYPERLINK("https://community.powerbi.com/", "Power BI Community Articles:")</f>
        <v>Power BI Community Articles:</v>
      </c>
    </row>
    <row r="17">
      <c r="A17" s="11" t="s">
        <v>5</v>
      </c>
      <c r="B17" s="13" t="str">
        <f>HYPERLINK("https://public.tableau.com/en-us/s/blog", "Tableau Public Blog:")</f>
        <v>Tableau Public Blog:</v>
      </c>
    </row>
    <row r="18">
      <c r="A18" s="11" t="s">
        <v>5</v>
      </c>
      <c r="B18" s="13" t="str">
        <f>HYPERLINK("https://www.tableau.com/about/blog", "Tableau Official Blog:")</f>
        <v>Tableau Official Blog:</v>
      </c>
    </row>
    <row r="19">
      <c r="A19" s="11" t="s">
        <v>5</v>
      </c>
      <c r="B19" s="13" t="str">
        <f>HYPERLINK("https://interworks.com/blog/", "InterWorks Blog:")</f>
        <v>InterWorks Blog:</v>
      </c>
    </row>
    <row r="20">
      <c r="A20" s="11" t="s">
        <v>5</v>
      </c>
      <c r="B20" s="13" t="str">
        <f>HYPERLINK("https://www.theinformationlab.co.uk/", "The Information Lab Blog:")</f>
        <v>The Information Lab Blog:</v>
      </c>
    </row>
    <row r="21">
      <c r="A21" s="11" t="s">
        <v>6</v>
      </c>
      <c r="B21" s="13" t="str">
        <f>HYPERLINK("https://www.qlik.com/us/resource-center", "QlikView Tips &amp; Tricks Articles:")</f>
        <v>QlikView Tips &amp; Tricks Articles:</v>
      </c>
    </row>
    <row r="22">
      <c r="A22" s="11" t="s">
        <v>6</v>
      </c>
      <c r="B22" s="13" t="str">
        <f>HYPERLINK("https://help.qlik.com/", "QlikView Tutorials on Qlik Help:")</f>
        <v>QlikView Tutorials on Qlik Help:</v>
      </c>
    </row>
    <row r="23">
      <c r="A23" s="11" t="s">
        <v>7</v>
      </c>
      <c r="B23" s="13" t="str">
        <f>HYPERLINK("https://realpython.com/", "Real Python Articles:")</f>
        <v>Real Python Articles:</v>
      </c>
    </row>
    <row r="24">
      <c r="A24" s="11" t="s">
        <v>7</v>
      </c>
      <c r="B24" s="13" t="str">
        <f>HYPERLINK("https://towardsdatascience.com/", "Towards Data Science – Python Posts:")</f>
        <v>Towards Data Science – Python Posts:</v>
      </c>
    </row>
    <row r="25">
      <c r="A25" s="11" t="s">
        <v>7</v>
      </c>
      <c r="B25" s="13" t="str">
        <f>HYPERLINK("https://blog.python.org/", "Python Insider Blog:")</f>
        <v>Python Insider Blog:</v>
      </c>
    </row>
    <row r="26">
      <c r="A26" s="11" t="s">
        <v>7</v>
      </c>
      <c r="B26" s="13" t="str">
        <f>HYPERLINK("https://www.analyticsvidhya.com/blog/", "Analytics Vidhya Python Tutorials:")</f>
        <v>Analytics Vidhya Python Tutorials:</v>
      </c>
    </row>
    <row r="27">
      <c r="A27" s="11" t="s">
        <v>7</v>
      </c>
      <c r="B27" s="13" t="str">
        <f>HYPERLINK("https://medium.com/tag/python-data-analysis", "Medium Articles on Python Data Analytics:")</f>
        <v>Medium Articles on Python Data Analytics:</v>
      </c>
    </row>
    <row r="28">
      <c r="A28" s="11" t="s">
        <v>8</v>
      </c>
      <c r="B28" s="13" t="str">
        <f>HYPERLINK("https://www.r-bloggers.com/", "R-bloggers Posts:")</f>
        <v>R-bloggers Posts:</v>
      </c>
    </row>
    <row r="29">
      <c r="A29" s="11" t="s">
        <v>8</v>
      </c>
      <c r="B29" s="13" t="str">
        <f>HYPERLINK("https://www.datacamp.com/community/tutorials", "DataCamp R Articles:")</f>
        <v>DataCamp R Articles:</v>
      </c>
    </row>
    <row r="30">
      <c r="A30" s="11" t="s">
        <v>8</v>
      </c>
      <c r="B30" s="13" t="str">
        <f>HYPERLINK("https://blog.rstudio.com/", "RStudio Blog:")</f>
        <v>RStudio Blog:</v>
      </c>
    </row>
    <row r="31">
      <c r="A31" s="11" t="s">
        <v>8</v>
      </c>
      <c r="B31" s="13" t="str">
        <f>HYPERLINK("https://simplystatistics.org/", "Simply Statistics Blog:")</f>
        <v>Simply Statistics Blog:</v>
      </c>
    </row>
    <row r="32">
      <c r="A32" s="11" t="s">
        <v>8</v>
      </c>
      <c r="B32" s="13" t="str">
        <f>HYPERLINK("https://towardsdatascience.com/tagged/r", "Towards Data Science – R Articles:")</f>
        <v>Towards Data Science – R Articles:</v>
      </c>
    </row>
    <row r="33">
      <c r="A33" s="11" t="s">
        <v>9</v>
      </c>
      <c r="B33" s="13" t="str">
        <f>HYPERLINK("https://aws.amazon.com/blogs/big-data/", "AWS Blog – Analytics Posts:")</f>
        <v>AWS Blog – Analytics Posts:</v>
      </c>
    </row>
    <row r="34">
      <c r="A34" s="11" t="s">
        <v>9</v>
      </c>
      <c r="B34" s="13" t="str">
        <f>HYPERLINK("https://cloud.google.com/blog/products/data-analytics", "Google Cloud Blog – Big Data/ML:")</f>
        <v>Google Cloud Blog – Big Data/ML:</v>
      </c>
    </row>
    <row r="35">
      <c r="A35" s="11" t="s">
        <v>9</v>
      </c>
      <c r="B35" s="13" t="str">
        <f>HYPERLINK("https://azure.microsoft.com/en-us/blog/", "Microsoft Azure Blog – Data Analytics:")</f>
        <v>Microsoft Azure Blog – Data Analytics:</v>
      </c>
    </row>
    <row r="36">
      <c r="A36" s="11" t="s">
        <v>9</v>
      </c>
      <c r="B36" s="13" t="str">
        <f>HYPERLINK("https://towardsdatascience.com/tagged/cloud-computing", "Towards Data Science – Cloud Articles:")</f>
        <v>Towards Data Science – Cloud Articles:</v>
      </c>
    </row>
    <row r="37">
      <c r="A37" s="11" t="s">
        <v>9</v>
      </c>
      <c r="B37" s="13" t="str">
        <f>HYPERLINK("https://www.datarobot.com/blog/", "DataRobot Blog Posts:")</f>
        <v>DataRobot Blog Posts: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81.0"/>
  </cols>
  <sheetData>
    <row r="1">
      <c r="A1" s="10" t="s">
        <v>0</v>
      </c>
      <c r="B1" s="10" t="s">
        <v>11</v>
      </c>
    </row>
    <row r="2">
      <c r="A2" s="11" t="s">
        <v>2</v>
      </c>
      <c r="B2" s="12" t="str">
        <f>HYPERLINK("https://www.excel-practice-online.com/", "excel-practice-online.com:")</f>
        <v>excel-practice-online.com:</v>
      </c>
    </row>
    <row r="3">
      <c r="A3" s="11" t="s">
        <v>2</v>
      </c>
      <c r="B3" s="12" t="str">
        <f>HYPERLINK("https://support.microsoft.com/en-us/training", "Microsoft Office Training site:")</f>
        <v>Microsoft Office Training site:</v>
      </c>
    </row>
    <row r="4">
      <c r="A4" s="11" t="s">
        <v>2</v>
      </c>
      <c r="B4" s="12" t="str">
        <f>HYPERLINK("https://edu.gcfglobal.org/en/excel/", "GCFGlobal Excel Tutorials:")</f>
        <v>GCFGlobal Excel Tutorials:</v>
      </c>
    </row>
    <row r="5">
      <c r="A5" s="11" t="s">
        <v>2</v>
      </c>
      <c r="B5" s="12" t="str">
        <f>HYPERLINK("https://www.excel-easy.com/", "Excel Easy:")</f>
        <v>Excel Easy:</v>
      </c>
    </row>
    <row r="6">
      <c r="A6" s="11" t="s">
        <v>2</v>
      </c>
      <c r="B6" s="12" t="str">
        <f>HYPERLINK("https://spreadsheeto.com/", "Spreadsheeto:")</f>
        <v>Spreadsheeto:</v>
      </c>
    </row>
    <row r="7">
      <c r="A7" s="11" t="s">
        <v>3</v>
      </c>
      <c r="B7" s="12" t="str">
        <f>HYPERLINK("https://www.w3schools.com/sql/", "w3schools SQL Practice:")</f>
        <v>w3schools SQL Practice:</v>
      </c>
    </row>
    <row r="8">
      <c r="A8" s="11" t="s">
        <v>3</v>
      </c>
      <c r="B8" s="12" t="str">
        <f>HYPERLINK("https://sqlzoo.net/", "SQLZoo:")</f>
        <v>SQLZoo:</v>
      </c>
    </row>
    <row r="9">
      <c r="A9" s="11" t="s">
        <v>3</v>
      </c>
      <c r="B9" s="12" t="str">
        <f>HYPERLINK("https://leetcode.com/problemset/database/", "LeetCode SQL Practice:")</f>
        <v>LeetCode SQL Practice:</v>
      </c>
    </row>
    <row r="10">
      <c r="A10" s="11" t="s">
        <v>3</v>
      </c>
      <c r="B10" s="13" t="str">
        <f>HYPERLINK("https://www.hackerrank.com/domains/sql", "HackerRank SQL Challenges:")</f>
        <v>HackerRank SQL Challenges:</v>
      </c>
    </row>
    <row r="11">
      <c r="A11" s="11" t="s">
        <v>3</v>
      </c>
      <c r="B11" s="13" t="str">
        <f>HYPERLINK("https://mode.com/sql-tutorial/", "Mode Analytics SQL Interactive Sandbox:")</f>
        <v>Mode Analytics SQL Interactive Sandbox:</v>
      </c>
    </row>
    <row r="12">
      <c r="A12" s="11" t="s">
        <v>4</v>
      </c>
      <c r="B12" s="13" t="str">
        <f>HYPERLINK("https://powerbi.microsoft.com/en-us/", "Microsoft Power BI Service (Free Version):")</f>
        <v>Microsoft Power BI Service (Free Version):</v>
      </c>
    </row>
    <row r="13">
      <c r="A13" s="11" t="s">
        <v>4</v>
      </c>
      <c r="B13" s="13" t="str">
        <f>HYPERLINK("https://www.datacamp.com/courses-all?q=powerbi", "DataCamp Power BI Projects:")</f>
        <v>DataCamp Power BI Projects:</v>
      </c>
    </row>
    <row r="14">
      <c r="A14" s="11" t="s">
        <v>4</v>
      </c>
      <c r="B14" s="13" t="str">
        <f>HYPERLINK("https://portal.enterprisedna.co/", "Enterprise DNA Free Resources:")</f>
        <v>Enterprise DNA Free Resources:</v>
      </c>
    </row>
    <row r="15">
      <c r="A15" s="11" t="s">
        <v>5</v>
      </c>
      <c r="B15" s="13" t="str">
        <f>HYPERLINK("http://www.makeovermonday.co.uk/", "Makeover Monday (Viz Challenge):")</f>
        <v>Makeover Monday (Viz Challenge):</v>
      </c>
    </row>
    <row r="16">
      <c r="A16" s="11" t="s">
        <v>5</v>
      </c>
      <c r="B16" s="13" t="str">
        <f>HYPERLINK("https://www.tableau.com/learn/training", "Tableau Training Exercises:")</f>
        <v>Tableau Training Exercises:</v>
      </c>
    </row>
    <row r="17">
      <c r="A17" s="11" t="s">
        <v>6</v>
      </c>
      <c r="B17" s="13" t="str">
        <f>HYPERLINK("https://learning.qlik.com/mod/page/view.php?id=24696", "Qlik Continuous Classroom (Trial):")</f>
        <v>Qlik Continuous Classroom (Trial):</v>
      </c>
    </row>
    <row r="18">
      <c r="A18" s="11" t="s">
        <v>7</v>
      </c>
      <c r="B18" s="13" t="str">
        <f>HYPERLINK("https://www.kaggle.com/kernels", "Kaggle Kernels:")</f>
        <v>Kaggle Kernels:</v>
      </c>
    </row>
    <row r="19">
      <c r="A19" s="11" t="s">
        <v>7</v>
      </c>
      <c r="B19" s="13" t="str">
        <f>HYPERLINK("https://www.codecademy.com/learn/learn-python-3", "Codecademy Interactive Python Exercises:")</f>
        <v>Codecademy Interactive Python Exercises:</v>
      </c>
    </row>
    <row r="20">
      <c r="A20" s="11" t="s">
        <v>7</v>
      </c>
      <c r="B20" s="13" t="str">
        <f>HYPERLINK("https://www.hackerrank.com/domains/python", "HackerRank Python Practice:")</f>
        <v>HackerRank Python Practice:</v>
      </c>
    </row>
    <row r="21">
      <c r="A21" s="11" t="s">
        <v>7</v>
      </c>
      <c r="B21" s="13" t="str">
        <f>HYPERLINK("https://leetcode.com/problemset/all/?difficulty=All&amp;status=Todo&amp;tags=python", "LeetCode Python Challenges:")</f>
        <v>LeetCode Python Challenges:</v>
      </c>
    </row>
    <row r="22">
      <c r="A22" s="11" t="s">
        <v>8</v>
      </c>
      <c r="B22" s="13" t="str">
        <f>HYPERLINK("https://rstudio.cloud/", "RStudio Cloud:")</f>
        <v>RStudio Cloud:</v>
      </c>
    </row>
    <row r="23">
      <c r="A23" s="11" t="s">
        <v>8</v>
      </c>
      <c r="B23" s="13" t="str">
        <f>HYPERLINK("https://swirlstats.com/students.html", "Swirl (Interactive R Package):")</f>
        <v>Swirl (Interactive R Package):</v>
      </c>
    </row>
    <row r="24">
      <c r="A24" s="11" t="s">
        <v>8</v>
      </c>
      <c r="B24" s="13" t="str">
        <f>HYPERLINK("https://www.kaggle.com/code?language=R", "Kaggle (R Kernels):")</f>
        <v>Kaggle (R Kernels):</v>
      </c>
    </row>
    <row r="25">
      <c r="A25" s="11" t="s">
        <v>8</v>
      </c>
      <c r="B25" s="13" t="str">
        <f>HYPERLINK("https://www.datacamp.com/", "DataCamp Interactive R Exercises:")</f>
        <v>DataCamp Interactive R Exercises:</v>
      </c>
    </row>
    <row r="26">
      <c r="A26" s="11" t="s">
        <v>9</v>
      </c>
      <c r="B26" s="13" t="str">
        <f>HYPERLINK("https://aws.amazon.com/free/", "AWS Free Tier:")</f>
        <v>AWS Free Tier:</v>
      </c>
    </row>
    <row r="27">
      <c r="A27" s="11" t="s">
        <v>9</v>
      </c>
      <c r="B27" s="13" t="str">
        <f>HYPERLINK("https://cloud.google.com/free", "Google Cloud Free Tier:")</f>
        <v>Google Cloud Free Tier:</v>
      </c>
    </row>
    <row r="28">
      <c r="A28" s="11" t="s">
        <v>9</v>
      </c>
      <c r="B28" s="13" t="str">
        <f>HYPERLINK("https://azure.microsoft.com/en-us/free/", "Microsoft Azure Free Account:")</f>
        <v>Microsoft Azure Free Account:</v>
      </c>
    </row>
    <row r="29">
      <c r="A29" s="11" t="s">
        <v>9</v>
      </c>
      <c r="B29" s="13" t="str">
        <f>HYPERLINK("https://www.snowflake.com/trial/", "Snowflake Free Trial:")</f>
        <v>Snowflake Free Trial: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74.0"/>
  </cols>
  <sheetData>
    <row r="1">
      <c r="A1" s="10" t="s">
        <v>0</v>
      </c>
      <c r="B1" s="10" t="s">
        <v>12</v>
      </c>
    </row>
    <row r="2">
      <c r="A2" s="11" t="s">
        <v>2</v>
      </c>
      <c r="B2" s="12" t="str">
        <f>HYPERLINK("https://support.microsoft.com/en-us/excel", "Official Microsoft Excel Documentation (Office Support):")</f>
        <v>Official Microsoft Excel Documentation (Office Support):</v>
      </c>
    </row>
    <row r="3">
      <c r="A3" s="11" t="s">
        <v>3</v>
      </c>
      <c r="B3" s="12" t="str">
        <f>HYPERLINK("https://dev.mysql.com/doc/", "MySQL Documentation:")</f>
        <v>MySQL Documentation:</v>
      </c>
    </row>
    <row r="4">
      <c r="A4" s="11" t="s">
        <v>3</v>
      </c>
      <c r="B4" s="12" t="str">
        <f>HYPERLINK("https://www.postgresql.org/docs/", "PostgreSQL Documentation:")</f>
        <v>PostgreSQL Documentation:</v>
      </c>
    </row>
    <row r="5">
      <c r="A5" s="11" t="s">
        <v>3</v>
      </c>
      <c r="B5" s="12" t="str">
        <f>HYPERLINK("https://docs.microsoft.com/en-us/sql/sql-server/", "Microsoft SQL Server Documentation:")</f>
        <v>Microsoft SQL Server Documentation:</v>
      </c>
    </row>
    <row r="6">
      <c r="A6" s="11" t="s">
        <v>4</v>
      </c>
      <c r="B6" s="12" t="str">
        <f>HYPERLINK("https://docs.microsoft.com/en-us/power-bi/", "Official Power BI Documentation:")</f>
        <v>Official Power BI Documentation:</v>
      </c>
    </row>
    <row r="7">
      <c r="A7" s="11" t="s">
        <v>4</v>
      </c>
      <c r="B7" s="13" t="str">
        <f>HYPERLINK("https://docs.microsoft.com/en-us/rest/api/power-bi/", "Power BI API Documentation:")</f>
        <v>Power BI API Documentation:</v>
      </c>
    </row>
    <row r="8">
      <c r="A8" s="11" t="s">
        <v>5</v>
      </c>
      <c r="B8" s="13" t="str">
        <f>HYPERLINK("https://help.tableau.com/", "Official Tableau Documentation:")</f>
        <v>Official Tableau Documentation:</v>
      </c>
    </row>
    <row r="9">
      <c r="A9" s="11" t="s">
        <v>6</v>
      </c>
      <c r="B9" s="13" t="str">
        <f>HYPERLINK("https://help.qlik.com/en-US/cloud-services/Subsystems/Hub/Content/Global_Common/HelpSites/introducing-qlik-cloud.htm", "Official QlikView Documentation:")</f>
        <v>Official QlikView Documentation:</v>
      </c>
    </row>
    <row r="10">
      <c r="A10" s="11" t="s">
        <v>7</v>
      </c>
      <c r="B10" s="13" t="str">
        <f>HYPERLINK("https://docs.python.org/3/", "Official Python Documentation:")</f>
        <v>Official Python Documentation:</v>
      </c>
    </row>
    <row r="11">
      <c r="A11" s="11" t="s">
        <v>7</v>
      </c>
      <c r="B11" s="13" t="str">
        <f>HYPERLINK("https://www.python.org/dev/peps/pep-0008/", "PEP 8 Style Guide:")</f>
        <v>PEP 8 Style Guide:</v>
      </c>
    </row>
    <row r="12">
      <c r="A12" s="11" t="s">
        <v>7</v>
      </c>
      <c r="B12" s="13" t="str">
        <f>HYPERLINK("https://numpy.org/doc/", "NumPy Documentation:")</f>
        <v>NumPy Documentation:</v>
      </c>
    </row>
    <row r="13">
      <c r="A13" s="11" t="s">
        <v>7</v>
      </c>
      <c r="B13" s="13" t="str">
        <f>HYPERLINK("https://pandas.pydata.org/docs/", "Pandas Documentation:")</f>
        <v>Pandas Documentation:</v>
      </c>
    </row>
    <row r="14">
      <c r="A14" s="11" t="s">
        <v>8</v>
      </c>
      <c r="B14" s="13" t="str">
        <f>HYPERLINK("https://www.r-project.org/help.html", "R-Project Help Pages:")</f>
        <v>R-Project Help Pages:</v>
      </c>
    </row>
    <row r="15">
      <c r="A15" s="11" t="s">
        <v>8</v>
      </c>
      <c r="B15" s="13" t="str">
        <f>HYPERLINK("https://rmarkdown.rstudio.com/", "R Markdown Documentation:")</f>
        <v>R Markdown Documentation:</v>
      </c>
    </row>
    <row r="16">
      <c r="A16" s="11" t="s">
        <v>8</v>
      </c>
      <c r="B16" s="13" t="str">
        <f>HYPERLINK("https://www.tidyverse.org/packages/", "tidyverse Documentation:")</f>
        <v>tidyverse Documentation:</v>
      </c>
    </row>
    <row r="17">
      <c r="A17" s="11" t="s">
        <v>9</v>
      </c>
      <c r="B17" s="13" t="str">
        <f>HYPERLINK("https://docs.aws.amazon.com/", "AWS Analytics Documentation:")</f>
        <v>AWS Analytics Documentation:</v>
      </c>
    </row>
    <row r="18">
      <c r="A18" s="11" t="s">
        <v>9</v>
      </c>
      <c r="B18" s="13" t="str">
        <f>HYPERLINK("https://cloud.google.com/docs", "Google Cloud Documentation:")</f>
        <v>Google Cloud Documentation:</v>
      </c>
    </row>
    <row r="19">
      <c r="A19" s="11" t="s">
        <v>9</v>
      </c>
      <c r="B19" s="13" t="str">
        <f>HYPERLINK("https://docs.microsoft.com/en-us/azure/", "Microsoft Azure Documentation:")</f>
        <v>Microsoft Azure Documentation:</v>
      </c>
    </row>
    <row r="20">
      <c r="A20" s="11" t="s">
        <v>9</v>
      </c>
      <c r="B20" s="13" t="str">
        <f>HYPERLINK("https://docs.snowflake.com/", "Snowflake Documentation:")</f>
        <v>Snowflake Documentation:</v>
      </c>
    </row>
    <row r="21">
      <c r="A21" s="11" t="s">
        <v>9</v>
      </c>
      <c r="B21" s="13" t="str">
        <f>HYPERLINK("https://docs.datarobot.com/", "DataRobot Documentation:")</f>
        <v>DataRobot Documentation: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76.0"/>
  </cols>
  <sheetData>
    <row r="1">
      <c r="A1" s="10" t="s">
        <v>0</v>
      </c>
      <c r="B1" s="10" t="s">
        <v>13</v>
      </c>
    </row>
    <row r="2">
      <c r="A2" s="11" t="s">
        <v>2</v>
      </c>
      <c r="B2" s="12" t="str">
        <f>HYPERLINK("https://www.amazon.com/", "Excel Bible by John Walkenbach:")</f>
        <v>Excel Bible by John Walkenbach:</v>
      </c>
    </row>
    <row r="3">
      <c r="A3" s="11" t="s">
        <v>2</v>
      </c>
      <c r="B3" s="12" t="str">
        <f>HYPERLINK("https://www.amazon.com/", "Excel 2019 Bible:")</f>
        <v>Excel 2019 Bible:</v>
      </c>
    </row>
    <row r="4">
      <c r="A4" s="11" t="s">
        <v>2</v>
      </c>
      <c r="B4" s="12" t="str">
        <f>HYPERLINK("https://www.amazon.com/", "Excel 2021 All-In-One For Dummies:")</f>
        <v>Excel 2021 All-In-One For Dummies:</v>
      </c>
    </row>
    <row r="5">
      <c r="A5" s="11" t="s">
        <v>2</v>
      </c>
      <c r="B5" s="12" t="str">
        <f>HYPERLINK("https://www.amazon.com/", "Microsoft Excel Data Analysis and Business Modeling by Wayne Winston:")</f>
        <v>Microsoft Excel Data Analysis and Business Modeling by Wayne Winston:</v>
      </c>
    </row>
    <row r="6">
      <c r="A6" s="11" t="s">
        <v>2</v>
      </c>
      <c r="B6" s="12" t="str">
        <f>HYPERLINK("https://www.amazon.com/", "Excel 2016 Power Programming with VBA:")</f>
        <v>Excel 2016 Power Programming with VBA:</v>
      </c>
    </row>
    <row r="7">
      <c r="A7" s="11" t="s">
        <v>3</v>
      </c>
      <c r="B7" s="12" t="str">
        <f>HYPERLINK("https://www.amazon.com/", "SQL in 10 Minutes, Sams Teach Yourself by Ben Forta:")</f>
        <v>SQL in 10 Minutes, Sams Teach Yourself by Ben Forta:</v>
      </c>
    </row>
    <row r="8">
      <c r="A8" s="11" t="s">
        <v>3</v>
      </c>
      <c r="B8" s="12" t="str">
        <f>HYPERLINK("https://www.amazon.com/", "Learning SQL by Alan Beaulieu:")</f>
        <v>Learning SQL by Alan Beaulieu:</v>
      </c>
    </row>
    <row r="9">
      <c r="A9" s="11" t="s">
        <v>3</v>
      </c>
      <c r="B9" s="12" t="str">
        <f>HYPERLINK("https://www.amazon.com/", "Head First SQL by Lynn Beighley:")</f>
        <v>Head First SQL by Lynn Beighley:</v>
      </c>
    </row>
    <row r="10">
      <c r="A10" s="11" t="s">
        <v>3</v>
      </c>
      <c r="B10" s="13" t="str">
        <f>HYPERLINK("https://www.amazon.com/", "SQL Cookbook by Anthony Molinaro:")</f>
        <v>SQL Cookbook by Anthony Molinaro:</v>
      </c>
    </row>
    <row r="11">
      <c r="A11" s="11" t="s">
        <v>3</v>
      </c>
      <c r="B11" s="13" t="str">
        <f>HYPERLINK("https://www.amazon.com/", "SQL Queries for Mere Mortals by Viescas &amp; Hernandez:")</f>
        <v>SQL Queries for Mere Mortals by Viescas &amp; Hernandez:</v>
      </c>
    </row>
    <row r="12">
      <c r="A12" s="11" t="s">
        <v>4</v>
      </c>
      <c r="B12" s="13" t="str">
        <f>HYPERLINK("https://www.amazon.com/", "Mastering Microsoft Power BI by Brett Powell:")</f>
        <v>Mastering Microsoft Power BI by Brett Powell:</v>
      </c>
    </row>
    <row r="13">
      <c r="A13" s="11" t="s">
        <v>4</v>
      </c>
      <c r="B13" s="13" t="str">
        <f>HYPERLINK("https://www.amazon.com/", "Introducing Microsoft Power BI by Alberto Ferrari &amp; Marco Russo:")</f>
        <v>Introducing Microsoft Power BI by Alberto Ferrari &amp; Marco Russo:</v>
      </c>
    </row>
    <row r="14">
      <c r="A14" s="11" t="s">
        <v>4</v>
      </c>
      <c r="B14" s="13" t="str">
        <f>HYPERLINK("https://www.amazon.com/", "Collect, Combine, and Transform Data Using Power Query by Gil Raviv:")</f>
        <v>Collect, Combine, and Transform Data Using Power Query by Gil Raviv:</v>
      </c>
    </row>
    <row r="15">
      <c r="A15" s="11" t="s">
        <v>4</v>
      </c>
      <c r="B15" s="13" t="str">
        <f>HYPERLINK("https://www.amazon.com/", "Power BI Cookbook by Brett Powell:")</f>
        <v>Power BI Cookbook by Brett Powell:</v>
      </c>
    </row>
    <row r="16">
      <c r="A16" s="11" t="s">
        <v>4</v>
      </c>
      <c r="B16" s="13" t="str">
        <f>HYPERLINK("https://www.amazon.com/", "The Definitive Guide to DAX by Russo &amp; Ferrari:")</f>
        <v>The Definitive Guide to DAX by Russo &amp; Ferrari:</v>
      </c>
    </row>
    <row r="17">
      <c r="A17" s="11" t="s">
        <v>5</v>
      </c>
      <c r="B17" s="13" t="str">
        <f>HYPERLINK("https://www.amazon.com/", "Learning Tableau by Joshua N. Milligan:")</f>
        <v>Learning Tableau by Joshua N. Milligan:</v>
      </c>
    </row>
    <row r="18">
      <c r="A18" s="11" t="s">
        <v>5</v>
      </c>
      <c r="B18" s="13" t="str">
        <f>HYPERLINK("https://www.amazon.com/", "Tableau Your Data! by Daniel G. Murray:")</f>
        <v>Tableau Your Data! by Daniel G. Murray:</v>
      </c>
    </row>
    <row r="19">
      <c r="A19" s="11" t="s">
        <v>5</v>
      </c>
      <c r="B19" s="13" t="str">
        <f>HYPERLINK("https://www.amazon.com/", "Practical Tableau by Ryan Sleeper:")</f>
        <v>Practical Tableau by Ryan Sleeper:</v>
      </c>
    </row>
    <row r="20">
      <c r="A20" s="11" t="s">
        <v>5</v>
      </c>
      <c r="B20" s="13" t="str">
        <f>HYPERLINK("https://www.amazon.com/", "Tableau for Dummies by Molly Monsey &amp; Paul Sochan:")</f>
        <v>Tableau for Dummies by Molly Monsey &amp; Paul Sochan:</v>
      </c>
    </row>
    <row r="21">
      <c r="A21" s="11" t="s">
        <v>5</v>
      </c>
      <c r="B21" s="13" t="str">
        <f>HYPERLINK("https://www.amazon.com/", "Mastering Tableau by David Baldwin:")</f>
        <v>Mastering Tableau by David Baldwin:</v>
      </c>
    </row>
    <row r="22">
      <c r="A22" s="11" t="s">
        <v>6</v>
      </c>
      <c r="B22" s="13" t="str">
        <f>HYPERLINK("https://www.amazon.com/", "QlikView Your Business by Oleg Troyansky et al.:")</f>
        <v>QlikView Your Business by Oleg Troyansky et al.:</v>
      </c>
    </row>
    <row r="23">
      <c r="A23" s="11" t="s">
        <v>6</v>
      </c>
      <c r="B23" s="13" t="str">
        <f>HYPERLINK("https://www.amazon.com/", "QlikView 11 for Developers by Barry Harmsen:")</f>
        <v>QlikView 11 for Developers by Barry Harmsen:</v>
      </c>
    </row>
    <row r="24">
      <c r="A24" s="11" t="s">
        <v>6</v>
      </c>
      <c r="B24" s="13" t="str">
        <f>HYPERLINK("https://www.amazon.com/", "Mastering QlikView by Stephen Redmond:")</f>
        <v>Mastering QlikView by Stephen Redmond:</v>
      </c>
    </row>
    <row r="25">
      <c r="A25" s="11" t="s">
        <v>6</v>
      </c>
      <c r="B25" s="13" t="str">
        <f>HYPERLINK("https://www.amazon.com/", "QlikView Hacks by Yoram Eilam:")</f>
        <v>QlikView Hacks by Yoram Eilam:</v>
      </c>
    </row>
    <row r="26">
      <c r="A26" s="11" t="s">
        <v>6</v>
      </c>
      <c r="B26" s="13" t="str">
        <f>HYPERLINK("https://www.amazon.com/", "Beginning QlikView by Merry Macdonald:")</f>
        <v>Beginning QlikView by Merry Macdonald:</v>
      </c>
    </row>
    <row r="27">
      <c r="A27" s="11" t="s">
        <v>7</v>
      </c>
      <c r="B27" s="13" t="str">
        <f>HYPERLINK("https://www.amazon.com/", "Python Crash Course by Eric Matthes:")</f>
        <v>Python Crash Course by Eric Matthes:</v>
      </c>
    </row>
    <row r="28">
      <c r="A28" s="11" t="s">
        <v>7</v>
      </c>
      <c r="B28" s="13" t="str">
        <f>HYPERLINK("https://www.amazon.com/", "Automate the Boring Stuff with Python by Al Sweigart:")</f>
        <v>Automate the Boring Stuff with Python by Al Sweigart:</v>
      </c>
    </row>
    <row r="29">
      <c r="A29" s="11" t="s">
        <v>7</v>
      </c>
      <c r="B29" s="13" t="str">
        <f>HYPERLINK("https://www.amazon.com/", "Learning Python by Mark Lutz:")</f>
        <v>Learning Python by Mark Lutz:</v>
      </c>
    </row>
    <row r="30">
      <c r="A30" s="11" t="s">
        <v>7</v>
      </c>
      <c r="B30" s="13" t="str">
        <f>HYPERLINK("https://www.amazon.com/", "Python for Data Analysis by Wes McKinney:")</f>
        <v>Python for Data Analysis by Wes McKinney:</v>
      </c>
    </row>
    <row r="31">
      <c r="A31" s="11" t="s">
        <v>7</v>
      </c>
      <c r="B31" s="13" t="str">
        <f>HYPERLINK("https://www.amazon.com/", "Effective Python by Brett Slatkin:")</f>
        <v>Effective Python by Brett Slatkin:</v>
      </c>
    </row>
    <row r="32">
      <c r="A32" s="11" t="s">
        <v>8</v>
      </c>
      <c r="B32" s="13" t="str">
        <f>HYPERLINK("https://www.amazon.com/", "R for Data Science by Hadley Wickham &amp; Garrett Grolemund:")</f>
        <v>R for Data Science by Hadley Wickham &amp; Garrett Grolemund:</v>
      </c>
    </row>
    <row r="33">
      <c r="A33" s="11" t="s">
        <v>8</v>
      </c>
      <c r="B33" s="13" t="str">
        <f>HYPERLINK("https://www.amazon.com/", "The Art of R Programming by Norman Matloff:")</f>
        <v>The Art of R Programming by Norman Matloff:</v>
      </c>
    </row>
    <row r="34">
      <c r="A34" s="11" t="s">
        <v>8</v>
      </c>
      <c r="B34" s="13" t="str">
        <f>HYPERLINK("https://www.amazon.com/", "R in a Nutshell by Joseph Adler:")</f>
        <v>R in a Nutshell by Joseph Adler:</v>
      </c>
    </row>
    <row r="35">
      <c r="A35" s="11" t="s">
        <v>8</v>
      </c>
      <c r="B35" s="13" t="str">
        <f>HYPERLINK("https://www.amazon.com/", "Hands-On Programming with R by Garrett Grolemund:")</f>
        <v>Hands-On Programming with R by Garrett Grolemund:</v>
      </c>
    </row>
    <row r="36">
      <c r="A36" s="11" t="s">
        <v>8</v>
      </c>
      <c r="B36" s="13" t="str">
        <f>HYPERLINK("https://www.amazon.com/", "Advanced R by Hadley Wickham:")</f>
        <v>Advanced R by Hadley Wickham:</v>
      </c>
    </row>
    <row r="37">
      <c r="A37" s="11" t="s">
        <v>9</v>
      </c>
      <c r="B37" s="13" t="str">
        <f>HYPERLINK("https://www.amazon.com/", "Architecting Modern Data Platforms by Janakiram MSV:")</f>
        <v>Architecting Modern Data Platforms by Janakiram MSV:</v>
      </c>
    </row>
    <row r="38">
      <c r="A38" s="11" t="s">
        <v>9</v>
      </c>
      <c r="B38" s="13" t="str">
        <f>HYPERLINK("https://www.amazon.com/", "AWS Certified Data Analytics Study Guide by Asif Abbasi:")</f>
        <v>AWS Certified Data Analytics Study Guide by Asif Abbasi:</v>
      </c>
    </row>
    <row r="39">
      <c r="A39" s="11" t="s">
        <v>9</v>
      </c>
      <c r="B39" s="13" t="str">
        <f>HYPERLINK("https://www.amazon.com/", "Google Cloud Platform for Architects by Vitthal Srinivasan:")</f>
        <v>Google Cloud Platform for Architects by Vitthal Srinivasan:</v>
      </c>
    </row>
    <row r="40">
      <c r="A40" s="11" t="s">
        <v>9</v>
      </c>
      <c r="B40" s="13" t="str">
        <f>HYPERLINK("https://www.amazon.com/", "Learning Azure Data Solutions by Daniel Seara:")</f>
        <v>Learning Azure Data Solutions by Daniel Seara:</v>
      </c>
    </row>
    <row r="41">
      <c r="A41" s="11" t="s">
        <v>9</v>
      </c>
      <c r="B41" s="13" t="str">
        <f>HYPERLINK("https://aws.amazon.com/whitepapers/", "(Vendor whitepapers &amp; eBooks):")</f>
        <v>(Vendor whitepapers &amp; eBooks):</v>
      </c>
    </row>
  </sheetData>
  <drawing r:id="rId1"/>
</worksheet>
</file>