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Dev\GridNew\client\grid_dev\ExcelToCSVnet8\SrcFolder\"/>
    </mc:Choice>
  </mc:AlternateContent>
  <xr:revisionPtr revIDLastSave="0" documentId="13_ncr:1_{7B1422F3-477B-492B-AA09-0B31575000E6}" xr6:coauthVersionLast="47" xr6:coauthVersionMax="47" xr10:uidLastSave="{00000000-0000-0000-0000-000000000000}"/>
  <bookViews>
    <workbookView xWindow="1965" yWindow="930" windowWidth="24495" windowHeight="13335" tabRatio="647" activeTab="1" xr2:uid="{00000000-000D-0000-FFFF-FFFF00000000}"/>
  </bookViews>
  <sheets>
    <sheet name="UnitInfo" sheetId="2" r:id="rId1"/>
    <sheet name="UnitProjectileInfo" sheetId="5" r:id="rId2"/>
    <sheet name="UnitActionInfo" sheetId="3" r:id="rId3"/>
    <sheet name="UnitMoveInfo" sheetId="4" r:id="rId4"/>
    <sheet name="DotDmgInfo" sheetId="7" r:id="rId5"/>
    <sheet name="UnitTackleInfo" sheetId="6" r:id="rId6"/>
    <sheet name="SummonInfo" sheetId="8" r:id="rId7"/>
    <sheet name="ObjectInfo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5" l="1"/>
  <c r="A21" i="3"/>
  <c r="A24" i="3"/>
  <c r="A25" i="3"/>
  <c r="A26" i="3"/>
  <c r="A27" i="3"/>
  <c r="A28" i="3"/>
  <c r="A29" i="3"/>
  <c r="A30" i="3"/>
  <c r="A31" i="3"/>
  <c r="A22" i="3"/>
  <c r="A23" i="3"/>
  <c r="C20" i="3"/>
  <c r="C23" i="3"/>
  <c r="C25" i="3"/>
  <c r="A19" i="3"/>
  <c r="A20" i="3"/>
  <c r="H25" i="5"/>
  <c r="H34" i="5"/>
  <c r="H35" i="5"/>
  <c r="H33" i="5"/>
  <c r="H32" i="5"/>
  <c r="H31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2" i="5"/>
  <c r="H23" i="5"/>
  <c r="H4" i="5"/>
  <c r="D20" i="5" a="1"/>
  <c r="D20" i="5" s="1"/>
  <c r="D19" i="5" a="1"/>
  <c r="D19" i="5" s="1"/>
  <c r="D17" i="5" a="1"/>
  <c r="D17" i="5" s="1"/>
  <c r="D18" i="5" a="1"/>
  <c r="D18" i="5" s="1"/>
  <c r="C27" i="3"/>
  <c r="C28" i="3"/>
  <c r="C29" i="3"/>
  <c r="C30" i="3"/>
  <c r="C31" i="3"/>
  <c r="C26" i="3"/>
  <c r="D11" i="5" a="1"/>
  <c r="D11" i="5" s="1"/>
  <c r="D12" i="5" a="1"/>
  <c r="D12" i="5" s="1"/>
  <c r="D13" i="5" a="1"/>
  <c r="D13" i="5" s="1"/>
  <c r="C15" i="5"/>
  <c r="C16" i="5"/>
  <c r="C14" i="5"/>
  <c r="C7" i="5"/>
  <c r="C8" i="5"/>
  <c r="D16" i="5" a="1"/>
  <c r="D16" i="5" s="1"/>
  <c r="D14" i="5" a="1"/>
  <c r="D14" i="5" s="1"/>
  <c r="D15" i="5" a="1"/>
  <c r="D15" i="5" s="1"/>
  <c r="C18" i="3"/>
  <c r="A17" i="3"/>
  <c r="A18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4" i="3"/>
  <c r="C10" i="3"/>
  <c r="C11" i="3"/>
  <c r="C12" i="3"/>
  <c r="C13" i="3"/>
  <c r="C14" i="3"/>
  <c r="C15" i="3"/>
  <c r="C16" i="3"/>
  <c r="C17" i="3"/>
  <c r="A10" i="3" l="1"/>
  <c r="A11" i="3"/>
  <c r="A12" i="3"/>
  <c r="A13" i="3"/>
  <c r="A14" i="3"/>
  <c r="A15" i="3"/>
  <c r="A16" i="3"/>
  <c r="A9" i="3"/>
  <c r="C8" i="3"/>
  <c r="A8" i="3"/>
  <c r="D10" i="5" a="1"/>
  <c r="D10" i="5" s="1"/>
  <c r="D9" i="5" a="1"/>
  <c r="D9" i="5" s="1"/>
  <c r="D5" i="5" a="1"/>
  <c r="D5" i="5" s="1"/>
  <c r="D6" i="5" a="1"/>
  <c r="D6" i="5" s="1"/>
  <c r="D7" i="5" a="1"/>
  <c r="D7" i="5" s="1"/>
  <c r="D8" i="5" a="1"/>
  <c r="D8" i="5" s="1"/>
  <c r="D4" i="5" a="1"/>
  <c r="D4" i="5" s="1"/>
  <c r="C6" i="5"/>
  <c r="C4" i="5"/>
  <c r="C9" i="3"/>
  <c r="C7" i="3"/>
  <c r="A6" i="3" l="1"/>
  <c r="A4" i="3"/>
  <c r="A7" i="3"/>
  <c r="C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tc={AC3A5F08-6334-48A5-9B04-D7D30894F131}</author>
    <author>tc={4F073A0D-D4D7-4F67-B597-D32E72F8DED6}</author>
    <author>이지협</author>
  </authors>
  <commentList>
    <comment ref="L1" authorId="0" shapeId="0" xr:uid="{AC3A5F08-6334-48A5-9B04-D7D30894F1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 : 직선
2 : 곡선</t>
      </text>
    </comment>
    <comment ref="O1" authorId="1" shapeId="0" xr:uid="{4F073A0D-D4D7-4F67-B597-D32E72F8DE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발사 횟수</t>
      </text>
    </comment>
    <comment ref="Q1" authorId="2" shapeId="0" xr:uid="{AD35C7E6-97AC-447A-8A41-837AA97716EB}">
      <text>
        <r>
          <rPr>
            <b/>
            <sz val="9"/>
            <color indexed="81"/>
            <rFont val="돋움"/>
            <family val="3"/>
            <charset val="129"/>
          </rPr>
          <t>이지협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: </t>
        </r>
        <r>
          <rPr>
            <sz val="9"/>
            <color indexed="81"/>
            <rFont val="돋움"/>
            <family val="3"/>
            <charset val="129"/>
          </rPr>
          <t>고정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각도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0 ~ FireAngle
2 : </t>
        </r>
        <r>
          <rPr>
            <sz val="9"/>
            <color indexed="81"/>
            <rFont val="돋움"/>
            <family val="3"/>
            <charset val="129"/>
          </rPr>
          <t>쪼개기</t>
        </r>
        <r>
          <rPr>
            <sz val="9"/>
            <color indexed="81"/>
            <rFont val="Tahoma"/>
            <family val="2"/>
          </rPr>
          <t xml:space="preserve"> 0 ~ FireAngle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tc={981E0A5E-D10B-45FE-AC14-BFC05494B617}</author>
  </authors>
  <commentList>
    <comment ref="J1" authorId="0" shapeId="0" xr:uid="{981E0A5E-D10B-45FE-AC14-BFC05494B61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 : 미사용
1 : 근거리 공격
2 : 원거리 공격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<sst xmlns="http://schemas.openxmlformats.org/spreadsheetml/2006/main" count="462" uniqueCount="202">
  <si>
    <t>원거리</t>
  </si>
  <si>
    <t>Monster/6_poison_bomb</t>
  </si>
  <si>
    <t>Monster/5_snow_bomb</t>
  </si>
  <si>
    <t>근거리</t>
  </si>
  <si>
    <t>all</t>
    <phoneticPr fontId="3" type="noConversion"/>
  </si>
  <si>
    <t>int</t>
    <phoneticPr fontId="3" type="noConversion"/>
  </si>
  <si>
    <t>string</t>
    <phoneticPr fontId="3" type="noConversion"/>
  </si>
  <si>
    <t>int</t>
  </si>
  <si>
    <t>KillExp</t>
    <phoneticPr fontId="3" type="noConversion"/>
  </si>
  <si>
    <t>IsBoss</t>
    <phoneticPr fontId="3" type="noConversion"/>
  </si>
  <si>
    <t>CombatActionGroupRate</t>
  </si>
  <si>
    <t>CombatActionGroupId</t>
  </si>
  <si>
    <t>IdleActionGroupId</t>
  </si>
  <si>
    <t>DropGroup</t>
  </si>
  <si>
    <t>MoveSpeed</t>
    <phoneticPr fontId="3" type="noConversion"/>
  </si>
  <si>
    <t>Damage</t>
  </si>
  <si>
    <t>Hp</t>
  </si>
  <si>
    <t>PrefabName</t>
  </si>
  <si>
    <t>Icon</t>
  </si>
  <si>
    <t>Memo</t>
    <phoneticPr fontId="3" type="noConversion"/>
  </si>
  <si>
    <t>ID</t>
  </si>
  <si>
    <t>nodata</t>
    <phoneticPr fontId="3" type="noConversion"/>
  </si>
  <si>
    <t>action_type</t>
  </si>
  <si>
    <t>AttackInterrupt</t>
    <phoneticPr fontId="3" type="noConversion"/>
  </si>
  <si>
    <t>AnimName</t>
  </si>
  <si>
    <t>AttackRange</t>
    <phoneticPr fontId="3" type="noConversion"/>
  </si>
  <si>
    <t>AttackType</t>
    <phoneticPr fontId="3" type="noConversion"/>
  </si>
  <si>
    <t>ActionRepeatTime</t>
  </si>
  <si>
    <t>ActionId</t>
    <phoneticPr fontId="3" type="noConversion"/>
  </si>
  <si>
    <t>ActionType</t>
  </si>
  <si>
    <t>Delay</t>
  </si>
  <si>
    <t>ActionOrder</t>
  </si>
  <si>
    <t>GroupId</t>
  </si>
  <si>
    <t>Id</t>
    <phoneticPr fontId="3" type="noConversion"/>
  </si>
  <si>
    <t>move_type</t>
  </si>
  <si>
    <t>MoveTypeParam</t>
  </si>
  <si>
    <t>MoveType</t>
  </si>
  <si>
    <t>Id</t>
  </si>
  <si>
    <t>NextProjectileId</t>
    <phoneticPr fontId="3" type="noConversion"/>
  </si>
  <si>
    <t>Follow</t>
    <phoneticPr fontId="3" type="noConversion"/>
  </si>
  <si>
    <t>Knockback</t>
  </si>
  <si>
    <t>ShowRouteTime</t>
  </si>
  <si>
    <t>DestroyTime</t>
    <phoneticPr fontId="3" type="noConversion"/>
  </si>
  <si>
    <t>FireSpeed</t>
  </si>
  <si>
    <t>FireAngle</t>
  </si>
  <si>
    <t>FireAngleType</t>
    <phoneticPr fontId="3" type="noConversion"/>
  </si>
  <si>
    <t>FireTerm</t>
  </si>
  <si>
    <t>FireTime</t>
  </si>
  <si>
    <t>PrefabName</t>
    <phoneticPr fontId="3" type="noConversion"/>
  </si>
  <si>
    <t>TackleSpeed</t>
    <phoneticPr fontId="3" type="noConversion"/>
  </si>
  <si>
    <t>TackleType</t>
    <phoneticPr fontId="3" type="noConversion"/>
  </si>
  <si>
    <t>목표를 향해 이동</t>
    <phoneticPr fontId="2" type="noConversion"/>
  </si>
  <si>
    <t>랜덤한 위치로 이동</t>
  </si>
  <si>
    <t>랜덤한 위치로 이동</t>
    <phoneticPr fontId="2" type="noConversion"/>
  </si>
  <si>
    <t>눈발사람</t>
  </si>
  <si>
    <t>스켈보틀</t>
  </si>
  <si>
    <t>Name</t>
    <phoneticPr fontId="2" type="noConversion"/>
  </si>
  <si>
    <t>string</t>
    <phoneticPr fontId="2" type="noConversion"/>
  </si>
  <si>
    <t>all</t>
    <phoneticPr fontId="2" type="noConversion"/>
  </si>
  <si>
    <t>IdleMemo</t>
    <phoneticPr fontId="2" type="noConversion"/>
  </si>
  <si>
    <t>CombatMemo</t>
    <phoneticPr fontId="2" type="noConversion"/>
  </si>
  <si>
    <t>nodata</t>
    <phoneticPr fontId="2" type="noConversion"/>
  </si>
  <si>
    <t>적을 향해 이동한다.</t>
  </si>
  <si>
    <t>캐릭터를 향해 발사</t>
    <phoneticPr fontId="2" type="noConversion"/>
  </si>
  <si>
    <t>Memo2</t>
    <phoneticPr fontId="3" type="noConversion"/>
  </si>
  <si>
    <t>Projectile/3_bud_cute_series_projectile</t>
  </si>
  <si>
    <t>Memo2</t>
    <phoneticPr fontId="2" type="noConversion"/>
  </si>
  <si>
    <t>정지 ( 범위안에 있으면 공격하러간다 )</t>
    <phoneticPr fontId="2" type="noConversion"/>
  </si>
  <si>
    <t>KnockAvoidance</t>
    <phoneticPr fontId="2" type="noConversion"/>
  </si>
  <si>
    <t>Projectile/4_wolf_pup_projectile</t>
  </si>
  <si>
    <t>Projectile/6_poison_bomb_projectile</t>
  </si>
  <si>
    <t>원거리</t>
    <phoneticPr fontId="2" type="noConversion"/>
  </si>
  <si>
    <t>근거리</t>
    <phoneticPr fontId="2" type="noConversion"/>
  </si>
  <si>
    <t>랜덤 위치 이동</t>
  </si>
  <si>
    <t>Projectile/7_snake_cute_small_projectile</t>
    <phoneticPr fontId="2" type="noConversion"/>
  </si>
  <si>
    <t>Projectile/5_snow_bomb_projectile</t>
    <phoneticPr fontId="2" type="noConversion"/>
  </si>
  <si>
    <t>허수아비</t>
    <phoneticPr fontId="2" type="noConversion"/>
  </si>
  <si>
    <t>TrajectoryType</t>
    <phoneticPr fontId="2" type="noConversion"/>
  </si>
  <si>
    <t>TrajectoryParam1</t>
    <phoneticPr fontId="2" type="noConversion"/>
  </si>
  <si>
    <t>TrajectoryParam2</t>
    <phoneticPr fontId="2" type="noConversion"/>
  </si>
  <si>
    <t>Projectile/7_snake_cute_big_projectile</t>
    <phoneticPr fontId="2" type="noConversion"/>
  </si>
  <si>
    <t>WallBounceCnt</t>
  </si>
  <si>
    <t>Monster/9999_Dummy</t>
    <phoneticPr fontId="2" type="noConversion"/>
  </si>
  <si>
    <t>Projectile/9001001_weapon_projectile</t>
    <phoneticPr fontId="2" type="noConversion"/>
  </si>
  <si>
    <t>Projectile/9001002_weapon_projectile_2</t>
    <phoneticPr fontId="2" type="noConversion"/>
  </si>
  <si>
    <t>Projectile/9001002_weapon_projectile_3</t>
    <phoneticPr fontId="2" type="noConversion"/>
  </si>
  <si>
    <t>Projectile/9001002_weapon_projectile_4</t>
    <phoneticPr fontId="2" type="noConversion"/>
  </si>
  <si>
    <t>손톱 공격 ( 한갈래 x 3 회 )</t>
  </si>
  <si>
    <t>손톱 공격 ( 한갈래 x 3 회 )</t>
    <phoneticPr fontId="2" type="noConversion"/>
  </si>
  <si>
    <t>몬스터 소환 ( 울프 1마리 x 3회 )</t>
    <phoneticPr fontId="2" type="noConversion"/>
  </si>
  <si>
    <t>발사 (30갈래)</t>
  </si>
  <si>
    <t>발사 (30갈래)</t>
    <phoneticPr fontId="2" type="noConversion"/>
  </si>
  <si>
    <t>Projectile/8_were_slash_projectile</t>
    <phoneticPr fontId="2" type="noConversion"/>
  </si>
  <si>
    <t>Projectile/8_were_ice_projectile</t>
    <phoneticPr fontId="2" type="noConversion"/>
  </si>
  <si>
    <t>DotDmgId</t>
    <phoneticPr fontId="3" type="noConversion"/>
  </si>
  <si>
    <t>Time</t>
    <phoneticPr fontId="2" type="noConversion"/>
  </si>
  <si>
    <t>Atk</t>
    <phoneticPr fontId="2" type="noConversion"/>
  </si>
  <si>
    <t>EffectName</t>
    <phoneticPr fontId="2" type="noConversion"/>
  </si>
  <si>
    <t>Effect/DotEffect/BlueFire</t>
    <phoneticPr fontId="2" type="noConversion"/>
  </si>
  <si>
    <t>Type</t>
    <phoneticPr fontId="2" type="noConversion"/>
  </si>
  <si>
    <t>얼음요정</t>
    <phoneticPr fontId="2" type="noConversion"/>
  </si>
  <si>
    <t>불요정</t>
    <phoneticPr fontId="2" type="noConversion"/>
  </si>
  <si>
    <t>Delay</t>
    <phoneticPr fontId="2" type="noConversion"/>
  </si>
  <si>
    <t>AtkRate</t>
    <phoneticPr fontId="2" type="noConversion"/>
  </si>
  <si>
    <t>ProjectileId</t>
    <phoneticPr fontId="3" type="noConversion"/>
  </si>
  <si>
    <t>Summon/ability_summon_fire_fairy</t>
    <phoneticPr fontId="2" type="noConversion"/>
  </si>
  <si>
    <t>Summon/ability_summon_frozen_fairy</t>
    <phoneticPr fontId="2" type="noConversion"/>
  </si>
  <si>
    <t>MoveSpeedRate</t>
    <phoneticPr fontId="2" type="noConversion"/>
  </si>
  <si>
    <t>MoveValue</t>
    <phoneticPr fontId="2" type="noConversion"/>
  </si>
  <si>
    <t>불 정령</t>
    <phoneticPr fontId="2" type="noConversion"/>
  </si>
  <si>
    <t>얼음 정령</t>
    <phoneticPr fontId="2" type="noConversion"/>
  </si>
  <si>
    <t>Projectile/projectileTest</t>
    <phoneticPr fontId="2" type="noConversion"/>
  </si>
  <si>
    <t>test</t>
    <phoneticPr fontId="2" type="noConversion"/>
  </si>
  <si>
    <t>Pierce</t>
    <phoneticPr fontId="3" type="noConversion"/>
  </si>
  <si>
    <t>Projectile/projectileTest02</t>
    <phoneticPr fontId="2" type="noConversion"/>
  </si>
  <si>
    <t>Thorn_Trap</t>
    <phoneticPr fontId="2" type="noConversion"/>
  </si>
  <si>
    <t>Hp</t>
    <phoneticPr fontId="3" type="noConversion"/>
  </si>
  <si>
    <t>Atk</t>
    <phoneticPr fontId="3" type="noConversion"/>
  </si>
  <si>
    <t>ObjectType</t>
    <phoneticPr fontId="2" type="noConversion"/>
  </si>
  <si>
    <t>Airborne</t>
    <phoneticPr fontId="2" type="noConversion"/>
  </si>
  <si>
    <t>DropGroup</t>
    <phoneticPr fontId="2" type="noConversion"/>
  </si>
  <si>
    <t>Monster/01_slime</t>
    <phoneticPr fontId="2" type="noConversion"/>
  </si>
  <si>
    <t>슬라임</t>
    <phoneticPr fontId="2" type="noConversion"/>
  </si>
  <si>
    <t>캐릭터를 향해 지속적으로 이동</t>
    <phoneticPr fontId="2" type="noConversion"/>
  </si>
  <si>
    <t>BrakeDist</t>
    <phoneticPr fontId="3" type="noConversion"/>
  </si>
  <si>
    <t>레이저</t>
    <phoneticPr fontId="2" type="noConversion"/>
  </si>
  <si>
    <t>object_type</t>
  </si>
  <si>
    <t>ProjectileID</t>
    <phoneticPr fontId="2" type="noConversion"/>
  </si>
  <si>
    <t>랜덤공격 테스트</t>
    <phoneticPr fontId="2" type="noConversion"/>
  </si>
  <si>
    <t>IsMeleeAtk</t>
    <phoneticPr fontId="2" type="noConversion"/>
  </si>
  <si>
    <t>int</t>
    <phoneticPr fontId="2" type="noConversion"/>
  </si>
  <si>
    <t>all</t>
    <phoneticPr fontId="2" type="noConversion"/>
  </si>
  <si>
    <t>함정 공격</t>
    <phoneticPr fontId="2" type="noConversion"/>
  </si>
  <si>
    <t>함정</t>
    <phoneticPr fontId="2" type="noConversion"/>
  </si>
  <si>
    <t>대쉬 후 랜덤 공격</t>
  </si>
  <si>
    <t>번개 후속타</t>
  </si>
  <si>
    <t>레이저 정령</t>
  </si>
  <si>
    <t>Memo3</t>
    <phoneticPr fontId="2" type="noConversion"/>
  </si>
  <si>
    <t>어빌리티</t>
    <phoneticPr fontId="2" type="noConversion"/>
  </si>
  <si>
    <t>오브젝트</t>
    <phoneticPr fontId="2" type="noConversion"/>
  </si>
  <si>
    <t>테스트</t>
    <phoneticPr fontId="2" type="noConversion"/>
  </si>
  <si>
    <t>소환수</t>
    <phoneticPr fontId="2" type="noConversion"/>
  </si>
  <si>
    <t>보스</t>
    <phoneticPr fontId="2" type="noConversion"/>
  </si>
  <si>
    <t>캐릭터</t>
    <phoneticPr fontId="2" type="noConversion"/>
  </si>
  <si>
    <t>몬스터</t>
    <phoneticPr fontId="2" type="noConversion"/>
  </si>
  <si>
    <t>원거리</t>
    <phoneticPr fontId="2" type="noConversion"/>
  </si>
  <si>
    <t>Projectile/9001002_weapon_projectile_1</t>
    <phoneticPr fontId="2" type="noConversion"/>
  </si>
  <si>
    <t>근거리</t>
    <phoneticPr fontId="2" type="noConversion"/>
  </si>
  <si>
    <t>대쉬하며 칼질하는 공격</t>
    <phoneticPr fontId="2" type="noConversion"/>
  </si>
  <si>
    <t>Projectile/Sword_Projectile</t>
    <phoneticPr fontId="2" type="noConversion"/>
  </si>
  <si>
    <t>Projectile/Dash_Atk_Projectile</t>
    <phoneticPr fontId="2" type="noConversion"/>
  </si>
  <si>
    <t>Projectile/Lightning_Vertical_Projectile</t>
    <phoneticPr fontId="2" type="noConversion"/>
  </si>
  <si>
    <t>프로즌 어스퀘이크</t>
    <phoneticPr fontId="2" type="noConversion"/>
  </si>
  <si>
    <t>에너지 블라스트</t>
    <phoneticPr fontId="2" type="noConversion"/>
  </si>
  <si>
    <t>라이트닝 링</t>
    <phoneticPr fontId="2" type="noConversion"/>
  </si>
  <si>
    <t>Projectile/Lightning_Ring_Projectile</t>
    <phoneticPr fontId="2" type="noConversion"/>
  </si>
  <si>
    <t>Projectile/Energy_Blast_Projectile</t>
    <phoneticPr fontId="2" type="noConversion"/>
  </si>
  <si>
    <t>FixedFireSpeed</t>
    <phoneticPr fontId="2" type="noConversion"/>
  </si>
  <si>
    <t>AtkRate</t>
    <phoneticPr fontId="2" type="noConversion"/>
  </si>
  <si>
    <t>랜덤 얼음 스트라이크</t>
    <phoneticPr fontId="2" type="noConversion"/>
  </si>
  <si>
    <t>Projectile/Frozen_Sword_Projectile</t>
    <phoneticPr fontId="2" type="noConversion"/>
  </si>
  <si>
    <t>Monster/skeleton_sword</t>
    <phoneticPr fontId="2" type="noConversion"/>
  </si>
  <si>
    <t>스켈레톤 소드</t>
    <phoneticPr fontId="2" type="noConversion"/>
  </si>
  <si>
    <t>칼 공격</t>
    <phoneticPr fontId="2" type="noConversion"/>
  </si>
  <si>
    <t>Projectile/Skeleton_Sword_Projectile</t>
    <phoneticPr fontId="2" type="noConversion"/>
  </si>
  <si>
    <t>칼 공격</t>
    <phoneticPr fontId="2" type="noConversion"/>
  </si>
  <si>
    <t>메이지</t>
    <phoneticPr fontId="2" type="noConversion"/>
  </si>
  <si>
    <t>보스 1</t>
    <phoneticPr fontId="2" type="noConversion"/>
  </si>
  <si>
    <t>원거리</t>
    <phoneticPr fontId="2" type="noConversion"/>
  </si>
  <si>
    <t>스켈레톤 메이지</t>
    <phoneticPr fontId="2" type="noConversion"/>
  </si>
  <si>
    <t>Monster/skeleton_mage</t>
    <phoneticPr fontId="2" type="noConversion"/>
  </si>
  <si>
    <t>Projectile/3_bud_cute_series_projectile</t>
    <phoneticPr fontId="2" type="noConversion"/>
  </si>
  <si>
    <t>Arrow</t>
    <phoneticPr fontId="3" type="noConversion"/>
  </si>
  <si>
    <t>M_Atk_1</t>
  </si>
  <si>
    <t>패턴 1-1. 불 구슬 발사 (벽에 튕김)</t>
  </si>
  <si>
    <t>패턴 1-2. 불 구슬 촤르륵 발사 (벽에 안튕김) 360도 20발</t>
  </si>
  <si>
    <t>패턴 3. 파이어 토네이도 4방향 발사</t>
  </si>
  <si>
    <t>패턴 4. 랜덤 위치 폭발 4 개 / 바닥에 닿으면 데미지 받는 총알 생성 ( 5초 유지 ) ( 딜레이 0.5초 - 5번 )</t>
  </si>
  <si>
    <t>Projectile/Boss/Boss_1_Explosion_Projectile</t>
    <phoneticPr fontId="2" type="noConversion"/>
  </si>
  <si>
    <t>Projectile/Boss/Boss_1_Fire_Projectile</t>
    <phoneticPr fontId="2" type="noConversion"/>
  </si>
  <si>
    <t>Projectile/Boss/Boss_1_Tornado_Projectile</t>
    <phoneticPr fontId="2" type="noConversion"/>
  </si>
  <si>
    <t>스켈레톤 보스</t>
    <phoneticPr fontId="2" type="noConversion"/>
  </si>
  <si>
    <t>Monster/skeleton_boss</t>
    <phoneticPr fontId="2" type="noConversion"/>
  </si>
  <si>
    <t>M_Atk_4</t>
    <phoneticPr fontId="2" type="noConversion"/>
  </si>
  <si>
    <t>M_Atk_3</t>
    <phoneticPr fontId="2" type="noConversion"/>
  </si>
  <si>
    <t>IsTargetTurn</t>
    <phoneticPr fontId="2" type="noConversion"/>
  </si>
  <si>
    <t>IsDestroyedByWall</t>
    <phoneticPr fontId="2" type="noConversion"/>
  </si>
  <si>
    <t>스켈레톤 보스 - 이동</t>
    <phoneticPr fontId="2" type="noConversion"/>
  </si>
  <si>
    <t>스켈레톤 보스 - 소환</t>
    <phoneticPr fontId="2" type="noConversion"/>
  </si>
  <si>
    <t>패턴 2. 소환</t>
    <phoneticPr fontId="2" type="noConversion"/>
  </si>
  <si>
    <t>스켈레톤 워리어</t>
    <phoneticPr fontId="2" type="noConversion"/>
  </si>
  <si>
    <t>Monster/skeleton_warrior</t>
    <phoneticPr fontId="2" type="noConversion"/>
  </si>
  <si>
    <t>칼 공격 1</t>
    <phoneticPr fontId="2" type="noConversion"/>
  </si>
  <si>
    <t>Effect/ability_effect_dot_fire</t>
    <phoneticPr fontId="2" type="noConversion"/>
  </si>
  <si>
    <t>Effect/ability_effect_dot_poison</t>
    <phoneticPr fontId="2" type="noConversion"/>
  </si>
  <si>
    <t>번개요정</t>
    <phoneticPr fontId="2" type="noConversion"/>
  </si>
  <si>
    <t>레이저</t>
    <phoneticPr fontId="2" type="noConversion"/>
  </si>
  <si>
    <t>Summon/ability_summon_lightning_fairy</t>
    <phoneticPr fontId="2" type="noConversion"/>
  </si>
  <si>
    <t>KnockbackDuration</t>
    <phoneticPr fontId="2" type="noConversion"/>
  </si>
  <si>
    <t>대검 공격</t>
    <phoneticPr fontId="2" type="noConversion"/>
  </si>
  <si>
    <t>Projectile/Skeleton_Warrior_Projectile</t>
    <phoneticPr fontId="2" type="noConversion"/>
  </si>
  <si>
    <t>M_Atk_2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</si>
</sst>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scheme val="minor"/>
    </font>
    <font>
      <sz val="11"/>
      <name val="Calibri"/>
      <family val="2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b/>
      <sz val="11"/>
      <name val="Calibri"/>
      <family val="2"/>
    </font>
    <font>
      <b/>
      <sz val="10"/>
      <name val="Arial"/>
      <family val="2"/>
    </font>
    <font>
      <sz val="11"/>
      <name val="맑은 고딕"/>
      <family val="2"/>
      <charset val="129"/>
    </font>
    <font>
      <sz val="11"/>
      <name val="Calibri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2"/>
      <charset val="129"/>
    </font>
    <font>
      <sz val="10"/>
      <color theme="1"/>
      <name val="Arial"/>
      <family val="2"/>
    </font>
    <font>
      <sz val="10"/>
      <color theme="1"/>
      <name val="맑은 고딕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quotePrefix="1" applyAlignment="1">
      <alignment horizontal="center"/>
    </xf>
    <xf numFmtId="0" fontId="4" fillId="0" borderId="0" xfId="1" applyFont="1" applyAlignment="1">
      <alignment horizontal="center"/>
    </xf>
    <xf numFmtId="0" fontId="1" fillId="2" borderId="1" xfId="1" applyFill="1" applyBorder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5" fillId="2" borderId="0" xfId="1" applyFont="1" applyFill="1" applyAlignment="1">
      <alignment horizontal="center"/>
    </xf>
    <xf numFmtId="0" fontId="1" fillId="2" borderId="0" xfId="1" applyFill="1" applyAlignment="1">
      <alignment horizontal="center"/>
    </xf>
    <xf numFmtId="0" fontId="6" fillId="2" borderId="0" xfId="1" applyFont="1" applyFill="1" applyAlignment="1">
      <alignment horizontal="center" vertical="center"/>
    </xf>
    <xf numFmtId="0" fontId="7" fillId="2" borderId="0" xfId="1" applyFont="1" applyFill="1" applyAlignment="1">
      <alignment horizontal="center"/>
    </xf>
    <xf numFmtId="0" fontId="8" fillId="0" borderId="0" xfId="1" applyFont="1" applyAlignment="1">
      <alignment horizontal="center"/>
    </xf>
    <xf numFmtId="0" fontId="1" fillId="0" borderId="0" xfId="1" applyAlignment="1">
      <alignment horizontal="left"/>
    </xf>
    <xf numFmtId="0" fontId="7" fillId="0" borderId="0" xfId="1" applyFont="1" applyAlignment="1">
      <alignment horizontal="left"/>
    </xf>
    <xf numFmtId="0" fontId="13" fillId="2" borderId="0" xfId="1" applyFont="1" applyFill="1" applyAlignment="1">
      <alignment horizontal="center"/>
    </xf>
    <xf numFmtId="0" fontId="1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/>
    </xf>
    <xf numFmtId="0" fontId="15" fillId="0" borderId="0" xfId="1" applyFont="1" applyAlignment="1">
      <alignment horizontal="center" vertical="center"/>
    </xf>
    <xf numFmtId="0" fontId="4" fillId="0" borderId="0" xfId="1" applyFont="1" applyAlignment="1">
      <alignment horizontal="left"/>
    </xf>
    <xf numFmtId="0" fontId="6" fillId="2" borderId="0" xfId="1" applyFont="1" applyFill="1" applyAlignment="1">
      <alignment horizontal="left" vertical="center"/>
    </xf>
    <xf numFmtId="0" fontId="1" fillId="2" borderId="0" xfId="1" applyFill="1" applyAlignment="1">
      <alignment horizontal="left" vertical="center"/>
    </xf>
    <xf numFmtId="0" fontId="1" fillId="2" borderId="1" xfId="1" applyFill="1" applyBorder="1" applyAlignment="1">
      <alignment horizontal="left" vertical="center"/>
    </xf>
    <xf numFmtId="0" fontId="7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16" fillId="2" borderId="0" xfId="1" applyFont="1" applyFill="1" applyAlignment="1">
      <alignment horizontal="center" vertical="center"/>
    </xf>
    <xf numFmtId="0" fontId="4" fillId="3" borderId="0" xfId="1" applyFont="1" applyFill="1" applyAlignment="1">
      <alignment horizontal="center"/>
    </xf>
    <xf numFmtId="0" fontId="1" fillId="4" borderId="0" xfId="1" applyFill="1" applyAlignment="1">
      <alignment horizontal="center"/>
    </xf>
    <xf numFmtId="0" fontId="7" fillId="4" borderId="0" xfId="1" applyFont="1" applyFill="1" applyAlignment="1">
      <alignment horizontal="center"/>
    </xf>
    <xf numFmtId="0" fontId="1" fillId="5" borderId="0" xfId="1" applyFill="1" applyAlignment="1">
      <alignment horizontal="center"/>
    </xf>
    <xf numFmtId="0" fontId="7" fillId="5" borderId="0" xfId="1" applyFont="1" applyFill="1" applyAlignment="1">
      <alignment horizontal="center"/>
    </xf>
    <xf numFmtId="0" fontId="1" fillId="6" borderId="0" xfId="1" applyFill="1" applyAlignment="1">
      <alignment horizontal="center"/>
    </xf>
    <xf numFmtId="0" fontId="7" fillId="6" borderId="0" xfId="1" applyFont="1" applyFill="1" applyAlignment="1">
      <alignment horizontal="center"/>
    </xf>
    <xf numFmtId="0" fontId="17" fillId="0" borderId="2" xfId="0" applyFont="1" applyBorder="1" applyAlignment="1">
      <alignment wrapText="1"/>
    </xf>
    <xf numFmtId="0" fontId="17" fillId="0" borderId="2" xfId="0" applyFont="1" applyBorder="1"/>
    <xf numFmtId="0" fontId="17" fillId="0" borderId="0" xfId="0" applyFont="1"/>
    <xf numFmtId="0" fontId="18" fillId="0" borderId="0" xfId="0" applyFont="1"/>
  </cellXfs>
  <cellStyles count="2">
    <cellStyle name="표준" xfId="0" builtinId="0"/>
    <cellStyle name="표준 2" xfId="1" xr:uid="{FE38BCB9-6905-4703-A915-5E2A7090D392}"/>
  </cellStyles>
  <dxfs count="19"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플레로" id="{6187785A-0C0D-4C7D-891A-BABA8D884676}" userId="S::flero_office5@wemadeconnect.com::0b7d9ebf-6063-40e0-a42f-a4b81fe1e95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" dT="2025-01-20T05:13:13.56" personId="{6187785A-0C0D-4C7D-891A-BABA8D884676}" id="{AC3A5F08-6334-48A5-9B04-D7D30894F131}">
    <text>1 : 직선
2 : 곡선</text>
  </threadedComment>
  <threadedComment ref="O1" dT="2025-01-20T05:13:36.94" personId="{6187785A-0C0D-4C7D-891A-BABA8D884676}" id="{4F073A0D-D4D7-4F67-B597-D32E72F8DED6}">
    <text>발사 횟수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1" dT="2025-01-20T08:03:55.80" personId="{6187785A-0C0D-4C7D-891A-BABA8D884676}" id="{981E0A5E-D10B-45FE-AC14-BFC05494B617}">
    <text>0 : 미사용
1 : 근거리 공격
2 : 원거리 공격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3AF7-AB27-4FF8-9057-0ACD7D05F599}">
  <dimension ref="A1:AD13"/>
  <sheetViews>
    <sheetView workbookViewId="0">
      <selection activeCell="P20" sqref="P20"/>
    </sheetView>
  </sheetViews>
  <sheetFormatPr defaultRowHeight="15"/>
  <cols>
    <col min="1" max="2" width="9" style="2"/>
    <col min="3" max="3" width="14.125" style="2" customWidth="1"/>
    <col min="4" max="4" width="9" style="2"/>
    <col min="5" max="5" width="29.375" style="2" customWidth="1"/>
    <col min="6" max="6" width="9" style="2"/>
    <col min="7" max="7" width="7.75" style="2" bestFit="1" customWidth="1"/>
    <col min="8" max="8" width="14" style="2" customWidth="1"/>
    <col min="9" max="9" width="10.5" style="2" bestFit="1" customWidth="1"/>
    <col min="10" max="10" width="16.75" style="2" bestFit="1" customWidth="1"/>
    <col min="11" max="11" width="21.875" style="2" customWidth="1"/>
    <col min="12" max="12" width="20.125" style="2" bestFit="1" customWidth="1"/>
    <col min="13" max="13" width="20.125" style="2" customWidth="1"/>
    <col min="14" max="14" width="22.375" style="2" bestFit="1" customWidth="1"/>
    <col min="15" max="18" width="9" style="2"/>
    <col min="19" max="16384" width="9" style="1"/>
  </cols>
  <sheetData>
    <row r="1" spans="1:30">
      <c r="A1" s="7" t="s">
        <v>20</v>
      </c>
      <c r="B1" s="7" t="s">
        <v>19</v>
      </c>
      <c r="C1" s="7" t="s">
        <v>56</v>
      </c>
      <c r="D1" s="7" t="s">
        <v>18</v>
      </c>
      <c r="E1" s="7" t="s">
        <v>17</v>
      </c>
      <c r="F1" s="7" t="s">
        <v>16</v>
      </c>
      <c r="G1" s="7" t="s">
        <v>15</v>
      </c>
      <c r="H1" s="7" t="s">
        <v>14</v>
      </c>
      <c r="I1" s="7" t="s">
        <v>13</v>
      </c>
      <c r="J1" s="7" t="s">
        <v>12</v>
      </c>
      <c r="K1" s="7" t="s">
        <v>59</v>
      </c>
      <c r="L1" s="7" t="s">
        <v>11</v>
      </c>
      <c r="M1" s="7" t="s">
        <v>60</v>
      </c>
      <c r="N1" s="7" t="s">
        <v>10</v>
      </c>
      <c r="O1" s="7" t="s">
        <v>9</v>
      </c>
      <c r="P1" s="7" t="s">
        <v>8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>
      <c r="A2" s="6" t="s">
        <v>7</v>
      </c>
      <c r="B2" s="6" t="s">
        <v>6</v>
      </c>
      <c r="C2" s="6" t="s">
        <v>57</v>
      </c>
      <c r="D2" s="6" t="s">
        <v>6</v>
      </c>
      <c r="E2" s="6" t="s">
        <v>6</v>
      </c>
      <c r="F2" s="6" t="s">
        <v>7</v>
      </c>
      <c r="G2" s="6" t="s">
        <v>7</v>
      </c>
      <c r="H2" s="6" t="s">
        <v>7</v>
      </c>
      <c r="I2" s="6" t="s">
        <v>5</v>
      </c>
      <c r="J2" s="6" t="s">
        <v>7</v>
      </c>
      <c r="K2" s="6" t="s">
        <v>57</v>
      </c>
      <c r="L2" s="6" t="s">
        <v>6</v>
      </c>
      <c r="M2" s="6" t="s">
        <v>57</v>
      </c>
      <c r="N2" s="6" t="s">
        <v>6</v>
      </c>
      <c r="O2" s="6" t="s">
        <v>5</v>
      </c>
      <c r="P2" s="6" t="s">
        <v>5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>
      <c r="A3" s="5" t="s">
        <v>4</v>
      </c>
      <c r="B3" s="5" t="s">
        <v>4</v>
      </c>
      <c r="C3" s="5" t="s">
        <v>58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61</v>
      </c>
      <c r="L3" s="5" t="s">
        <v>4</v>
      </c>
      <c r="M3" s="5" t="s">
        <v>61</v>
      </c>
      <c r="N3" s="5" t="s">
        <v>4</v>
      </c>
      <c r="O3" s="5" t="s">
        <v>4</v>
      </c>
      <c r="P3" s="5" t="s">
        <v>4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ht="16.5">
      <c r="A4" s="2">
        <v>1001</v>
      </c>
      <c r="B4" s="2" t="s">
        <v>3</v>
      </c>
      <c r="C4" s="23" t="s">
        <v>122</v>
      </c>
      <c r="E4" s="2" t="s">
        <v>121</v>
      </c>
      <c r="F4" s="2">
        <v>200</v>
      </c>
      <c r="G4" s="2">
        <v>20</v>
      </c>
      <c r="H4" s="2">
        <v>2</v>
      </c>
      <c r="I4" s="2">
        <v>1001</v>
      </c>
      <c r="J4" s="2">
        <v>100001</v>
      </c>
      <c r="K4" s="2" t="s">
        <v>62</v>
      </c>
      <c r="L4" s="3">
        <v>1001</v>
      </c>
      <c r="M4" s="3"/>
      <c r="N4" s="2">
        <v>100</v>
      </c>
      <c r="O4" s="2">
        <v>0</v>
      </c>
      <c r="P4" s="2">
        <v>1</v>
      </c>
    </row>
    <row r="5" spans="1:30" ht="16.5">
      <c r="A5" s="2">
        <v>1002</v>
      </c>
      <c r="B5" s="2" t="s">
        <v>3</v>
      </c>
      <c r="C5" s="23" t="s">
        <v>162</v>
      </c>
      <c r="E5" s="2" t="s">
        <v>161</v>
      </c>
      <c r="F5" s="2">
        <v>200</v>
      </c>
      <c r="G5" s="2">
        <v>40</v>
      </c>
      <c r="H5" s="2">
        <v>4</v>
      </c>
      <c r="I5" s="2">
        <v>1002</v>
      </c>
      <c r="J5" s="2">
        <v>100002</v>
      </c>
      <c r="K5" s="2" t="s">
        <v>52</v>
      </c>
      <c r="L5" s="3">
        <v>1002</v>
      </c>
      <c r="M5" s="3"/>
      <c r="N5" s="2">
        <v>100</v>
      </c>
      <c r="O5" s="2">
        <v>0</v>
      </c>
      <c r="P5" s="2">
        <v>1</v>
      </c>
    </row>
    <row r="6" spans="1:30" ht="16.5">
      <c r="A6" s="2">
        <v>1003</v>
      </c>
      <c r="B6" s="2" t="s">
        <v>0</v>
      </c>
      <c r="C6" s="23" t="s">
        <v>169</v>
      </c>
      <c r="E6" s="2" t="s">
        <v>170</v>
      </c>
      <c r="F6" s="2">
        <v>200</v>
      </c>
      <c r="G6" s="2">
        <v>30</v>
      </c>
      <c r="H6" s="2">
        <v>5</v>
      </c>
      <c r="I6" s="2">
        <v>1003</v>
      </c>
      <c r="J6" s="2">
        <v>100002</v>
      </c>
      <c r="K6" s="2" t="s">
        <v>52</v>
      </c>
      <c r="L6" s="3">
        <v>1003</v>
      </c>
      <c r="M6" s="3"/>
      <c r="N6" s="2">
        <v>100</v>
      </c>
      <c r="O6" s="2">
        <v>0</v>
      </c>
      <c r="P6" s="2">
        <v>1</v>
      </c>
    </row>
    <row r="7" spans="1:30" ht="16.5">
      <c r="A7" s="2">
        <v>1004</v>
      </c>
      <c r="B7" s="2" t="s">
        <v>3</v>
      </c>
      <c r="C7" s="23" t="s">
        <v>190</v>
      </c>
      <c r="E7" s="2" t="s">
        <v>191</v>
      </c>
      <c r="F7" s="2">
        <v>300</v>
      </c>
      <c r="G7" s="2">
        <v>100</v>
      </c>
      <c r="H7" s="2">
        <v>5</v>
      </c>
      <c r="I7" s="2">
        <v>1004</v>
      </c>
      <c r="J7" s="2">
        <v>100001</v>
      </c>
      <c r="K7" s="2" t="s">
        <v>62</v>
      </c>
      <c r="L7" s="3">
        <v>1004</v>
      </c>
      <c r="M7" s="3"/>
      <c r="N7" s="2">
        <v>100</v>
      </c>
      <c r="O7" s="2">
        <v>0</v>
      </c>
      <c r="P7" s="2">
        <v>1</v>
      </c>
    </row>
    <row r="8" spans="1:30">
      <c r="A8" s="2">
        <v>1005</v>
      </c>
      <c r="B8" s="2" t="s">
        <v>0</v>
      </c>
      <c r="C8" s="2" t="s">
        <v>54</v>
      </c>
      <c r="E8" s="2" t="s">
        <v>2</v>
      </c>
      <c r="F8" s="2">
        <v>200</v>
      </c>
      <c r="G8" s="2">
        <v>250</v>
      </c>
      <c r="H8" s="2">
        <v>5</v>
      </c>
      <c r="I8" s="2">
        <v>1001</v>
      </c>
      <c r="J8" s="2">
        <v>100002</v>
      </c>
      <c r="K8" s="2" t="s">
        <v>52</v>
      </c>
      <c r="L8" s="3">
        <v>1005</v>
      </c>
      <c r="M8" s="3"/>
      <c r="N8" s="2">
        <v>100</v>
      </c>
      <c r="O8" s="2">
        <v>0</v>
      </c>
      <c r="P8" s="2">
        <v>1</v>
      </c>
    </row>
    <row r="9" spans="1:30">
      <c r="A9" s="2">
        <v>1006</v>
      </c>
      <c r="B9" s="2" t="s">
        <v>0</v>
      </c>
      <c r="C9" s="2" t="s">
        <v>55</v>
      </c>
      <c r="E9" s="2" t="s">
        <v>1</v>
      </c>
      <c r="F9" s="2">
        <v>200</v>
      </c>
      <c r="G9" s="2">
        <v>20</v>
      </c>
      <c r="H9" s="2">
        <v>5</v>
      </c>
      <c r="I9" s="2">
        <v>1001</v>
      </c>
      <c r="J9" s="2">
        <v>100002</v>
      </c>
      <c r="K9" s="2" t="s">
        <v>52</v>
      </c>
      <c r="L9" s="3">
        <v>1006</v>
      </c>
      <c r="M9" s="3"/>
      <c r="N9" s="2">
        <v>100</v>
      </c>
      <c r="O9" s="2">
        <v>0</v>
      </c>
      <c r="P9" s="2">
        <v>1</v>
      </c>
    </row>
    <row r="10" spans="1:30" ht="16.5">
      <c r="A10" s="2">
        <v>2001</v>
      </c>
      <c r="B10" s="2" t="s">
        <v>0</v>
      </c>
      <c r="C10" s="23" t="s">
        <v>181</v>
      </c>
      <c r="E10" s="2" t="s">
        <v>182</v>
      </c>
      <c r="F10" s="2">
        <v>5000</v>
      </c>
      <c r="G10" s="2">
        <v>100</v>
      </c>
      <c r="H10" s="2">
        <v>5</v>
      </c>
      <c r="I10" s="2">
        <v>2001</v>
      </c>
      <c r="J10" s="2">
        <v>100002</v>
      </c>
      <c r="K10" s="2" t="s">
        <v>52</v>
      </c>
      <c r="L10" s="3">
        <v>2001</v>
      </c>
      <c r="M10" s="3"/>
      <c r="N10" s="2">
        <v>100</v>
      </c>
      <c r="O10" s="2">
        <v>1</v>
      </c>
      <c r="P10" s="2">
        <v>1</v>
      </c>
    </row>
    <row r="11" spans="1:30" ht="16.5">
      <c r="A11" s="2">
        <v>2002</v>
      </c>
      <c r="B11" s="2" t="s">
        <v>0</v>
      </c>
      <c r="C11" s="23" t="s">
        <v>181</v>
      </c>
      <c r="E11" s="2" t="s">
        <v>182</v>
      </c>
      <c r="F11" s="2">
        <v>5000</v>
      </c>
      <c r="G11" s="2">
        <v>100</v>
      </c>
      <c r="H11" s="2">
        <v>5</v>
      </c>
      <c r="I11" s="2">
        <v>2001</v>
      </c>
      <c r="J11" s="2">
        <v>100002</v>
      </c>
      <c r="K11" s="2" t="s">
        <v>52</v>
      </c>
      <c r="L11" s="3">
        <v>2001</v>
      </c>
      <c r="M11" s="3"/>
      <c r="N11" s="2">
        <v>100</v>
      </c>
      <c r="O11" s="2">
        <v>1</v>
      </c>
      <c r="P11" s="2">
        <v>1</v>
      </c>
    </row>
    <row r="12" spans="1:30" ht="16.5">
      <c r="A12" s="2">
        <v>9001</v>
      </c>
      <c r="B12" s="23" t="s">
        <v>76</v>
      </c>
      <c r="C12" s="23" t="s">
        <v>76</v>
      </c>
      <c r="E12" s="2" t="s">
        <v>82</v>
      </c>
      <c r="F12" s="2">
        <v>1000000</v>
      </c>
      <c r="G12" s="2">
        <v>0</v>
      </c>
      <c r="H12" s="2">
        <v>0</v>
      </c>
      <c r="I12" s="2">
        <v>0</v>
      </c>
      <c r="J12" s="2">
        <v>100002</v>
      </c>
      <c r="K12" s="2" t="s">
        <v>52</v>
      </c>
      <c r="L12" s="2">
        <v>100002</v>
      </c>
      <c r="N12" s="2">
        <v>100</v>
      </c>
      <c r="O12" s="2">
        <v>0</v>
      </c>
      <c r="P12" s="2">
        <v>1</v>
      </c>
    </row>
    <row r="13" spans="1:30">
      <c r="G13" s="2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C65AD-9671-4059-BC45-B4985B6A56AF}">
  <dimension ref="A1:AD39"/>
  <sheetViews>
    <sheetView tabSelected="1" zoomScaleNormal="100" workbookViewId="0">
      <pane xSplit="2" ySplit="3" topLeftCell="N14" activePane="bottomRight" state="frozen"/>
      <selection pane="topRight" activeCell="C1" sqref="C1"/>
      <selection pane="bottomLeft" activeCell="A4" sqref="A4"/>
      <selection pane="bottomRight" activeCell="W29" sqref="W29"/>
    </sheetView>
  </sheetViews>
  <sheetFormatPr defaultRowHeight="15"/>
  <cols>
    <col min="1" max="2" width="19.25" style="2" customWidth="1"/>
    <col min="3" max="3" width="88.5" style="12" customWidth="1"/>
    <col min="4" max="4" width="18.375" style="2" customWidth="1"/>
    <col min="5" max="5" width="36.25" style="2" bestFit="1" customWidth="1"/>
    <col min="6" max="6" width="14.75" style="2" customWidth="1"/>
    <col min="7" max="9" width="19.125" style="2" customWidth="1"/>
    <col min="10" max="11" width="19.25" style="2" customWidth="1"/>
    <col min="12" max="13" width="16" style="2" customWidth="1"/>
    <col min="14" max="14" width="8.625" style="2" bestFit="1" customWidth="1"/>
    <col min="15" max="15" width="8.75" style="2" bestFit="1" customWidth="1"/>
    <col min="16" max="16" width="13.5" style="2" bestFit="1" customWidth="1"/>
    <col min="17" max="17" width="9.25" style="2" bestFit="1" customWidth="1"/>
    <col min="18" max="18" width="11.5" style="2" bestFit="1" customWidth="1"/>
    <col min="19" max="20" width="15.125" style="2" bestFit="1" customWidth="1"/>
    <col min="21" max="21" width="10.125" style="2" customWidth="1"/>
    <col min="22" max="22" width="6.875" style="1" bestFit="1" customWidth="1"/>
    <col min="23" max="23" width="17.625" style="1" bestFit="1" customWidth="1"/>
    <col min="24" max="24" width="24.625" style="1" customWidth="1"/>
    <col min="25" max="25" width="14.75" style="1" customWidth="1"/>
    <col min="26" max="16384" width="9" style="1"/>
  </cols>
  <sheetData>
    <row r="1" spans="1:30">
      <c r="A1" s="9" t="s">
        <v>37</v>
      </c>
      <c r="B1" s="9" t="s">
        <v>137</v>
      </c>
      <c r="C1" s="20" t="s">
        <v>19</v>
      </c>
      <c r="D1" s="9" t="s">
        <v>66</v>
      </c>
      <c r="E1" s="9" t="s">
        <v>48</v>
      </c>
      <c r="F1" s="9" t="s">
        <v>185</v>
      </c>
      <c r="G1" s="9" t="s">
        <v>186</v>
      </c>
      <c r="H1" s="25" t="s">
        <v>129</v>
      </c>
      <c r="I1" s="25" t="s">
        <v>158</v>
      </c>
      <c r="J1" s="25" t="s">
        <v>157</v>
      </c>
      <c r="K1" s="9" t="s">
        <v>43</v>
      </c>
      <c r="L1" s="9" t="s">
        <v>77</v>
      </c>
      <c r="M1" s="9" t="s">
        <v>78</v>
      </c>
      <c r="N1" s="9" t="s">
        <v>79</v>
      </c>
      <c r="O1" s="9" t="s">
        <v>47</v>
      </c>
      <c r="P1" s="9" t="s">
        <v>46</v>
      </c>
      <c r="Q1" s="9" t="s">
        <v>45</v>
      </c>
      <c r="R1" s="9" t="s">
        <v>44</v>
      </c>
      <c r="S1" s="9" t="s">
        <v>42</v>
      </c>
      <c r="T1" s="9" t="s">
        <v>41</v>
      </c>
      <c r="U1" s="9" t="s">
        <v>40</v>
      </c>
      <c r="V1" s="9" t="s">
        <v>119</v>
      </c>
      <c r="W1" s="9" t="s">
        <v>198</v>
      </c>
      <c r="X1" s="9" t="s">
        <v>39</v>
      </c>
      <c r="Y1" s="9" t="s">
        <v>81</v>
      </c>
      <c r="Z1" s="9" t="s">
        <v>38</v>
      </c>
      <c r="AA1" s="9" t="s">
        <v>94</v>
      </c>
      <c r="AB1" s="9" t="s">
        <v>113</v>
      </c>
    </row>
    <row r="2" spans="1:30">
      <c r="A2" s="6" t="s">
        <v>7</v>
      </c>
      <c r="B2" s="21" t="s">
        <v>6</v>
      </c>
      <c r="C2" s="21" t="s">
        <v>6</v>
      </c>
      <c r="D2" s="6" t="s">
        <v>57</v>
      </c>
      <c r="E2" s="6" t="s">
        <v>6</v>
      </c>
      <c r="F2" s="6" t="s">
        <v>130</v>
      </c>
      <c r="G2" s="6" t="s">
        <v>130</v>
      </c>
      <c r="H2" s="6" t="s">
        <v>130</v>
      </c>
      <c r="I2" s="6" t="s">
        <v>130</v>
      </c>
      <c r="J2" s="6" t="s">
        <v>130</v>
      </c>
      <c r="K2" s="6" t="s">
        <v>7</v>
      </c>
      <c r="L2" s="6" t="s">
        <v>7</v>
      </c>
      <c r="M2" s="6" t="s">
        <v>7</v>
      </c>
      <c r="N2" s="6" t="s">
        <v>7</v>
      </c>
      <c r="O2" s="6" t="s">
        <v>7</v>
      </c>
      <c r="P2" s="6" t="s">
        <v>7</v>
      </c>
      <c r="Q2" s="6" t="s">
        <v>5</v>
      </c>
      <c r="R2" s="6" t="s">
        <v>7</v>
      </c>
      <c r="S2" s="6" t="s">
        <v>7</v>
      </c>
      <c r="T2" s="6" t="s">
        <v>7</v>
      </c>
      <c r="U2" s="6" t="s">
        <v>7</v>
      </c>
      <c r="V2" s="6" t="s">
        <v>7</v>
      </c>
      <c r="W2" s="6" t="s">
        <v>7</v>
      </c>
      <c r="X2" s="6" t="s">
        <v>7</v>
      </c>
      <c r="Y2" s="6" t="s">
        <v>7</v>
      </c>
      <c r="Z2" s="6" t="s">
        <v>7</v>
      </c>
      <c r="AA2" s="6" t="s">
        <v>7</v>
      </c>
      <c r="AB2" s="6" t="s">
        <v>7</v>
      </c>
    </row>
    <row r="3" spans="1:30">
      <c r="A3" s="5" t="s">
        <v>4</v>
      </c>
      <c r="B3" s="22" t="s">
        <v>4</v>
      </c>
      <c r="C3" s="22" t="s">
        <v>4</v>
      </c>
      <c r="D3" s="5" t="s">
        <v>61</v>
      </c>
      <c r="E3" s="5" t="s">
        <v>4</v>
      </c>
      <c r="F3" s="5" t="s">
        <v>58</v>
      </c>
      <c r="G3" s="5" t="s">
        <v>58</v>
      </c>
      <c r="H3" s="5" t="s">
        <v>131</v>
      </c>
      <c r="I3" s="5" t="s">
        <v>58</v>
      </c>
      <c r="J3" s="5" t="s">
        <v>58</v>
      </c>
      <c r="K3" s="5" t="s">
        <v>4</v>
      </c>
      <c r="L3" s="5" t="s">
        <v>4</v>
      </c>
      <c r="M3" s="5" t="s">
        <v>4</v>
      </c>
      <c r="N3" s="5" t="s">
        <v>4</v>
      </c>
      <c r="O3" s="5" t="s">
        <v>4</v>
      </c>
      <c r="P3" s="5" t="s">
        <v>4</v>
      </c>
      <c r="Q3" s="5" t="s">
        <v>4</v>
      </c>
      <c r="R3" s="5" t="s">
        <v>4</v>
      </c>
      <c r="S3" s="5" t="s">
        <v>4</v>
      </c>
      <c r="T3" s="5" t="s">
        <v>4</v>
      </c>
      <c r="U3" s="5" t="s">
        <v>4</v>
      </c>
      <c r="V3" s="5" t="s">
        <v>4</v>
      </c>
      <c r="W3" s="5" t="s">
        <v>4</v>
      </c>
      <c r="X3" s="5" t="s">
        <v>4</v>
      </c>
      <c r="Y3" s="5" t="s">
        <v>4</v>
      </c>
      <c r="Z3" s="5" t="s">
        <v>4</v>
      </c>
      <c r="AA3" s="5" t="s">
        <v>4</v>
      </c>
      <c r="AB3" s="5" t="s">
        <v>4</v>
      </c>
    </row>
    <row r="4" spans="1:30" ht="16.5">
      <c r="A4" s="2">
        <v>2001001</v>
      </c>
      <c r="B4" s="23" t="s">
        <v>144</v>
      </c>
      <c r="C4" s="19" t="e">
        <f>INDEX(UnitActionInfo!D:D,MATCH(A4,UnitActionInfo!H:H,0))</f>
        <v>#N/A</v>
      </c>
      <c r="D4" s="4" t="e" cm="1">
        <f t="array" ref="D4">_xlfn.SWITCH(INDEX(UnitActionInfo!J:J,MATCH(A4,UnitActionInfo!H:H,0)),1,"근거리",2,"원거리")</f>
        <v>#N/A</v>
      </c>
      <c r="E4" s="4"/>
      <c r="F4" s="4">
        <v>0</v>
      </c>
      <c r="G4" s="4">
        <v>0</v>
      </c>
      <c r="H4" s="4">
        <f>IF(K4=0,1,0)</f>
        <v>1</v>
      </c>
      <c r="I4" s="4">
        <v>100</v>
      </c>
      <c r="J4" s="4">
        <v>0</v>
      </c>
      <c r="K4" s="2">
        <v>0</v>
      </c>
      <c r="L4" s="2">
        <v>1</v>
      </c>
      <c r="O4" s="2">
        <v>1</v>
      </c>
      <c r="P4" s="2">
        <v>0</v>
      </c>
      <c r="Q4" s="2">
        <v>0</v>
      </c>
      <c r="R4" s="2">
        <v>0</v>
      </c>
      <c r="S4" s="2">
        <v>5000</v>
      </c>
      <c r="T4" s="2">
        <v>0</v>
      </c>
      <c r="U4" s="2">
        <v>1000</v>
      </c>
      <c r="V4" s="2">
        <v>0</v>
      </c>
      <c r="W4" s="2">
        <v>500</v>
      </c>
      <c r="X4" s="2">
        <v>0</v>
      </c>
      <c r="Y4" s="2">
        <v>0</v>
      </c>
      <c r="Z4" s="2">
        <v>0</v>
      </c>
      <c r="AA4" s="1">
        <v>0</v>
      </c>
      <c r="AB4" s="1">
        <v>999</v>
      </c>
    </row>
    <row r="5" spans="1:30" ht="16.5">
      <c r="A5" s="2">
        <v>2001002</v>
      </c>
      <c r="B5" s="23" t="s">
        <v>144</v>
      </c>
      <c r="C5" s="19" t="e">
        <f>INDEX(UnitActionInfo!D:D,MATCH(A5,UnitActionInfo!H:H,0))</f>
        <v>#N/A</v>
      </c>
      <c r="D5" s="4" t="e" cm="1">
        <f t="array" ref="D5">_xlfn.SWITCH(INDEX(UnitActionInfo!J:J,MATCH(A5,UnitActionInfo!H:H,0)),1,"근거리",2,"원거리")</f>
        <v>#N/A</v>
      </c>
      <c r="E5" s="11" t="s">
        <v>65</v>
      </c>
      <c r="F5" s="11">
        <v>1</v>
      </c>
      <c r="G5" s="11">
        <v>1</v>
      </c>
      <c r="H5" s="4">
        <f t="shared" ref="H5:H23" si="0">IF(K5=0,1,0)</f>
        <v>0</v>
      </c>
      <c r="I5" s="4">
        <v>100</v>
      </c>
      <c r="J5" s="4">
        <v>0</v>
      </c>
      <c r="K5" s="2">
        <v>7</v>
      </c>
      <c r="L5" s="2">
        <v>2</v>
      </c>
      <c r="O5" s="2">
        <v>1</v>
      </c>
      <c r="P5" s="2">
        <v>0</v>
      </c>
      <c r="Q5" s="2">
        <v>0</v>
      </c>
      <c r="R5" s="2">
        <v>0</v>
      </c>
      <c r="S5" s="2">
        <v>5000</v>
      </c>
      <c r="T5" s="2">
        <v>0</v>
      </c>
      <c r="U5" s="2">
        <v>0</v>
      </c>
      <c r="V5" s="2">
        <v>0</v>
      </c>
      <c r="W5" s="2">
        <v>500</v>
      </c>
      <c r="X5" s="2">
        <v>0</v>
      </c>
      <c r="Y5" s="2">
        <v>0</v>
      </c>
      <c r="Z5" s="2">
        <v>0</v>
      </c>
      <c r="AA5" s="1">
        <v>0</v>
      </c>
      <c r="AB5" s="1">
        <v>0</v>
      </c>
    </row>
    <row r="6" spans="1:30" ht="16.5">
      <c r="A6" s="2">
        <v>2001003</v>
      </c>
      <c r="B6" s="23" t="s">
        <v>144</v>
      </c>
      <c r="C6" s="19" t="e">
        <f>INDEX(UnitActionInfo!D:D,MATCH(A6,UnitActionInfo!H:H,0))</f>
        <v>#N/A</v>
      </c>
      <c r="D6" s="4" t="e" cm="1">
        <f t="array" ref="D6">_xlfn.SWITCH(INDEX(UnitActionInfo!J:J,MATCH(A6,UnitActionInfo!H:H,0)),1,"근거리",2,"원거리")</f>
        <v>#N/A</v>
      </c>
      <c r="E6" s="4" t="s">
        <v>69</v>
      </c>
      <c r="F6" s="4">
        <v>0</v>
      </c>
      <c r="G6" s="4">
        <v>0</v>
      </c>
      <c r="H6" s="4">
        <f t="shared" si="0"/>
        <v>1</v>
      </c>
      <c r="I6" s="4">
        <v>100</v>
      </c>
      <c r="J6" s="4">
        <v>0</v>
      </c>
      <c r="K6" s="2">
        <v>0</v>
      </c>
      <c r="L6" s="2">
        <v>1</v>
      </c>
      <c r="O6" s="2">
        <v>1</v>
      </c>
      <c r="P6" s="2">
        <v>0</v>
      </c>
      <c r="Q6" s="2">
        <v>0</v>
      </c>
      <c r="R6" s="2">
        <v>0</v>
      </c>
      <c r="S6" s="2">
        <v>5000</v>
      </c>
      <c r="T6" s="2">
        <v>0</v>
      </c>
      <c r="U6" s="2">
        <v>0</v>
      </c>
      <c r="V6" s="2">
        <v>0</v>
      </c>
      <c r="W6" s="2">
        <v>500</v>
      </c>
      <c r="X6" s="2">
        <v>0</v>
      </c>
      <c r="Y6" s="2">
        <v>0</v>
      </c>
      <c r="Z6" s="2">
        <v>0</v>
      </c>
      <c r="AA6" s="1">
        <v>0</v>
      </c>
      <c r="AB6" s="1">
        <v>999</v>
      </c>
    </row>
    <row r="7" spans="1:30" ht="16.5">
      <c r="A7" s="2">
        <v>2001004</v>
      </c>
      <c r="B7" s="23" t="s">
        <v>144</v>
      </c>
      <c r="C7" s="19" t="str">
        <f>INDEX(UnitActionInfo!D:D,MATCH(A7,UnitActionInfo!H:H,0))</f>
        <v>캐릭터를 향해 발사</v>
      </c>
      <c r="D7" s="4" t="str" cm="1">
        <f t="array" ref="D7">_xlfn.SWITCH(INDEX(UnitActionInfo!J:J,MATCH(A7,UnitActionInfo!H:H,0)),1,"근거리",2,"원거리")</f>
        <v>원거리</v>
      </c>
      <c r="E7" s="11" t="s">
        <v>75</v>
      </c>
      <c r="F7" s="11">
        <v>1</v>
      </c>
      <c r="G7" s="11">
        <v>1</v>
      </c>
      <c r="H7" s="4">
        <f t="shared" si="0"/>
        <v>0</v>
      </c>
      <c r="I7" s="4">
        <v>100</v>
      </c>
      <c r="J7" s="4">
        <v>0</v>
      </c>
      <c r="K7" s="2">
        <v>7</v>
      </c>
      <c r="L7" s="2">
        <v>4</v>
      </c>
      <c r="M7" s="2">
        <v>5</v>
      </c>
      <c r="N7" s="2">
        <v>5</v>
      </c>
      <c r="O7" s="2">
        <v>1</v>
      </c>
      <c r="P7" s="2">
        <v>0</v>
      </c>
      <c r="Q7" s="2">
        <v>0</v>
      </c>
      <c r="R7" s="2">
        <v>0</v>
      </c>
      <c r="S7" s="2">
        <v>20000</v>
      </c>
      <c r="T7" s="2">
        <v>0</v>
      </c>
      <c r="U7" s="2">
        <v>0</v>
      </c>
      <c r="V7" s="2">
        <v>0</v>
      </c>
      <c r="W7" s="2">
        <v>500</v>
      </c>
      <c r="X7" s="2">
        <v>0</v>
      </c>
      <c r="Y7" s="2">
        <v>0</v>
      </c>
      <c r="Z7" s="2">
        <v>0</v>
      </c>
      <c r="AA7" s="1">
        <v>0</v>
      </c>
      <c r="AB7" s="1">
        <v>0</v>
      </c>
    </row>
    <row r="8" spans="1:30" ht="16.5">
      <c r="A8" s="2">
        <v>2001005</v>
      </c>
      <c r="B8" s="23" t="s">
        <v>144</v>
      </c>
      <c r="C8" s="19" t="str">
        <f>INDEX(UnitActionInfo!D:D,MATCH(A8,UnitActionInfo!H:H,0))</f>
        <v>캐릭터를 향해 발사</v>
      </c>
      <c r="D8" s="4" t="str" cm="1">
        <f t="array" ref="D8">_xlfn.SWITCH(INDEX(UnitActionInfo!J:J,MATCH(A8,UnitActionInfo!H:H,0)),1,"근거리",2,"원거리")</f>
        <v>원거리</v>
      </c>
      <c r="E8" s="11" t="s">
        <v>70</v>
      </c>
      <c r="F8" s="11">
        <v>1</v>
      </c>
      <c r="G8" s="11">
        <v>1</v>
      </c>
      <c r="H8" s="4">
        <f t="shared" si="0"/>
        <v>0</v>
      </c>
      <c r="I8" s="4">
        <v>100</v>
      </c>
      <c r="J8" s="4">
        <v>0</v>
      </c>
      <c r="K8" s="2">
        <v>7</v>
      </c>
      <c r="L8" s="2">
        <v>1</v>
      </c>
      <c r="O8" s="2">
        <v>3</v>
      </c>
      <c r="P8" s="2">
        <v>0</v>
      </c>
      <c r="Q8" s="2">
        <v>0</v>
      </c>
      <c r="R8" s="2">
        <v>0</v>
      </c>
      <c r="S8" s="2">
        <v>20000</v>
      </c>
      <c r="T8" s="2">
        <v>0</v>
      </c>
      <c r="U8" s="2">
        <v>0</v>
      </c>
      <c r="V8" s="2">
        <v>0</v>
      </c>
      <c r="W8" s="2">
        <v>500</v>
      </c>
      <c r="X8" s="2">
        <v>0</v>
      </c>
      <c r="Y8" s="2">
        <v>0</v>
      </c>
      <c r="Z8" s="2">
        <v>0</v>
      </c>
      <c r="AA8" s="1">
        <v>0</v>
      </c>
      <c r="AB8" s="1">
        <v>0</v>
      </c>
    </row>
    <row r="9" spans="1:30" ht="16.5">
      <c r="A9" s="31">
        <v>9001001</v>
      </c>
      <c r="B9" s="32" t="s">
        <v>143</v>
      </c>
      <c r="C9" s="13" t="s">
        <v>71</v>
      </c>
      <c r="D9" s="2" t="e" cm="1">
        <f t="array" ref="D9">_xlfn.SWITCH(INDEX(UnitActionInfo!J:J,MATCH(A9,UnitActionInfo!H:H,0)),1,"근거리",2,"원거리")</f>
        <v>#N/A</v>
      </c>
      <c r="E9" s="11" t="s">
        <v>83</v>
      </c>
      <c r="F9" s="11">
        <v>1</v>
      </c>
      <c r="G9" s="11">
        <v>1</v>
      </c>
      <c r="H9" s="4">
        <f t="shared" si="0"/>
        <v>0</v>
      </c>
      <c r="I9" s="4">
        <v>100</v>
      </c>
      <c r="J9" s="4">
        <v>0</v>
      </c>
      <c r="K9" s="2">
        <v>14</v>
      </c>
      <c r="L9" s="2">
        <v>1</v>
      </c>
      <c r="O9" s="2">
        <v>1</v>
      </c>
      <c r="P9" s="2">
        <v>0</v>
      </c>
      <c r="Q9" s="2">
        <v>0</v>
      </c>
      <c r="R9" s="2">
        <v>0</v>
      </c>
      <c r="S9" s="2">
        <v>20000</v>
      </c>
      <c r="T9" s="2">
        <v>0</v>
      </c>
      <c r="U9" s="2">
        <v>1000</v>
      </c>
      <c r="V9" s="2">
        <v>0</v>
      </c>
      <c r="W9" s="2">
        <v>500</v>
      </c>
      <c r="X9" s="2">
        <v>0</v>
      </c>
      <c r="Y9" s="2">
        <v>0</v>
      </c>
      <c r="Z9" s="2">
        <v>0</v>
      </c>
      <c r="AA9" s="1">
        <v>0</v>
      </c>
      <c r="AB9" s="1">
        <v>0</v>
      </c>
    </row>
    <row r="10" spans="1:30" ht="16.5">
      <c r="A10" s="31">
        <v>900100201</v>
      </c>
      <c r="B10" s="32" t="s">
        <v>143</v>
      </c>
      <c r="C10" s="13" t="s">
        <v>72</v>
      </c>
      <c r="D10" s="2" t="e" cm="1">
        <f t="array" ref="D10">_xlfn.SWITCH(INDEX(UnitActionInfo!J:J,MATCH(A10,UnitActionInfo!H:H,0)),1,"근거리",2,"원거리")</f>
        <v>#N/A</v>
      </c>
      <c r="E10" s="4" t="s">
        <v>146</v>
      </c>
      <c r="F10" s="4">
        <v>0</v>
      </c>
      <c r="G10" s="4">
        <v>0</v>
      </c>
      <c r="H10" s="4">
        <f t="shared" si="0"/>
        <v>1</v>
      </c>
      <c r="I10" s="4">
        <v>100</v>
      </c>
      <c r="J10" s="4">
        <v>0</v>
      </c>
      <c r="K10" s="2">
        <v>0</v>
      </c>
      <c r="L10" s="2">
        <v>1</v>
      </c>
      <c r="O10" s="2">
        <v>1</v>
      </c>
      <c r="P10" s="2">
        <v>0</v>
      </c>
      <c r="Q10" s="2">
        <v>0</v>
      </c>
      <c r="R10" s="2">
        <v>0</v>
      </c>
      <c r="S10" s="2">
        <v>1000</v>
      </c>
      <c r="T10" s="2">
        <v>0</v>
      </c>
      <c r="U10" s="2">
        <v>2000</v>
      </c>
      <c r="V10" s="2">
        <v>0</v>
      </c>
      <c r="W10" s="2">
        <v>500</v>
      </c>
      <c r="X10" s="2">
        <v>0</v>
      </c>
      <c r="Y10" s="2">
        <v>0</v>
      </c>
      <c r="Z10" s="2">
        <v>0</v>
      </c>
      <c r="AA10" s="1">
        <v>0</v>
      </c>
      <c r="AB10" s="1">
        <v>999</v>
      </c>
    </row>
    <row r="11" spans="1:30" ht="16.5">
      <c r="A11" s="31">
        <v>900100202</v>
      </c>
      <c r="B11" s="32" t="s">
        <v>143</v>
      </c>
      <c r="C11" s="13" t="s">
        <v>72</v>
      </c>
      <c r="D11" s="2" t="e" cm="1">
        <f t="array" ref="D11">_xlfn.SWITCH(INDEX(UnitActionInfo!J:J,MATCH(A11,UnitActionInfo!H:H,0)),1,"근거리",2,"원거리")</f>
        <v>#N/A</v>
      </c>
      <c r="E11" s="4" t="s">
        <v>84</v>
      </c>
      <c r="F11" s="4">
        <v>0</v>
      </c>
      <c r="G11" s="4">
        <v>0</v>
      </c>
      <c r="H11" s="4">
        <f t="shared" si="0"/>
        <v>1</v>
      </c>
      <c r="I11" s="4">
        <v>100</v>
      </c>
      <c r="J11" s="4">
        <v>0</v>
      </c>
      <c r="K11" s="2">
        <v>0</v>
      </c>
      <c r="L11" s="2">
        <v>1</v>
      </c>
      <c r="O11" s="2">
        <v>1</v>
      </c>
      <c r="P11" s="2">
        <v>0</v>
      </c>
      <c r="Q11" s="2">
        <v>0</v>
      </c>
      <c r="R11" s="2">
        <v>0</v>
      </c>
      <c r="S11" s="2">
        <v>1000</v>
      </c>
      <c r="T11" s="2">
        <v>0</v>
      </c>
      <c r="U11" s="2">
        <v>2000</v>
      </c>
      <c r="V11" s="2">
        <v>0</v>
      </c>
      <c r="W11" s="2">
        <v>500</v>
      </c>
      <c r="X11" s="2">
        <v>0</v>
      </c>
      <c r="Y11" s="2">
        <v>0</v>
      </c>
      <c r="Z11" s="2">
        <v>0</v>
      </c>
      <c r="AA11" s="1">
        <v>0</v>
      </c>
      <c r="AB11" s="1">
        <v>999</v>
      </c>
    </row>
    <row r="12" spans="1:30" ht="16.5">
      <c r="A12" s="31">
        <v>900100203</v>
      </c>
      <c r="B12" s="32" t="s">
        <v>143</v>
      </c>
      <c r="C12" s="13" t="s">
        <v>72</v>
      </c>
      <c r="D12" s="2" t="e" cm="1">
        <f t="array" ref="D12">_xlfn.SWITCH(INDEX(UnitActionInfo!J:J,MATCH(A12,UnitActionInfo!H:H,0)),1,"근거리",2,"원거리")</f>
        <v>#N/A</v>
      </c>
      <c r="E12" s="4" t="s">
        <v>85</v>
      </c>
      <c r="F12" s="4">
        <v>0</v>
      </c>
      <c r="G12" s="4">
        <v>0</v>
      </c>
      <c r="H12" s="4">
        <f t="shared" si="0"/>
        <v>1</v>
      </c>
      <c r="I12" s="4">
        <v>100</v>
      </c>
      <c r="J12" s="4">
        <v>0</v>
      </c>
      <c r="K12" s="2">
        <v>0</v>
      </c>
      <c r="L12" s="2">
        <v>1</v>
      </c>
      <c r="O12" s="2">
        <v>1</v>
      </c>
      <c r="P12" s="2">
        <v>0</v>
      </c>
      <c r="Q12" s="2">
        <v>0</v>
      </c>
      <c r="R12" s="2">
        <v>0</v>
      </c>
      <c r="S12" s="2">
        <v>1000</v>
      </c>
      <c r="T12" s="2">
        <v>0</v>
      </c>
      <c r="U12" s="2">
        <v>2000</v>
      </c>
      <c r="V12" s="2">
        <v>0</v>
      </c>
      <c r="W12" s="2">
        <v>500</v>
      </c>
      <c r="X12" s="2">
        <v>0</v>
      </c>
      <c r="Y12" s="2">
        <v>0</v>
      </c>
      <c r="Z12" s="2">
        <v>0</v>
      </c>
      <c r="AA12" s="1">
        <v>0</v>
      </c>
      <c r="AB12" s="1">
        <v>999</v>
      </c>
    </row>
    <row r="13" spans="1:30" ht="16.5">
      <c r="A13" s="31">
        <v>900100204</v>
      </c>
      <c r="B13" s="32" t="s">
        <v>143</v>
      </c>
      <c r="C13" s="13" t="s">
        <v>72</v>
      </c>
      <c r="D13" s="2" t="e" cm="1">
        <f t="array" ref="D13">_xlfn.SWITCH(INDEX(UnitActionInfo!J:J,MATCH(A13,UnitActionInfo!H:H,0)),1,"근거리",2,"원거리")</f>
        <v>#N/A</v>
      </c>
      <c r="E13" s="4" t="s">
        <v>86</v>
      </c>
      <c r="F13" s="4">
        <v>0</v>
      </c>
      <c r="G13" s="4">
        <v>0</v>
      </c>
      <c r="H13" s="4">
        <f t="shared" si="0"/>
        <v>1</v>
      </c>
      <c r="I13" s="4">
        <v>100</v>
      </c>
      <c r="J13" s="4">
        <v>0</v>
      </c>
      <c r="K13" s="2">
        <v>0</v>
      </c>
      <c r="L13" s="2">
        <v>1</v>
      </c>
      <c r="O13" s="2">
        <v>1</v>
      </c>
      <c r="P13" s="2">
        <v>0</v>
      </c>
      <c r="Q13" s="2">
        <v>0</v>
      </c>
      <c r="R13" s="2">
        <v>0</v>
      </c>
      <c r="S13" s="2">
        <v>1000</v>
      </c>
      <c r="T13" s="2">
        <v>0</v>
      </c>
      <c r="U13" s="2">
        <v>2000</v>
      </c>
      <c r="V13" s="2">
        <v>0</v>
      </c>
      <c r="W13" s="2">
        <v>500</v>
      </c>
      <c r="X13" s="2">
        <v>0</v>
      </c>
      <c r="Y13" s="2">
        <v>0</v>
      </c>
      <c r="Z13" s="2">
        <v>0</v>
      </c>
      <c r="AA13" s="1">
        <v>0</v>
      </c>
      <c r="AB13" s="1">
        <v>999</v>
      </c>
    </row>
    <row r="14" spans="1:30" ht="16.5">
      <c r="A14" s="2">
        <v>20200101</v>
      </c>
      <c r="B14" s="23" t="s">
        <v>142</v>
      </c>
      <c r="C14" s="19" t="e">
        <f>INDEX(UnitActionInfo!D:D,MATCH(A14,UnitActionInfo!H:H,0))</f>
        <v>#N/A</v>
      </c>
      <c r="D14" s="4" t="e" cm="1">
        <f t="array" ref="D14">_xlfn.SWITCH(INDEX(UnitActionInfo!J:J,MATCH(A14,UnitActionInfo!H:H,0)),1,"근거리",2,"원거리")</f>
        <v>#N/A</v>
      </c>
      <c r="E14" s="2" t="s">
        <v>74</v>
      </c>
      <c r="F14" s="2">
        <v>1</v>
      </c>
      <c r="G14" s="2">
        <v>1</v>
      </c>
      <c r="H14" s="4">
        <f t="shared" si="0"/>
        <v>0</v>
      </c>
      <c r="I14" s="4">
        <v>100</v>
      </c>
      <c r="J14" s="4">
        <v>0</v>
      </c>
      <c r="K14" s="2">
        <v>5</v>
      </c>
      <c r="L14" s="2">
        <v>3</v>
      </c>
      <c r="M14" s="2">
        <v>1</v>
      </c>
      <c r="N14" s="2">
        <v>1</v>
      </c>
      <c r="O14" s="2">
        <v>3</v>
      </c>
      <c r="P14" s="2">
        <v>0</v>
      </c>
      <c r="Q14" s="2">
        <v>2</v>
      </c>
      <c r="R14" s="2">
        <v>120</v>
      </c>
      <c r="S14" s="2">
        <v>5000</v>
      </c>
      <c r="T14" s="2">
        <v>0</v>
      </c>
      <c r="U14" s="2">
        <v>0</v>
      </c>
      <c r="V14" s="2">
        <v>0</v>
      </c>
      <c r="W14" s="2">
        <v>500</v>
      </c>
      <c r="X14" s="2">
        <v>0</v>
      </c>
      <c r="Y14" s="2">
        <v>0</v>
      </c>
      <c r="Z14" s="2">
        <v>0</v>
      </c>
      <c r="AA14" s="1">
        <v>0</v>
      </c>
      <c r="AB14" s="1">
        <v>0</v>
      </c>
    </row>
    <row r="15" spans="1:30" ht="16.5">
      <c r="A15" s="2">
        <v>20200102</v>
      </c>
      <c r="B15" s="23" t="s">
        <v>142</v>
      </c>
      <c r="C15" s="19" t="e">
        <f>INDEX(UnitActionInfo!D:D,MATCH(A15,UnitActionInfo!H:H,0))</f>
        <v>#N/A</v>
      </c>
      <c r="D15" s="4" t="e" cm="1">
        <f t="array" ref="D15">_xlfn.SWITCH(INDEX(UnitActionInfo!J:J,MATCH(A15,UnitActionInfo!H:H,0)),1,"근거리",2,"원거리")</f>
        <v>#N/A</v>
      </c>
      <c r="E15" s="2" t="s">
        <v>74</v>
      </c>
      <c r="F15" s="2">
        <v>1</v>
      </c>
      <c r="G15" s="2">
        <v>1</v>
      </c>
      <c r="H15" s="4">
        <f t="shared" si="0"/>
        <v>0</v>
      </c>
      <c r="I15" s="4">
        <v>100</v>
      </c>
      <c r="J15" s="4">
        <v>0</v>
      </c>
      <c r="K15" s="2">
        <v>7</v>
      </c>
      <c r="L15" s="2">
        <v>1</v>
      </c>
      <c r="O15" s="2">
        <v>3</v>
      </c>
      <c r="P15" s="2">
        <v>0</v>
      </c>
      <c r="Q15" s="2">
        <v>2</v>
      </c>
      <c r="R15" s="2">
        <v>120</v>
      </c>
      <c r="S15" s="2">
        <v>5000</v>
      </c>
      <c r="T15" s="2">
        <v>0</v>
      </c>
      <c r="U15" s="2">
        <v>0</v>
      </c>
      <c r="V15" s="2">
        <v>0</v>
      </c>
      <c r="W15" s="2">
        <v>500</v>
      </c>
      <c r="X15" s="2">
        <v>0</v>
      </c>
      <c r="Y15" s="2">
        <v>0</v>
      </c>
      <c r="Z15" s="2">
        <v>20200101</v>
      </c>
      <c r="AA15" s="1">
        <v>0</v>
      </c>
      <c r="AB15" s="1">
        <v>0</v>
      </c>
    </row>
    <row r="16" spans="1:30" ht="16.5">
      <c r="A16" s="2">
        <v>20200103</v>
      </c>
      <c r="B16" s="23" t="s">
        <v>142</v>
      </c>
      <c r="C16" s="19" t="e">
        <f>INDEX(UnitActionInfo!D:D,MATCH(A16,UnitActionInfo!H:H,0))</f>
        <v>#N/A</v>
      </c>
      <c r="D16" s="4" t="e" cm="1">
        <f t="array" ref="D16">_xlfn.SWITCH(INDEX(UnitActionInfo!J:J,MATCH(A16,UnitActionInfo!H:H,0)),1,"근거리",2,"원거리")</f>
        <v>#N/A</v>
      </c>
      <c r="E16" s="2" t="s">
        <v>80</v>
      </c>
      <c r="F16" s="2">
        <v>1</v>
      </c>
      <c r="G16" s="2">
        <v>1</v>
      </c>
      <c r="H16" s="4">
        <f t="shared" si="0"/>
        <v>0</v>
      </c>
      <c r="I16" s="4">
        <v>100</v>
      </c>
      <c r="J16" s="4">
        <v>0</v>
      </c>
      <c r="K16" s="2">
        <v>7</v>
      </c>
      <c r="L16" s="2">
        <v>1</v>
      </c>
      <c r="O16" s="2">
        <v>10</v>
      </c>
      <c r="P16" s="2">
        <v>0</v>
      </c>
      <c r="Q16" s="2">
        <v>2</v>
      </c>
      <c r="R16" s="2">
        <v>360</v>
      </c>
      <c r="S16" s="2">
        <v>10000</v>
      </c>
      <c r="T16" s="2">
        <v>0</v>
      </c>
      <c r="U16" s="2">
        <v>0</v>
      </c>
      <c r="V16" s="2">
        <v>0</v>
      </c>
      <c r="W16" s="2">
        <v>500</v>
      </c>
      <c r="X16" s="2">
        <v>0</v>
      </c>
      <c r="Y16" s="2">
        <v>2</v>
      </c>
      <c r="Z16" s="2">
        <v>0</v>
      </c>
      <c r="AA16" s="2">
        <v>0</v>
      </c>
      <c r="AB16" s="1">
        <v>0</v>
      </c>
      <c r="AC16" s="2"/>
      <c r="AD16" s="2"/>
    </row>
    <row r="17" spans="1:30" ht="16.5">
      <c r="A17" s="2">
        <v>20200201</v>
      </c>
      <c r="B17" s="23" t="s">
        <v>142</v>
      </c>
      <c r="C17" s="12" t="s">
        <v>87</v>
      </c>
      <c r="D17" s="4" t="str" cm="1">
        <f t="array" ref="D17">_xlfn.SWITCH(INDEX(UnitActionInfo!J:J,MATCH(A17,UnitActionInfo!H:H,0)),1,"근거리",2,"원거리")</f>
        <v>원거리</v>
      </c>
      <c r="E17" s="2" t="s">
        <v>92</v>
      </c>
      <c r="F17" s="2">
        <v>1</v>
      </c>
      <c r="G17" s="2">
        <v>1</v>
      </c>
      <c r="H17" s="4">
        <f t="shared" si="0"/>
        <v>0</v>
      </c>
      <c r="I17" s="4">
        <v>100</v>
      </c>
      <c r="J17" s="4">
        <v>0</v>
      </c>
      <c r="K17" s="2">
        <v>7</v>
      </c>
      <c r="L17" s="2">
        <v>1</v>
      </c>
      <c r="O17" s="2">
        <v>3</v>
      </c>
      <c r="P17" s="2">
        <v>1</v>
      </c>
      <c r="Q17" s="2">
        <v>0</v>
      </c>
      <c r="R17" s="2">
        <v>0</v>
      </c>
      <c r="S17" s="2">
        <v>5000</v>
      </c>
      <c r="T17" s="2">
        <v>0</v>
      </c>
      <c r="U17" s="2">
        <v>0</v>
      </c>
      <c r="V17" s="2">
        <v>0</v>
      </c>
      <c r="W17" s="2">
        <v>500</v>
      </c>
      <c r="X17" s="2">
        <v>0</v>
      </c>
      <c r="Y17" s="2">
        <v>0</v>
      </c>
      <c r="Z17" s="2">
        <v>0</v>
      </c>
      <c r="AA17" s="2">
        <v>0</v>
      </c>
      <c r="AB17" s="1">
        <v>0</v>
      </c>
      <c r="AC17" s="2"/>
      <c r="AD17" s="2"/>
    </row>
    <row r="18" spans="1:30" ht="16.5">
      <c r="A18" s="2">
        <v>20200202</v>
      </c>
      <c r="B18" s="23" t="s">
        <v>142</v>
      </c>
      <c r="C18" s="12" t="s">
        <v>90</v>
      </c>
      <c r="D18" s="4" t="str" cm="1">
        <f t="array" ref="D18">_xlfn.SWITCH(INDEX(UnitActionInfo!J:J,MATCH(A18,UnitActionInfo!H:H,0)),1,"근거리",2,"원거리")</f>
        <v>원거리</v>
      </c>
      <c r="E18" s="2" t="s">
        <v>93</v>
      </c>
      <c r="F18" s="2">
        <v>1</v>
      </c>
      <c r="G18" s="2">
        <v>1</v>
      </c>
      <c r="H18" s="4">
        <f t="shared" si="0"/>
        <v>0</v>
      </c>
      <c r="I18" s="4">
        <v>100</v>
      </c>
      <c r="J18" s="4">
        <v>0</v>
      </c>
      <c r="K18" s="2">
        <v>12</v>
      </c>
      <c r="L18" s="2">
        <v>1</v>
      </c>
      <c r="O18" s="2">
        <v>30</v>
      </c>
      <c r="P18" s="2">
        <v>0</v>
      </c>
      <c r="Q18" s="2">
        <v>2</v>
      </c>
      <c r="R18" s="2">
        <v>360</v>
      </c>
      <c r="S18" s="2">
        <v>10000</v>
      </c>
      <c r="T18" s="2">
        <v>0</v>
      </c>
      <c r="U18" s="2">
        <v>0</v>
      </c>
      <c r="V18" s="2">
        <v>0</v>
      </c>
      <c r="W18" s="2">
        <v>500</v>
      </c>
      <c r="X18" s="2">
        <v>0</v>
      </c>
      <c r="Y18" s="2">
        <v>1</v>
      </c>
      <c r="Z18" s="2">
        <v>0</v>
      </c>
      <c r="AA18" s="2">
        <v>0</v>
      </c>
      <c r="AB18" s="1">
        <v>0</v>
      </c>
      <c r="AC18" s="2"/>
      <c r="AD18" s="2"/>
    </row>
    <row r="19" spans="1:30" ht="16.5">
      <c r="A19" s="2">
        <v>30001</v>
      </c>
      <c r="B19" s="23" t="s">
        <v>141</v>
      </c>
      <c r="C19" s="13" t="s">
        <v>109</v>
      </c>
      <c r="D19" s="2" t="e" cm="1">
        <f t="array" ref="D19">_xlfn.SWITCH(INDEX(UnitActionInfo!J:J,MATCH(A19,UnitActionInfo!H:H,0)),1,"근거리",2,"원거리")</f>
        <v>#N/A</v>
      </c>
      <c r="E19" s="2" t="s">
        <v>74</v>
      </c>
      <c r="F19" s="2">
        <v>1</v>
      </c>
      <c r="G19" s="2">
        <v>1</v>
      </c>
      <c r="H19" s="4">
        <f t="shared" si="0"/>
        <v>0</v>
      </c>
      <c r="I19" s="4">
        <v>100</v>
      </c>
      <c r="J19" s="4">
        <v>0</v>
      </c>
      <c r="K19" s="2">
        <v>7</v>
      </c>
      <c r="L19" s="2">
        <v>1</v>
      </c>
      <c r="O19" s="2">
        <v>1</v>
      </c>
      <c r="P19" s="2">
        <v>0</v>
      </c>
      <c r="Q19" s="2">
        <v>0</v>
      </c>
      <c r="R19" s="2">
        <v>0</v>
      </c>
      <c r="S19" s="2">
        <v>10000</v>
      </c>
      <c r="T19" s="2">
        <v>0</v>
      </c>
      <c r="U19" s="2">
        <v>0</v>
      </c>
      <c r="V19" s="2">
        <v>0</v>
      </c>
      <c r="W19" s="2">
        <v>500</v>
      </c>
      <c r="X19" s="2">
        <v>0</v>
      </c>
      <c r="Y19" s="2">
        <v>0</v>
      </c>
      <c r="Z19" s="2">
        <v>0</v>
      </c>
      <c r="AA19" s="2">
        <v>0</v>
      </c>
      <c r="AB19" s="1">
        <v>0</v>
      </c>
      <c r="AC19" s="2"/>
      <c r="AD19" s="2"/>
    </row>
    <row r="20" spans="1:30" ht="16.5">
      <c r="A20" s="2">
        <v>30002</v>
      </c>
      <c r="B20" s="23" t="s">
        <v>141</v>
      </c>
      <c r="C20" s="13" t="s">
        <v>110</v>
      </c>
      <c r="D20" s="2" t="e" cm="1">
        <f t="array" ref="D20">_xlfn.SWITCH(INDEX(UnitActionInfo!J:J,MATCH(A20,UnitActionInfo!H:H,0)),1,"근거리",2,"원거리")</f>
        <v>#N/A</v>
      </c>
      <c r="E20" s="11" t="s">
        <v>75</v>
      </c>
      <c r="F20" s="11">
        <v>1</v>
      </c>
      <c r="G20" s="11">
        <v>1</v>
      </c>
      <c r="H20" s="4">
        <f t="shared" si="0"/>
        <v>0</v>
      </c>
      <c r="I20" s="4">
        <v>100</v>
      </c>
      <c r="J20" s="4">
        <v>0</v>
      </c>
      <c r="K20" s="2">
        <v>7</v>
      </c>
      <c r="L20" s="2">
        <v>4</v>
      </c>
      <c r="M20" s="2">
        <v>5</v>
      </c>
      <c r="N20" s="2">
        <v>5</v>
      </c>
      <c r="O20" s="2">
        <v>1</v>
      </c>
      <c r="P20" s="2">
        <v>0</v>
      </c>
      <c r="Q20" s="2">
        <v>0</v>
      </c>
      <c r="R20" s="2">
        <v>0</v>
      </c>
      <c r="S20" s="2">
        <v>10000</v>
      </c>
      <c r="T20" s="2">
        <v>0</v>
      </c>
      <c r="U20" s="2">
        <v>0</v>
      </c>
      <c r="V20" s="2">
        <v>0</v>
      </c>
      <c r="W20" s="2">
        <v>500</v>
      </c>
      <c r="X20" s="2">
        <v>0</v>
      </c>
      <c r="Y20" s="2">
        <v>0</v>
      </c>
      <c r="Z20" s="2">
        <v>0</v>
      </c>
      <c r="AA20" s="2">
        <v>0</v>
      </c>
      <c r="AB20" s="1">
        <v>0</v>
      </c>
      <c r="AC20" s="2"/>
      <c r="AD20" s="2"/>
    </row>
    <row r="21" spans="1:30" ht="16.5">
      <c r="A21" s="2">
        <v>30003</v>
      </c>
      <c r="B21" s="23" t="s">
        <v>141</v>
      </c>
      <c r="C21" s="13" t="s">
        <v>196</v>
      </c>
      <c r="D21" s="12" t="s">
        <v>112</v>
      </c>
      <c r="E21" s="11" t="s">
        <v>114</v>
      </c>
      <c r="F21" s="11">
        <v>0</v>
      </c>
      <c r="G21" s="11">
        <v>0</v>
      </c>
      <c r="H21" s="4">
        <f t="shared" ref="H21" si="1">IF(K21=0,1,0)</f>
        <v>1</v>
      </c>
      <c r="I21" s="4">
        <v>100</v>
      </c>
      <c r="J21" s="4">
        <v>0</v>
      </c>
      <c r="K21" s="2">
        <v>0</v>
      </c>
      <c r="L21" s="2">
        <v>5</v>
      </c>
      <c r="O21" s="2">
        <v>1</v>
      </c>
      <c r="P21" s="2">
        <v>0</v>
      </c>
      <c r="Q21" s="2">
        <v>0</v>
      </c>
      <c r="R21" s="2">
        <v>0</v>
      </c>
      <c r="S21" s="2">
        <v>5000</v>
      </c>
      <c r="T21" s="2">
        <v>0</v>
      </c>
      <c r="U21" s="2">
        <v>0</v>
      </c>
      <c r="V21" s="2">
        <v>0</v>
      </c>
      <c r="W21" s="2">
        <v>500</v>
      </c>
      <c r="X21" s="2">
        <v>0</v>
      </c>
      <c r="Y21" s="2">
        <v>0</v>
      </c>
      <c r="Z21" s="2">
        <v>0</v>
      </c>
      <c r="AA21" s="1">
        <v>0</v>
      </c>
      <c r="AB21" s="1">
        <v>999</v>
      </c>
      <c r="AC21" s="2"/>
      <c r="AD21" s="2"/>
    </row>
    <row r="22" spans="1:30" ht="16.5">
      <c r="A22" s="2">
        <v>99999999</v>
      </c>
      <c r="B22" s="23" t="s">
        <v>140</v>
      </c>
      <c r="C22" s="13" t="s">
        <v>128</v>
      </c>
      <c r="D22" s="12" t="s">
        <v>112</v>
      </c>
      <c r="E22" s="11" t="s">
        <v>111</v>
      </c>
      <c r="F22" s="11">
        <v>0</v>
      </c>
      <c r="G22" s="11">
        <v>0</v>
      </c>
      <c r="H22" s="4">
        <f t="shared" si="0"/>
        <v>1</v>
      </c>
      <c r="I22" s="4">
        <v>100</v>
      </c>
      <c r="J22" s="4">
        <v>0</v>
      </c>
      <c r="K22" s="2">
        <v>0</v>
      </c>
      <c r="L22" s="2">
        <v>6</v>
      </c>
      <c r="O22" s="2">
        <v>1</v>
      </c>
      <c r="P22" s="2">
        <v>0</v>
      </c>
      <c r="Q22" s="2">
        <v>0</v>
      </c>
      <c r="R22" s="2">
        <v>0</v>
      </c>
      <c r="S22" s="2">
        <v>5000</v>
      </c>
      <c r="T22" s="2">
        <v>0</v>
      </c>
      <c r="U22" s="2">
        <v>0</v>
      </c>
      <c r="V22" s="2">
        <v>0</v>
      </c>
      <c r="W22" s="2">
        <v>500</v>
      </c>
      <c r="X22" s="2">
        <v>0</v>
      </c>
      <c r="Y22" s="2">
        <v>0</v>
      </c>
      <c r="Z22" s="2">
        <v>0</v>
      </c>
      <c r="AA22" s="1">
        <v>0</v>
      </c>
      <c r="AB22" s="1">
        <v>999</v>
      </c>
    </row>
    <row r="23" spans="1:30" ht="16.5">
      <c r="A23" s="2">
        <v>99999990</v>
      </c>
      <c r="B23" s="23" t="s">
        <v>140</v>
      </c>
      <c r="C23" s="13" t="s">
        <v>125</v>
      </c>
      <c r="D23" s="12" t="s">
        <v>112</v>
      </c>
      <c r="E23" s="11" t="s">
        <v>114</v>
      </c>
      <c r="F23" s="11">
        <v>0</v>
      </c>
      <c r="G23" s="11">
        <v>0</v>
      </c>
      <c r="H23" s="4">
        <f t="shared" si="0"/>
        <v>1</v>
      </c>
      <c r="I23" s="4">
        <v>100</v>
      </c>
      <c r="J23" s="4">
        <v>0</v>
      </c>
      <c r="K23" s="2">
        <v>0</v>
      </c>
      <c r="L23" s="2">
        <v>5</v>
      </c>
      <c r="O23" s="2">
        <v>1</v>
      </c>
      <c r="P23" s="2">
        <v>0</v>
      </c>
      <c r="Q23" s="2">
        <v>0</v>
      </c>
      <c r="R23" s="2">
        <v>0</v>
      </c>
      <c r="S23" s="2">
        <v>5000</v>
      </c>
      <c r="T23" s="2">
        <v>0</v>
      </c>
      <c r="U23" s="2">
        <v>0</v>
      </c>
      <c r="V23" s="2">
        <v>0</v>
      </c>
      <c r="W23" s="2">
        <v>500</v>
      </c>
      <c r="X23" s="2">
        <v>0</v>
      </c>
      <c r="Y23" s="2">
        <v>0</v>
      </c>
      <c r="Z23" s="2">
        <v>0</v>
      </c>
      <c r="AA23" s="1">
        <v>0</v>
      </c>
      <c r="AB23" s="1">
        <v>999</v>
      </c>
    </row>
    <row r="24" spans="1:30" ht="16.5">
      <c r="A24" s="29">
        <v>100201</v>
      </c>
      <c r="B24" s="30" t="s">
        <v>144</v>
      </c>
      <c r="C24" s="13" t="s">
        <v>165</v>
      </c>
      <c r="D24" s="23" t="s">
        <v>72</v>
      </c>
      <c r="E24" s="11" t="s">
        <v>164</v>
      </c>
      <c r="F24" s="11">
        <v>0</v>
      </c>
      <c r="G24" s="11">
        <v>0</v>
      </c>
      <c r="H24" s="26">
        <v>1</v>
      </c>
      <c r="I24" s="4">
        <v>100</v>
      </c>
      <c r="J24" s="4">
        <v>0</v>
      </c>
      <c r="K24" s="2">
        <v>6</v>
      </c>
      <c r="L24" s="2">
        <v>1</v>
      </c>
      <c r="O24" s="2">
        <v>1</v>
      </c>
      <c r="P24" s="2">
        <v>0</v>
      </c>
      <c r="Q24" s="2">
        <v>0</v>
      </c>
      <c r="R24" s="2">
        <v>0</v>
      </c>
      <c r="S24" s="2">
        <v>1000</v>
      </c>
      <c r="T24" s="2">
        <v>0</v>
      </c>
      <c r="U24" s="2">
        <v>0</v>
      </c>
      <c r="V24" s="2">
        <v>0</v>
      </c>
      <c r="W24" s="2">
        <v>500</v>
      </c>
      <c r="X24" s="2">
        <v>0</v>
      </c>
      <c r="Y24" s="2">
        <v>0</v>
      </c>
      <c r="Z24" s="2">
        <v>0</v>
      </c>
      <c r="AA24" s="1">
        <v>0</v>
      </c>
      <c r="AB24" s="1">
        <v>999</v>
      </c>
    </row>
    <row r="25" spans="1:30" ht="16.5">
      <c r="A25" s="29">
        <v>100301</v>
      </c>
      <c r="B25" s="30" t="s">
        <v>144</v>
      </c>
      <c r="C25" s="13" t="s">
        <v>166</v>
      </c>
      <c r="D25" s="23" t="s">
        <v>72</v>
      </c>
      <c r="E25" s="11" t="s">
        <v>171</v>
      </c>
      <c r="F25" s="11">
        <v>0</v>
      </c>
      <c r="G25" s="11">
        <v>1</v>
      </c>
      <c r="H25" s="4">
        <f t="shared" ref="H25" si="2">IF(K25=0,1,0)</f>
        <v>0</v>
      </c>
      <c r="I25" s="4">
        <v>50</v>
      </c>
      <c r="J25" s="4">
        <v>0</v>
      </c>
      <c r="K25" s="2">
        <v>7</v>
      </c>
      <c r="L25" s="2">
        <v>1</v>
      </c>
      <c r="O25" s="2">
        <v>1</v>
      </c>
      <c r="P25" s="2">
        <v>0</v>
      </c>
      <c r="Q25" s="2">
        <v>0</v>
      </c>
      <c r="R25" s="2">
        <v>0</v>
      </c>
      <c r="S25" s="2">
        <v>5000</v>
      </c>
      <c r="T25" s="2">
        <v>0</v>
      </c>
      <c r="U25" s="2">
        <v>0</v>
      </c>
      <c r="V25" s="2">
        <v>0</v>
      </c>
      <c r="W25" s="2">
        <v>500</v>
      </c>
      <c r="X25" s="2">
        <v>0</v>
      </c>
      <c r="Y25" s="2">
        <v>0</v>
      </c>
      <c r="Z25" s="2">
        <v>0</v>
      </c>
      <c r="AA25" s="1">
        <v>0</v>
      </c>
      <c r="AB25" s="1">
        <v>0</v>
      </c>
    </row>
    <row r="26" spans="1:30" ht="17.25" thickBot="1">
      <c r="A26" s="29">
        <v>100401</v>
      </c>
      <c r="B26" s="30" t="s">
        <v>144</v>
      </c>
      <c r="C26" s="13" t="s">
        <v>199</v>
      </c>
      <c r="D26" s="23" t="s">
        <v>72</v>
      </c>
      <c r="E26" s="4" t="s">
        <v>200</v>
      </c>
      <c r="F26" s="11">
        <v>0</v>
      </c>
      <c r="G26" s="11">
        <v>0</v>
      </c>
      <c r="H26" s="4">
        <v>1</v>
      </c>
      <c r="I26" s="4">
        <v>100</v>
      </c>
      <c r="J26" s="4">
        <v>0</v>
      </c>
      <c r="K26" s="2">
        <v>6</v>
      </c>
      <c r="L26" s="2">
        <v>1</v>
      </c>
      <c r="O26" s="2">
        <v>1</v>
      </c>
      <c r="P26" s="2">
        <v>0</v>
      </c>
      <c r="Q26" s="2">
        <v>0</v>
      </c>
      <c r="R26" s="2">
        <v>0</v>
      </c>
      <c r="S26" s="2">
        <v>1000</v>
      </c>
      <c r="T26" s="2">
        <v>0</v>
      </c>
      <c r="U26" s="2">
        <v>0</v>
      </c>
      <c r="V26" s="2">
        <v>0</v>
      </c>
      <c r="W26" s="2">
        <v>500</v>
      </c>
      <c r="X26" s="2">
        <v>0</v>
      </c>
      <c r="Y26" s="2">
        <v>0</v>
      </c>
      <c r="Z26" s="2">
        <v>0</v>
      </c>
      <c r="AA26" s="1">
        <v>0</v>
      </c>
      <c r="AB26" s="1">
        <v>999</v>
      </c>
    </row>
    <row r="27" spans="1:30" ht="17.25" thickBot="1">
      <c r="A27" s="27">
        <v>200101</v>
      </c>
      <c r="B27" s="28" t="s">
        <v>167</v>
      </c>
      <c r="C27" s="34" t="s">
        <v>174</v>
      </c>
      <c r="D27" s="23" t="s">
        <v>168</v>
      </c>
      <c r="E27" s="11" t="s">
        <v>179</v>
      </c>
      <c r="F27" s="11">
        <v>1</v>
      </c>
      <c r="G27" s="11">
        <v>1</v>
      </c>
      <c r="H27" s="11">
        <v>0</v>
      </c>
      <c r="I27" s="4">
        <v>50</v>
      </c>
      <c r="J27" s="4">
        <v>0</v>
      </c>
      <c r="K27" s="2">
        <v>10</v>
      </c>
      <c r="L27" s="2">
        <v>1</v>
      </c>
      <c r="O27" s="2">
        <v>1</v>
      </c>
      <c r="P27" s="2">
        <v>0</v>
      </c>
      <c r="Q27" s="2">
        <v>0</v>
      </c>
      <c r="R27" s="2">
        <v>0</v>
      </c>
      <c r="S27" s="2">
        <v>10000</v>
      </c>
      <c r="T27" s="2">
        <v>0</v>
      </c>
      <c r="U27" s="2">
        <v>3000</v>
      </c>
      <c r="V27" s="2">
        <v>0</v>
      </c>
      <c r="W27" s="2">
        <v>500</v>
      </c>
      <c r="X27" s="2">
        <v>0</v>
      </c>
      <c r="Y27" s="2">
        <v>1</v>
      </c>
      <c r="Z27" s="2">
        <v>0</v>
      </c>
      <c r="AA27" s="1">
        <v>0</v>
      </c>
      <c r="AB27" s="1">
        <v>0</v>
      </c>
    </row>
    <row r="28" spans="1:30" ht="17.25" thickBot="1">
      <c r="A28" s="27">
        <v>200102</v>
      </c>
      <c r="B28" s="28" t="s">
        <v>167</v>
      </c>
      <c r="C28" s="34" t="s">
        <v>175</v>
      </c>
      <c r="D28" s="23" t="s">
        <v>71</v>
      </c>
      <c r="E28" s="11" t="s">
        <v>179</v>
      </c>
      <c r="F28" s="11">
        <v>1</v>
      </c>
      <c r="G28" s="11">
        <v>1</v>
      </c>
      <c r="H28" s="11">
        <v>0</v>
      </c>
      <c r="I28" s="4">
        <v>100</v>
      </c>
      <c r="J28" s="4">
        <v>0</v>
      </c>
      <c r="K28" s="2">
        <v>10</v>
      </c>
      <c r="L28" s="2">
        <v>1</v>
      </c>
      <c r="O28" s="2">
        <v>30</v>
      </c>
      <c r="P28" s="2">
        <v>50</v>
      </c>
      <c r="Q28" s="2">
        <v>2</v>
      </c>
      <c r="R28" s="2">
        <v>360</v>
      </c>
      <c r="S28" s="2">
        <v>10000</v>
      </c>
      <c r="T28" s="2">
        <v>0</v>
      </c>
      <c r="U28" s="2">
        <v>3000</v>
      </c>
      <c r="V28" s="2">
        <v>0</v>
      </c>
      <c r="W28" s="2">
        <v>500</v>
      </c>
      <c r="X28" s="2">
        <v>0</v>
      </c>
      <c r="Y28" s="2">
        <v>1</v>
      </c>
      <c r="Z28" s="2">
        <v>0</v>
      </c>
      <c r="AA28" s="1">
        <v>0</v>
      </c>
      <c r="AB28" s="1">
        <v>0</v>
      </c>
    </row>
    <row r="29" spans="1:30" ht="17.25" thickBot="1">
      <c r="A29" s="27">
        <v>200103</v>
      </c>
      <c r="B29" s="28" t="s">
        <v>167</v>
      </c>
      <c r="C29" s="33" t="s">
        <v>176</v>
      </c>
      <c r="D29" s="23" t="s">
        <v>71</v>
      </c>
      <c r="E29" s="11" t="s">
        <v>180</v>
      </c>
      <c r="F29" s="11">
        <v>0</v>
      </c>
      <c r="G29" s="11">
        <v>1</v>
      </c>
      <c r="H29" s="11">
        <v>0</v>
      </c>
      <c r="I29" s="4">
        <v>100</v>
      </c>
      <c r="J29" s="4">
        <v>0</v>
      </c>
      <c r="K29" s="2">
        <v>6</v>
      </c>
      <c r="L29" s="2">
        <v>1</v>
      </c>
      <c r="O29" s="2">
        <v>4</v>
      </c>
      <c r="P29" s="2">
        <v>0</v>
      </c>
      <c r="Q29" s="2">
        <v>2</v>
      </c>
      <c r="R29" s="2">
        <v>360</v>
      </c>
      <c r="S29" s="2">
        <v>10000</v>
      </c>
      <c r="T29" s="2">
        <v>0</v>
      </c>
      <c r="U29" s="2">
        <v>500</v>
      </c>
      <c r="V29" s="2">
        <v>5000</v>
      </c>
      <c r="W29" s="2">
        <v>1200</v>
      </c>
      <c r="X29" s="2">
        <v>0</v>
      </c>
      <c r="Y29" s="2">
        <v>0</v>
      </c>
      <c r="Z29" s="2">
        <v>0</v>
      </c>
      <c r="AA29" s="1">
        <v>0</v>
      </c>
      <c r="AB29" s="1">
        <v>0</v>
      </c>
    </row>
    <row r="30" spans="1:30" ht="17.25" thickBot="1">
      <c r="A30" s="27">
        <v>200104</v>
      </c>
      <c r="B30" s="28" t="s">
        <v>167</v>
      </c>
      <c r="C30" s="34" t="s">
        <v>177</v>
      </c>
      <c r="D30" s="23" t="s">
        <v>71</v>
      </c>
      <c r="E30" s="11" t="s">
        <v>178</v>
      </c>
      <c r="F30" s="11">
        <v>0</v>
      </c>
      <c r="G30" s="11">
        <v>0</v>
      </c>
      <c r="H30" s="11">
        <v>0</v>
      </c>
      <c r="I30" s="4">
        <v>100</v>
      </c>
      <c r="J30" s="4">
        <v>0</v>
      </c>
      <c r="K30" s="2">
        <v>0</v>
      </c>
      <c r="L30" s="2">
        <v>6</v>
      </c>
      <c r="O30" s="2">
        <v>15</v>
      </c>
      <c r="P30" s="2">
        <v>500</v>
      </c>
      <c r="Q30" s="2">
        <v>0</v>
      </c>
      <c r="R30" s="2">
        <v>0</v>
      </c>
      <c r="S30" s="2">
        <v>10000</v>
      </c>
      <c r="T30" s="2">
        <v>0</v>
      </c>
      <c r="U30" s="2">
        <v>0</v>
      </c>
      <c r="V30" s="2">
        <v>0</v>
      </c>
      <c r="W30" s="2">
        <v>500</v>
      </c>
      <c r="X30" s="2">
        <v>0</v>
      </c>
      <c r="Y30" s="2">
        <v>0</v>
      </c>
      <c r="Z30" s="2">
        <v>0</v>
      </c>
      <c r="AA30" s="1">
        <v>0</v>
      </c>
      <c r="AB30" s="1">
        <v>0</v>
      </c>
    </row>
    <row r="31" spans="1:30" ht="16.5">
      <c r="A31" s="2">
        <v>4001</v>
      </c>
      <c r="B31" s="23" t="s">
        <v>139</v>
      </c>
      <c r="C31" s="19" t="s">
        <v>132</v>
      </c>
      <c r="D31" s="4" t="s">
        <v>133</v>
      </c>
      <c r="E31" s="4"/>
      <c r="F31" s="4">
        <v>0</v>
      </c>
      <c r="G31" s="4">
        <v>0</v>
      </c>
      <c r="H31" s="4">
        <f>IF(K31=0,1,0)</f>
        <v>1</v>
      </c>
      <c r="I31" s="4">
        <v>100</v>
      </c>
      <c r="J31" s="4">
        <v>0</v>
      </c>
      <c r="K31" s="2">
        <v>0</v>
      </c>
      <c r="L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10000</v>
      </c>
      <c r="T31" s="2">
        <v>0</v>
      </c>
      <c r="U31" s="2">
        <v>4000</v>
      </c>
      <c r="V31" s="2">
        <v>0</v>
      </c>
      <c r="W31" s="2">
        <v>500</v>
      </c>
      <c r="X31" s="2">
        <v>0</v>
      </c>
      <c r="Y31" s="2">
        <v>0</v>
      </c>
      <c r="Z31" s="2">
        <v>0</v>
      </c>
      <c r="AA31" s="1">
        <v>0</v>
      </c>
      <c r="AB31" s="1">
        <v>999</v>
      </c>
    </row>
    <row r="32" spans="1:30" ht="16.5">
      <c r="A32" s="31">
        <v>5001</v>
      </c>
      <c r="B32" s="32" t="s">
        <v>138</v>
      </c>
      <c r="C32" s="12" t="s">
        <v>134</v>
      </c>
      <c r="D32" s="23" t="s">
        <v>145</v>
      </c>
      <c r="E32" s="1" t="s">
        <v>149</v>
      </c>
      <c r="F32" s="2">
        <v>1</v>
      </c>
      <c r="G32" s="2">
        <v>1</v>
      </c>
      <c r="H32" s="4">
        <f>IF(K32=0,1,0)</f>
        <v>0</v>
      </c>
      <c r="I32" s="4">
        <v>100</v>
      </c>
      <c r="J32" s="4">
        <v>0</v>
      </c>
      <c r="K32" s="2">
        <v>11</v>
      </c>
      <c r="L32" s="2">
        <v>1</v>
      </c>
      <c r="O32" s="2">
        <v>1</v>
      </c>
      <c r="P32" s="2">
        <v>0</v>
      </c>
      <c r="Q32" s="2">
        <v>0</v>
      </c>
      <c r="R32" s="2">
        <v>0</v>
      </c>
      <c r="S32" s="2">
        <v>5000</v>
      </c>
      <c r="T32" s="2">
        <v>0</v>
      </c>
      <c r="U32" s="2">
        <v>0</v>
      </c>
      <c r="V32" s="2">
        <v>0</v>
      </c>
      <c r="W32" s="2">
        <v>500</v>
      </c>
      <c r="X32" s="2">
        <v>0</v>
      </c>
      <c r="Y32" s="2">
        <v>0</v>
      </c>
      <c r="Z32" s="2">
        <v>0</v>
      </c>
      <c r="AA32" s="2">
        <v>0</v>
      </c>
      <c r="AB32" s="2">
        <v>999</v>
      </c>
    </row>
    <row r="33" spans="1:28" ht="16.5">
      <c r="A33" s="31">
        <v>5002</v>
      </c>
      <c r="B33" s="32" t="s">
        <v>138</v>
      </c>
      <c r="C33" s="19" t="s">
        <v>148</v>
      </c>
      <c r="D33" s="23" t="s">
        <v>147</v>
      </c>
      <c r="E33" s="2" t="s">
        <v>150</v>
      </c>
      <c r="F33" s="2">
        <v>0</v>
      </c>
      <c r="G33" s="2">
        <v>0</v>
      </c>
      <c r="H33" s="2">
        <f>IF(K33=0,1,0)</f>
        <v>1</v>
      </c>
      <c r="I33" s="4">
        <v>100</v>
      </c>
      <c r="J33" s="2">
        <v>0</v>
      </c>
      <c r="K33" s="2">
        <v>0</v>
      </c>
      <c r="L33" s="2">
        <v>1</v>
      </c>
      <c r="O33" s="2">
        <v>1</v>
      </c>
      <c r="P33" s="2">
        <v>0</v>
      </c>
      <c r="Q33" s="2">
        <v>0</v>
      </c>
      <c r="R33" s="2">
        <v>0</v>
      </c>
      <c r="S33" s="2">
        <v>1000</v>
      </c>
      <c r="T33" s="2">
        <v>0</v>
      </c>
      <c r="U33" s="2">
        <v>0</v>
      </c>
      <c r="V33" s="2">
        <v>0</v>
      </c>
      <c r="W33" s="2">
        <v>500</v>
      </c>
      <c r="X33" s="2">
        <v>0</v>
      </c>
      <c r="Y33" s="2">
        <v>0</v>
      </c>
      <c r="Z33" s="2">
        <v>0</v>
      </c>
      <c r="AA33" s="2">
        <v>0</v>
      </c>
      <c r="AB33" s="2">
        <v>999</v>
      </c>
    </row>
    <row r="34" spans="1:28" ht="16.5">
      <c r="A34" s="31">
        <v>5003</v>
      </c>
      <c r="B34" s="32" t="s">
        <v>138</v>
      </c>
      <c r="C34" s="13" t="s">
        <v>159</v>
      </c>
      <c r="D34" s="23" t="s">
        <v>72</v>
      </c>
      <c r="E34" s="2" t="s">
        <v>160</v>
      </c>
      <c r="F34" s="2">
        <v>0</v>
      </c>
      <c r="G34" s="2">
        <v>0</v>
      </c>
      <c r="H34" s="2">
        <f>IF(K34=0,1,0)</f>
        <v>1</v>
      </c>
      <c r="I34" s="4">
        <v>100</v>
      </c>
      <c r="J34" s="2">
        <v>1</v>
      </c>
      <c r="K34" s="2">
        <v>0</v>
      </c>
      <c r="L34" s="2">
        <v>6</v>
      </c>
      <c r="O34" s="2">
        <v>1</v>
      </c>
      <c r="P34" s="2">
        <v>0</v>
      </c>
      <c r="Q34" s="2">
        <v>0</v>
      </c>
      <c r="R34" s="2">
        <v>0</v>
      </c>
      <c r="S34" s="2">
        <v>3000</v>
      </c>
      <c r="T34" s="2">
        <v>0</v>
      </c>
      <c r="U34" s="2">
        <v>0</v>
      </c>
      <c r="V34" s="2">
        <v>0</v>
      </c>
      <c r="W34" s="2">
        <v>500</v>
      </c>
      <c r="X34" s="2">
        <v>0</v>
      </c>
      <c r="Y34" s="2">
        <v>0</v>
      </c>
      <c r="Z34" s="2">
        <v>0</v>
      </c>
      <c r="AA34" s="2">
        <v>0</v>
      </c>
      <c r="AB34" s="2">
        <v>999</v>
      </c>
    </row>
    <row r="35" spans="1:28" ht="16.5">
      <c r="A35" s="31">
        <v>5004</v>
      </c>
      <c r="B35" s="32" t="s">
        <v>138</v>
      </c>
      <c r="C35" s="12" t="s">
        <v>135</v>
      </c>
      <c r="D35" s="23" t="s">
        <v>72</v>
      </c>
      <c r="E35" s="2" t="s">
        <v>151</v>
      </c>
      <c r="F35" s="2">
        <v>0</v>
      </c>
      <c r="G35" s="2">
        <v>0</v>
      </c>
      <c r="H35" s="2">
        <f>IF(K35=0,1,0)</f>
        <v>1</v>
      </c>
      <c r="I35" s="4">
        <v>30</v>
      </c>
      <c r="J35" s="2">
        <v>1</v>
      </c>
      <c r="K35" s="2">
        <v>0</v>
      </c>
      <c r="L35" s="2">
        <v>1</v>
      </c>
      <c r="O35" s="2">
        <v>1</v>
      </c>
      <c r="P35" s="2">
        <v>0</v>
      </c>
      <c r="Q35" s="2">
        <v>0</v>
      </c>
      <c r="R35" s="2">
        <v>0</v>
      </c>
      <c r="S35" s="2">
        <v>1000</v>
      </c>
      <c r="T35" s="2">
        <v>0</v>
      </c>
      <c r="U35" s="2">
        <v>0</v>
      </c>
      <c r="V35" s="2">
        <v>0</v>
      </c>
      <c r="W35" s="2">
        <v>500</v>
      </c>
      <c r="X35" s="2">
        <v>0</v>
      </c>
      <c r="Y35" s="2">
        <v>0</v>
      </c>
      <c r="Z35" s="2">
        <v>0</v>
      </c>
      <c r="AA35" s="2">
        <v>0</v>
      </c>
      <c r="AB35" s="2">
        <v>999</v>
      </c>
    </row>
    <row r="36" spans="1:28" ht="16.5">
      <c r="A36" s="31">
        <v>5005</v>
      </c>
      <c r="B36" s="32" t="s">
        <v>138</v>
      </c>
      <c r="C36" s="12" t="s">
        <v>136</v>
      </c>
      <c r="F36" s="2">
        <v>1</v>
      </c>
      <c r="G36" s="2">
        <v>1</v>
      </c>
      <c r="I36" s="4">
        <v>100</v>
      </c>
      <c r="J36" s="2">
        <v>1</v>
      </c>
      <c r="V36" s="2"/>
      <c r="W36" s="2">
        <v>500</v>
      </c>
    </row>
    <row r="37" spans="1:28" ht="16.5">
      <c r="A37" s="31">
        <v>5006</v>
      </c>
      <c r="B37" s="32" t="s">
        <v>138</v>
      </c>
      <c r="C37" s="13" t="s">
        <v>152</v>
      </c>
      <c r="D37" s="23" t="s">
        <v>72</v>
      </c>
      <c r="F37" s="2">
        <v>1</v>
      </c>
      <c r="G37" s="2">
        <v>1</v>
      </c>
      <c r="I37" s="4">
        <v>100</v>
      </c>
      <c r="J37" s="2">
        <v>1</v>
      </c>
      <c r="V37" s="2"/>
      <c r="W37" s="2">
        <v>500</v>
      </c>
    </row>
    <row r="38" spans="1:28" ht="16.5">
      <c r="A38" s="31">
        <v>5007</v>
      </c>
      <c r="B38" s="32" t="s">
        <v>138</v>
      </c>
      <c r="C38" s="13" t="s">
        <v>153</v>
      </c>
      <c r="D38" s="23" t="s">
        <v>72</v>
      </c>
      <c r="E38" s="2" t="s">
        <v>156</v>
      </c>
      <c r="F38" s="2">
        <v>0</v>
      </c>
      <c r="G38" s="2">
        <v>0</v>
      </c>
      <c r="H38" s="2">
        <v>1</v>
      </c>
      <c r="I38" s="4">
        <v>30</v>
      </c>
      <c r="J38" s="2">
        <v>1</v>
      </c>
      <c r="K38" s="2">
        <v>0</v>
      </c>
      <c r="L38" s="2">
        <v>1</v>
      </c>
      <c r="O38" s="2">
        <v>1</v>
      </c>
      <c r="P38" s="2">
        <v>0</v>
      </c>
      <c r="Q38" s="2">
        <v>0</v>
      </c>
      <c r="R38" s="2">
        <v>0</v>
      </c>
      <c r="S38" s="2">
        <v>1000</v>
      </c>
      <c r="T38" s="2">
        <v>0</v>
      </c>
      <c r="U38" s="2">
        <v>3000</v>
      </c>
      <c r="V38" s="2">
        <v>0</v>
      </c>
      <c r="W38" s="2">
        <v>500</v>
      </c>
      <c r="X38" s="2">
        <v>0</v>
      </c>
      <c r="Y38" s="2">
        <v>0</v>
      </c>
      <c r="Z38" s="2">
        <v>0</v>
      </c>
      <c r="AA38" s="2">
        <v>0</v>
      </c>
      <c r="AB38" s="2">
        <v>999</v>
      </c>
    </row>
    <row r="39" spans="1:28" ht="16.5">
      <c r="A39" s="31">
        <v>5008</v>
      </c>
      <c r="B39" s="32" t="s">
        <v>138</v>
      </c>
      <c r="C39" s="13" t="s">
        <v>154</v>
      </c>
      <c r="D39" s="23" t="s">
        <v>72</v>
      </c>
      <c r="E39" s="2" t="s">
        <v>155</v>
      </c>
      <c r="F39" s="2">
        <v>0</v>
      </c>
      <c r="G39" s="2">
        <v>0</v>
      </c>
      <c r="H39" s="2">
        <v>1</v>
      </c>
      <c r="I39" s="4">
        <v>200</v>
      </c>
      <c r="J39" s="2">
        <v>1</v>
      </c>
      <c r="K39" s="2">
        <v>0</v>
      </c>
      <c r="L39" s="2">
        <v>1</v>
      </c>
      <c r="O39" s="2">
        <v>1</v>
      </c>
      <c r="P39" s="2">
        <v>0</v>
      </c>
      <c r="Q39" s="2">
        <v>0</v>
      </c>
      <c r="R39" s="2">
        <v>0</v>
      </c>
      <c r="S39" s="2">
        <v>1000</v>
      </c>
      <c r="T39" s="2">
        <v>0</v>
      </c>
      <c r="U39" s="2">
        <v>0</v>
      </c>
      <c r="V39" s="2">
        <v>0</v>
      </c>
      <c r="W39" s="2">
        <v>500</v>
      </c>
      <c r="X39" s="2">
        <v>0</v>
      </c>
      <c r="Y39" s="2">
        <v>0</v>
      </c>
      <c r="Z39" s="2">
        <v>0</v>
      </c>
      <c r="AA39" s="2">
        <v>0</v>
      </c>
      <c r="AB39" s="2">
        <v>999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F4F3-16B2-4E29-A563-2C137B474E5B}">
  <dimension ref="A1:AB38"/>
  <sheetViews>
    <sheetView workbookViewId="0">
      <selection activeCell="M20" sqref="D20:M26"/>
    </sheetView>
  </sheetViews>
  <sheetFormatPr defaultRowHeight="16.5"/>
  <cols>
    <col min="1" max="2" width="15.75" style="4" customWidth="1"/>
    <col min="3" max="3" width="24.125" style="4" customWidth="1"/>
    <col min="4" max="4" width="56" style="4" customWidth="1"/>
    <col min="5" max="8" width="15.75" style="4" customWidth="1"/>
    <col min="9" max="10" width="18.5" style="4" customWidth="1"/>
    <col min="11" max="11" width="16.875" style="4" customWidth="1"/>
    <col min="12" max="12" width="15.75" style="4" customWidth="1"/>
    <col min="13" max="13" width="14.25" style="4" bestFit="1" customWidth="1"/>
    <col min="14" max="14" width="15.125" style="4" customWidth="1"/>
    <col min="15" max="16384" width="9" style="4"/>
  </cols>
  <sheetData>
    <row r="1" spans="1:28">
      <c r="A1" s="14" t="s">
        <v>33</v>
      </c>
      <c r="B1" s="15" t="s">
        <v>32</v>
      </c>
      <c r="C1" s="15" t="s">
        <v>64</v>
      </c>
      <c r="D1" s="15" t="s">
        <v>19</v>
      </c>
      <c r="E1" s="15" t="s">
        <v>31</v>
      </c>
      <c r="F1" s="15" t="s">
        <v>30</v>
      </c>
      <c r="G1" s="15" t="s">
        <v>29</v>
      </c>
      <c r="H1" s="15" t="s">
        <v>28</v>
      </c>
      <c r="I1" s="15" t="s">
        <v>27</v>
      </c>
      <c r="J1" s="15" t="s">
        <v>26</v>
      </c>
      <c r="K1" s="15" t="s">
        <v>25</v>
      </c>
      <c r="L1" s="15" t="s">
        <v>24</v>
      </c>
      <c r="M1" s="14" t="s">
        <v>23</v>
      </c>
      <c r="N1" s="14" t="s">
        <v>68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pans="1:28">
      <c r="A2" s="16" t="s">
        <v>7</v>
      </c>
      <c r="B2" s="16" t="s">
        <v>7</v>
      </c>
      <c r="C2" s="16" t="s">
        <v>6</v>
      </c>
      <c r="D2" s="16" t="s">
        <v>6</v>
      </c>
      <c r="E2" s="16" t="s">
        <v>7</v>
      </c>
      <c r="F2" s="16" t="s">
        <v>7</v>
      </c>
      <c r="G2" s="16" t="s">
        <v>22</v>
      </c>
      <c r="H2" s="16" t="s">
        <v>7</v>
      </c>
      <c r="I2" s="16" t="s">
        <v>5</v>
      </c>
      <c r="J2" s="16" t="s">
        <v>5</v>
      </c>
      <c r="K2" s="16" t="s">
        <v>5</v>
      </c>
      <c r="L2" s="16" t="s">
        <v>6</v>
      </c>
      <c r="M2" s="16" t="s">
        <v>7</v>
      </c>
      <c r="N2" s="16" t="s">
        <v>7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>
      <c r="A3" s="17" t="s">
        <v>4</v>
      </c>
      <c r="B3" s="16" t="s">
        <v>4</v>
      </c>
      <c r="C3" s="16" t="s">
        <v>21</v>
      </c>
      <c r="D3" s="16" t="s">
        <v>4</v>
      </c>
      <c r="E3" s="16" t="s">
        <v>4</v>
      </c>
      <c r="F3" s="16" t="s">
        <v>4</v>
      </c>
      <c r="G3" s="16" t="s">
        <v>4</v>
      </c>
      <c r="H3" s="16" t="s">
        <v>4</v>
      </c>
      <c r="I3" s="16" t="s">
        <v>4</v>
      </c>
      <c r="J3" s="16" t="s">
        <v>4</v>
      </c>
      <c r="K3" s="16" t="s">
        <v>4</v>
      </c>
      <c r="L3" s="16" t="s">
        <v>4</v>
      </c>
      <c r="M3" s="16" t="s">
        <v>4</v>
      </c>
      <c r="N3" s="16" t="s">
        <v>4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>
      <c r="A4" s="4">
        <f t="shared" ref="A4:A31" si="0">ROW()-3</f>
        <v>1</v>
      </c>
      <c r="B4" s="4">
        <v>100001</v>
      </c>
      <c r="C4" s="4" t="s">
        <v>51</v>
      </c>
      <c r="D4" s="4" t="s">
        <v>67</v>
      </c>
      <c r="E4" s="4">
        <f>COUNTIF($B$4:B4,B4)</f>
        <v>1</v>
      </c>
      <c r="F4" s="4">
        <v>0</v>
      </c>
      <c r="G4" s="4">
        <v>1001</v>
      </c>
      <c r="H4" s="4">
        <v>1001001</v>
      </c>
      <c r="I4" s="18">
        <v>1</v>
      </c>
      <c r="J4" s="18">
        <v>0</v>
      </c>
      <c r="K4" s="18">
        <v>20</v>
      </c>
      <c r="M4" s="4">
        <v>1</v>
      </c>
      <c r="N4" s="4">
        <v>0</v>
      </c>
    </row>
    <row r="5" spans="1:28">
      <c r="A5" s="4">
        <v>2</v>
      </c>
      <c r="B5" s="4">
        <v>100002</v>
      </c>
      <c r="C5" s="4" t="s">
        <v>51</v>
      </c>
      <c r="D5" s="4" t="s">
        <v>67</v>
      </c>
      <c r="E5" s="4">
        <f>COUNTIF($B$4:B5,B5)</f>
        <v>1</v>
      </c>
      <c r="F5" s="4">
        <v>0</v>
      </c>
      <c r="G5" s="4">
        <v>1001</v>
      </c>
      <c r="H5" s="4">
        <v>1001001</v>
      </c>
      <c r="I5" s="18">
        <v>1</v>
      </c>
      <c r="J5" s="18">
        <v>0</v>
      </c>
      <c r="K5" s="18">
        <v>20</v>
      </c>
      <c r="M5" s="4">
        <v>1</v>
      </c>
      <c r="N5" s="4">
        <v>0</v>
      </c>
    </row>
    <row r="6" spans="1:28">
      <c r="A6" s="4">
        <f t="shared" si="0"/>
        <v>3</v>
      </c>
      <c r="B6" s="4">
        <v>100002</v>
      </c>
      <c r="C6" s="4" t="s">
        <v>53</v>
      </c>
      <c r="D6" s="4" t="s">
        <v>53</v>
      </c>
      <c r="E6" s="4">
        <f>COUNTIF($B$4:B6,B6)</f>
        <v>2</v>
      </c>
      <c r="F6" s="4">
        <v>0</v>
      </c>
      <c r="G6" s="4">
        <v>1001</v>
      </c>
      <c r="H6" s="4">
        <v>1001002</v>
      </c>
      <c r="I6" s="18">
        <v>1</v>
      </c>
      <c r="J6" s="18">
        <v>0</v>
      </c>
      <c r="K6" s="18">
        <v>0</v>
      </c>
      <c r="M6" s="4">
        <v>1</v>
      </c>
      <c r="N6" s="4">
        <v>0</v>
      </c>
    </row>
    <row r="7" spans="1:28">
      <c r="A7" s="4">
        <f t="shared" si="0"/>
        <v>4</v>
      </c>
      <c r="B7" s="4">
        <v>1001</v>
      </c>
      <c r="C7" s="4" t="str">
        <f>IFERROR(INDEX(UnitInfo!C:C,MATCH(B7,UnitInfo!J:J,0)),INDEX(UnitInfo!C:C,MATCH(B7,UnitInfo!L:L,0)))&amp;" 공격"</f>
        <v>슬라임 공격</v>
      </c>
      <c r="D7" s="4" t="s">
        <v>123</v>
      </c>
      <c r="E7" s="4">
        <f>COUNTIF($B$4:B7,B7)</f>
        <v>1</v>
      </c>
      <c r="F7" s="4">
        <v>1000</v>
      </c>
      <c r="G7" s="4">
        <v>2002</v>
      </c>
      <c r="H7" s="4">
        <v>100101</v>
      </c>
      <c r="I7" s="18">
        <v>1</v>
      </c>
      <c r="J7" s="18">
        <v>1</v>
      </c>
      <c r="K7" s="18">
        <v>2</v>
      </c>
      <c r="L7" s="4" t="s">
        <v>173</v>
      </c>
      <c r="M7" s="4">
        <v>0</v>
      </c>
      <c r="N7" s="4">
        <v>0</v>
      </c>
    </row>
    <row r="8" spans="1:28">
      <c r="A8" s="4">
        <f t="shared" si="0"/>
        <v>5</v>
      </c>
      <c r="B8" s="4">
        <v>1002</v>
      </c>
      <c r="C8" s="4" t="str">
        <f>IFERROR(INDEX(UnitInfo!C:C,MATCH(B8,UnitInfo!J:J,0)),INDEX(UnitInfo!C:C,MATCH(B8,UnitInfo!L:L,0)))&amp;" 공격"</f>
        <v>스켈레톤 소드 공격</v>
      </c>
      <c r="D8" s="4" t="s">
        <v>53</v>
      </c>
      <c r="E8" s="4">
        <f>COUNTIF($B$4:B8,B8)</f>
        <v>1</v>
      </c>
      <c r="F8" s="4">
        <v>0</v>
      </c>
      <c r="G8" s="4">
        <v>1001</v>
      </c>
      <c r="H8" s="4">
        <v>1001002</v>
      </c>
      <c r="I8" s="18">
        <v>1</v>
      </c>
      <c r="J8" s="18">
        <v>0</v>
      </c>
      <c r="K8" s="18">
        <v>0</v>
      </c>
      <c r="M8" s="4">
        <v>0</v>
      </c>
      <c r="N8" s="4">
        <v>0</v>
      </c>
    </row>
    <row r="9" spans="1:28">
      <c r="A9" s="4">
        <f t="shared" si="0"/>
        <v>6</v>
      </c>
      <c r="B9" s="4">
        <v>1002</v>
      </c>
      <c r="C9" s="4" t="str">
        <f>IFERROR(INDEX(UnitInfo!C:C,MATCH(B9,UnitInfo!J:J,0)),INDEX(UnitInfo!C:C,MATCH(B9,UnitInfo!L:L,0)))&amp;" 공격"</f>
        <v>스켈레톤 소드 공격</v>
      </c>
      <c r="D9" s="4" t="s">
        <v>163</v>
      </c>
      <c r="E9" s="4">
        <f>COUNTIF($B$4:B9,B9)</f>
        <v>2</v>
      </c>
      <c r="F9" s="4">
        <v>0</v>
      </c>
      <c r="G9" s="4">
        <v>2001</v>
      </c>
      <c r="H9" s="4">
        <v>100201</v>
      </c>
      <c r="I9" s="18">
        <v>1</v>
      </c>
      <c r="J9" s="18">
        <v>1</v>
      </c>
      <c r="K9" s="18">
        <v>3</v>
      </c>
      <c r="L9" s="4" t="s">
        <v>173</v>
      </c>
      <c r="M9" s="4">
        <v>0</v>
      </c>
      <c r="N9" s="4">
        <v>0</v>
      </c>
    </row>
    <row r="10" spans="1:28">
      <c r="A10" s="4">
        <f t="shared" si="0"/>
        <v>7</v>
      </c>
      <c r="B10" s="4">
        <v>1003</v>
      </c>
      <c r="C10" s="4" t="str">
        <f>IFERROR(INDEX(UnitInfo!C:C,MATCH(B10,UnitInfo!J:J,0)),INDEX(UnitInfo!C:C,MATCH(B10,UnitInfo!L:L,0)))&amp;" 공격"</f>
        <v>스켈레톤 메이지 공격</v>
      </c>
      <c r="D10" s="4" t="s">
        <v>53</v>
      </c>
      <c r="E10" s="4">
        <f>COUNTIF($B$4:B10,B10)</f>
        <v>1</v>
      </c>
      <c r="F10" s="4">
        <v>1000</v>
      </c>
      <c r="G10" s="4">
        <v>1001</v>
      </c>
      <c r="H10" s="4">
        <v>1001002</v>
      </c>
      <c r="I10" s="18">
        <v>1</v>
      </c>
      <c r="J10" s="18">
        <v>0</v>
      </c>
      <c r="K10" s="18">
        <v>0</v>
      </c>
      <c r="M10" s="4">
        <v>0</v>
      </c>
      <c r="N10" s="4">
        <v>0</v>
      </c>
    </row>
    <row r="11" spans="1:28">
      <c r="A11" s="4">
        <f t="shared" si="0"/>
        <v>8</v>
      </c>
      <c r="B11" s="4">
        <v>1003</v>
      </c>
      <c r="C11" s="4" t="str">
        <f>IFERROR(INDEX(UnitInfo!C:C,MATCH(B11,UnitInfo!J:J,0)),INDEX(UnitInfo!C:C,MATCH(B11,UnitInfo!L:L,0)))&amp;" 공격"</f>
        <v>스켈레톤 메이지 공격</v>
      </c>
      <c r="D11" s="4" t="s">
        <v>63</v>
      </c>
      <c r="E11" s="4">
        <f>COUNTIF($B$4:B11,B11)</f>
        <v>2</v>
      </c>
      <c r="F11" s="4">
        <v>1000</v>
      </c>
      <c r="G11" s="4">
        <v>2001</v>
      </c>
      <c r="H11" s="4">
        <v>100301</v>
      </c>
      <c r="I11" s="18">
        <v>1</v>
      </c>
      <c r="J11" s="18">
        <v>2</v>
      </c>
      <c r="K11" s="18">
        <v>50</v>
      </c>
      <c r="L11" s="4" t="s">
        <v>172</v>
      </c>
      <c r="M11" s="4">
        <v>0</v>
      </c>
      <c r="N11" s="4">
        <v>0</v>
      </c>
    </row>
    <row r="12" spans="1:28">
      <c r="A12" s="4">
        <f t="shared" si="0"/>
        <v>9</v>
      </c>
      <c r="B12" s="4">
        <v>1004</v>
      </c>
      <c r="C12" s="4" t="str">
        <f>IFERROR(INDEX(UnitInfo!C:C,MATCH(B12,UnitInfo!J:J,0)),INDEX(UnitInfo!C:C,MATCH(B12,UnitInfo!L:L,0)))&amp;" 공격"</f>
        <v>스켈레톤 워리어 공격</v>
      </c>
      <c r="D12" s="4" t="s">
        <v>53</v>
      </c>
      <c r="E12" s="4">
        <f>COUNTIF($B$4:B12,B12)</f>
        <v>1</v>
      </c>
      <c r="F12" s="4">
        <v>1000</v>
      </c>
      <c r="G12" s="4">
        <v>1001</v>
      </c>
      <c r="H12" s="4">
        <v>1001002</v>
      </c>
      <c r="I12" s="18">
        <v>1</v>
      </c>
      <c r="J12" s="18">
        <v>0</v>
      </c>
      <c r="K12" s="18">
        <v>0</v>
      </c>
      <c r="M12" s="4">
        <v>0</v>
      </c>
      <c r="N12" s="4">
        <v>0</v>
      </c>
    </row>
    <row r="13" spans="1:28">
      <c r="A13" s="4">
        <f t="shared" si="0"/>
        <v>10</v>
      </c>
      <c r="B13" s="4">
        <v>1004</v>
      </c>
      <c r="C13" s="4" t="str">
        <f>IFERROR(INDEX(UnitInfo!C:C,MATCH(B13,UnitInfo!J:J,0)),INDEX(UnitInfo!C:C,MATCH(B13,UnitInfo!L:L,0)))&amp;" 공격"</f>
        <v>스켈레톤 워리어 공격</v>
      </c>
      <c r="D13" s="4" t="s">
        <v>192</v>
      </c>
      <c r="E13" s="4">
        <f>COUNTIF($B$4:B13,B13)</f>
        <v>2</v>
      </c>
      <c r="F13" s="4">
        <v>0</v>
      </c>
      <c r="G13" s="4">
        <v>2001</v>
      </c>
      <c r="H13" s="4">
        <v>100401</v>
      </c>
      <c r="I13" s="18">
        <v>1</v>
      </c>
      <c r="J13" s="18">
        <v>1</v>
      </c>
      <c r="K13" s="18">
        <v>5</v>
      </c>
      <c r="L13" s="4" t="s">
        <v>173</v>
      </c>
      <c r="M13" s="4">
        <v>0</v>
      </c>
      <c r="N13" s="4">
        <v>0</v>
      </c>
    </row>
    <row r="14" spans="1:28">
      <c r="A14" s="4">
        <f t="shared" si="0"/>
        <v>11</v>
      </c>
      <c r="B14" s="4">
        <v>1005</v>
      </c>
      <c r="C14" s="4" t="str">
        <f>IFERROR(INDEX(UnitInfo!C:C,MATCH(B14,UnitInfo!J:J,0)),INDEX(UnitInfo!C:C,MATCH(B14,UnitInfo!L:L,0)))&amp;" 공격"</f>
        <v>눈발사람 공격</v>
      </c>
      <c r="D14" s="4" t="s">
        <v>53</v>
      </c>
      <c r="E14" s="4">
        <f>COUNTIF($B$4:B14,B14)</f>
        <v>1</v>
      </c>
      <c r="F14" s="4">
        <v>1000</v>
      </c>
      <c r="G14" s="4">
        <v>1001</v>
      </c>
      <c r="H14" s="4">
        <v>1001002</v>
      </c>
      <c r="I14" s="18">
        <v>1</v>
      </c>
      <c r="J14" s="18">
        <v>0</v>
      </c>
      <c r="K14" s="18">
        <v>0</v>
      </c>
      <c r="M14" s="4">
        <v>0</v>
      </c>
      <c r="N14" s="4">
        <v>0</v>
      </c>
    </row>
    <row r="15" spans="1:28">
      <c r="A15" s="4">
        <f t="shared" si="0"/>
        <v>12</v>
      </c>
      <c r="B15" s="4">
        <v>1005</v>
      </c>
      <c r="C15" s="4" t="str">
        <f>IFERROR(INDEX(UnitInfo!C:C,MATCH(B15,UnitInfo!J:J,0)),INDEX(UnitInfo!C:C,MATCH(B15,UnitInfo!L:L,0)))&amp;" 공격"</f>
        <v>눈발사람 공격</v>
      </c>
      <c r="D15" s="4" t="s">
        <v>63</v>
      </c>
      <c r="E15" s="4">
        <f>COUNTIF($B$4:B15,B15)</f>
        <v>2</v>
      </c>
      <c r="F15" s="4">
        <v>1000</v>
      </c>
      <c r="G15" s="4">
        <v>2001</v>
      </c>
      <c r="H15" s="4">
        <v>2001004</v>
      </c>
      <c r="I15" s="18">
        <v>1</v>
      </c>
      <c r="J15" s="18">
        <v>2</v>
      </c>
      <c r="K15" s="18">
        <v>20</v>
      </c>
      <c r="L15" s="4" t="s">
        <v>172</v>
      </c>
      <c r="M15" s="4">
        <v>0</v>
      </c>
      <c r="N15" s="4">
        <v>0</v>
      </c>
    </row>
    <row r="16" spans="1:28">
      <c r="A16" s="4">
        <f t="shared" si="0"/>
        <v>13</v>
      </c>
      <c r="B16" s="4">
        <v>1006</v>
      </c>
      <c r="C16" s="4" t="str">
        <f>IFERROR(INDEX(UnitInfo!C:C,MATCH(B16,UnitInfo!J:J,0)),INDEX(UnitInfo!C:C,MATCH(B16,UnitInfo!L:L,0)))&amp;" 공격"</f>
        <v>스켈보틀 공격</v>
      </c>
      <c r="D16" s="4" t="s">
        <v>53</v>
      </c>
      <c r="E16" s="4">
        <f>COUNTIF($B$4:B16,B16)</f>
        <v>1</v>
      </c>
      <c r="F16" s="4">
        <v>1000</v>
      </c>
      <c r="G16" s="4">
        <v>1001</v>
      </c>
      <c r="H16" s="4">
        <v>1001002</v>
      </c>
      <c r="I16" s="18">
        <v>1</v>
      </c>
      <c r="J16" s="18">
        <v>0</v>
      </c>
      <c r="K16" s="18">
        <v>0</v>
      </c>
      <c r="M16" s="4">
        <v>0</v>
      </c>
      <c r="N16" s="4">
        <v>0</v>
      </c>
    </row>
    <row r="17" spans="1:14">
      <c r="A17" s="4">
        <f t="shared" si="0"/>
        <v>14</v>
      </c>
      <c r="B17" s="4">
        <v>1006</v>
      </c>
      <c r="C17" s="4" t="str">
        <f>IFERROR(INDEX(UnitInfo!C:C,MATCH(B17,UnitInfo!J:J,0)),INDEX(UnitInfo!C:C,MATCH(B17,UnitInfo!L:L,0)))&amp;" 공격"</f>
        <v>스켈보틀 공격</v>
      </c>
      <c r="D17" s="4" t="s">
        <v>63</v>
      </c>
      <c r="E17" s="4">
        <f>COUNTIF($B$4:B17,B17)</f>
        <v>2</v>
      </c>
      <c r="F17" s="4">
        <v>1000</v>
      </c>
      <c r="G17" s="4">
        <v>2001</v>
      </c>
      <c r="H17" s="4">
        <v>2001005</v>
      </c>
      <c r="I17" s="18">
        <v>1</v>
      </c>
      <c r="J17" s="18">
        <v>2</v>
      </c>
      <c r="K17" s="18">
        <v>20</v>
      </c>
      <c r="L17" s="4" t="s">
        <v>172</v>
      </c>
      <c r="M17" s="4">
        <v>0</v>
      </c>
      <c r="N17" s="4">
        <v>0</v>
      </c>
    </row>
    <row r="18" spans="1:14">
      <c r="A18" s="4">
        <f t="shared" si="0"/>
        <v>15</v>
      </c>
      <c r="B18" s="4">
        <v>2001</v>
      </c>
      <c r="C18" s="4" t="str">
        <f>IFERROR(INDEX(UnitInfo!C:C,MATCH(B18,UnitInfo!J:J,0)),INDEX(UnitInfo!C:C,MATCH(B18,UnitInfo!L:L,0)))&amp;" 공격"</f>
        <v>스켈레톤 보스 공격</v>
      </c>
      <c r="D18" s="35" t="s">
        <v>174</v>
      </c>
      <c r="E18" s="4">
        <v>1</v>
      </c>
      <c r="F18" s="4">
        <v>0</v>
      </c>
      <c r="G18" s="4">
        <v>2001</v>
      </c>
      <c r="H18" s="4">
        <v>200101</v>
      </c>
      <c r="I18" s="18">
        <v>1</v>
      </c>
      <c r="J18" s="4">
        <v>2</v>
      </c>
      <c r="K18" s="4">
        <v>30</v>
      </c>
      <c r="L18" s="4" t="s">
        <v>173</v>
      </c>
      <c r="M18" s="4">
        <v>0</v>
      </c>
      <c r="N18" s="4">
        <v>0</v>
      </c>
    </row>
    <row r="19" spans="1:14">
      <c r="A19" s="4">
        <f t="shared" si="0"/>
        <v>16</v>
      </c>
      <c r="B19" s="4">
        <v>2001</v>
      </c>
      <c r="C19" s="4" t="s">
        <v>187</v>
      </c>
      <c r="D19" s="4" t="s">
        <v>53</v>
      </c>
      <c r="E19" s="4">
        <v>2</v>
      </c>
      <c r="F19" s="4">
        <v>1000</v>
      </c>
      <c r="G19" s="4">
        <v>1001</v>
      </c>
      <c r="H19" s="4">
        <v>1001002</v>
      </c>
      <c r="I19" s="18">
        <v>1</v>
      </c>
      <c r="J19" s="18">
        <v>0</v>
      </c>
      <c r="K19" s="18">
        <v>0</v>
      </c>
      <c r="M19" s="4">
        <v>0</v>
      </c>
      <c r="N19" s="4">
        <v>0</v>
      </c>
    </row>
    <row r="20" spans="1:14">
      <c r="A20" s="4">
        <f t="shared" si="0"/>
        <v>17</v>
      </c>
      <c r="B20" s="4">
        <v>2001</v>
      </c>
      <c r="C20" s="4" t="str">
        <f>IFERROR(INDEX(UnitInfo!C:C,MATCH(B20,UnitInfo!J:J,0)),INDEX(UnitInfo!C:C,MATCH(B20,UnitInfo!L:L,0)))&amp;" 공격"</f>
        <v>스켈레톤 보스 공격</v>
      </c>
      <c r="D20" s="35" t="s">
        <v>175</v>
      </c>
      <c r="E20" s="4">
        <v>3</v>
      </c>
      <c r="F20" s="4">
        <v>0</v>
      </c>
      <c r="G20" s="4">
        <v>2001</v>
      </c>
      <c r="H20" s="4">
        <v>200102</v>
      </c>
      <c r="I20" s="18">
        <v>1</v>
      </c>
      <c r="J20" s="4">
        <v>2</v>
      </c>
      <c r="K20" s="4">
        <v>30</v>
      </c>
      <c r="L20" s="4" t="s">
        <v>201</v>
      </c>
      <c r="M20" s="4">
        <v>0</v>
      </c>
      <c r="N20" s="4">
        <v>0</v>
      </c>
    </row>
    <row r="21" spans="1:14">
      <c r="A21" s="4">
        <f t="shared" si="0"/>
        <v>18</v>
      </c>
      <c r="B21" s="4">
        <v>2001</v>
      </c>
      <c r="C21" s="4" t="s">
        <v>188</v>
      </c>
      <c r="D21" s="36" t="s">
        <v>189</v>
      </c>
      <c r="E21" s="4">
        <v>4</v>
      </c>
      <c r="F21" s="4">
        <v>300</v>
      </c>
      <c r="G21" s="4">
        <v>3001</v>
      </c>
      <c r="H21" s="4">
        <v>1002</v>
      </c>
      <c r="I21" s="18">
        <v>2</v>
      </c>
      <c r="J21" s="4">
        <v>0</v>
      </c>
      <c r="K21" s="4">
        <v>0</v>
      </c>
      <c r="M21" s="4">
        <v>0</v>
      </c>
      <c r="N21" s="4">
        <v>0</v>
      </c>
    </row>
    <row r="22" spans="1:14">
      <c r="A22" s="4">
        <f t="shared" si="0"/>
        <v>19</v>
      </c>
      <c r="B22" s="4">
        <v>2001</v>
      </c>
      <c r="C22" s="4" t="s">
        <v>187</v>
      </c>
      <c r="D22" s="4" t="s">
        <v>53</v>
      </c>
      <c r="E22" s="4">
        <v>5</v>
      </c>
      <c r="F22" s="4">
        <v>1000</v>
      </c>
      <c r="G22" s="4">
        <v>1001</v>
      </c>
      <c r="H22" s="4">
        <v>1001002</v>
      </c>
      <c r="I22" s="18">
        <v>1</v>
      </c>
      <c r="J22" s="18">
        <v>0</v>
      </c>
      <c r="K22" s="18">
        <v>0</v>
      </c>
      <c r="M22" s="4">
        <v>0</v>
      </c>
      <c r="N22" s="4">
        <v>0</v>
      </c>
    </row>
    <row r="23" spans="1:14">
      <c r="A23" s="4">
        <f t="shared" si="0"/>
        <v>20</v>
      </c>
      <c r="B23" s="4">
        <v>2001</v>
      </c>
      <c r="C23" s="4" t="str">
        <f>IFERROR(INDEX(UnitInfo!C:C,MATCH(B23,UnitInfo!J:J,0)),INDEX(UnitInfo!C:C,MATCH(B23,UnitInfo!L:L,0)))&amp;" 공격"</f>
        <v>스켈레톤 보스 공격</v>
      </c>
      <c r="D23" s="35" t="s">
        <v>176</v>
      </c>
      <c r="E23" s="4">
        <v>6</v>
      </c>
      <c r="F23" s="4">
        <v>0</v>
      </c>
      <c r="G23" s="4">
        <v>2001</v>
      </c>
      <c r="H23" s="4">
        <v>200103</v>
      </c>
      <c r="I23" s="18">
        <v>1</v>
      </c>
      <c r="J23" s="4">
        <v>1</v>
      </c>
      <c r="K23" s="4">
        <v>30</v>
      </c>
      <c r="L23" s="4" t="s">
        <v>184</v>
      </c>
      <c r="M23" s="4">
        <v>0</v>
      </c>
      <c r="N23" s="4">
        <v>0</v>
      </c>
    </row>
    <row r="24" spans="1:14">
      <c r="A24" s="4">
        <f t="shared" si="0"/>
        <v>21</v>
      </c>
      <c r="B24" s="4">
        <v>2001</v>
      </c>
      <c r="C24" s="4" t="s">
        <v>187</v>
      </c>
      <c r="D24" s="4" t="s">
        <v>53</v>
      </c>
      <c r="E24" s="4">
        <v>7</v>
      </c>
      <c r="F24" s="4">
        <v>1000</v>
      </c>
      <c r="G24" s="4">
        <v>1001</v>
      </c>
      <c r="H24" s="4">
        <v>1001002</v>
      </c>
      <c r="I24" s="18">
        <v>1</v>
      </c>
      <c r="J24" s="18">
        <v>0</v>
      </c>
      <c r="K24" s="18">
        <v>0</v>
      </c>
      <c r="M24" s="4">
        <v>0</v>
      </c>
      <c r="N24" s="4">
        <v>0</v>
      </c>
    </row>
    <row r="25" spans="1:14">
      <c r="A25" s="4">
        <f t="shared" si="0"/>
        <v>22</v>
      </c>
      <c r="B25" s="4">
        <v>2001</v>
      </c>
      <c r="C25" s="4" t="str">
        <f>IFERROR(INDEX(UnitInfo!C:C,MATCH(B25,UnitInfo!J:J,0)),INDEX(UnitInfo!C:C,MATCH(B25,UnitInfo!L:L,0)))&amp;" 공격"</f>
        <v>스켈레톤 보스 공격</v>
      </c>
      <c r="D25" s="35" t="s">
        <v>177</v>
      </c>
      <c r="E25" s="4">
        <v>8</v>
      </c>
      <c r="F25" s="4">
        <v>300</v>
      </c>
      <c r="G25" s="4">
        <v>2001</v>
      </c>
      <c r="H25" s="4">
        <v>200104</v>
      </c>
      <c r="I25" s="18">
        <v>1</v>
      </c>
      <c r="J25" s="4">
        <v>1</v>
      </c>
      <c r="K25" s="4">
        <v>30</v>
      </c>
      <c r="L25" s="4" t="s">
        <v>183</v>
      </c>
      <c r="M25" s="4">
        <v>0</v>
      </c>
      <c r="N25" s="4">
        <v>0</v>
      </c>
    </row>
    <row r="26" spans="1:14">
      <c r="A26" s="4">
        <f t="shared" si="0"/>
        <v>23</v>
      </c>
      <c r="B26" s="4">
        <v>2002</v>
      </c>
      <c r="C26" s="4" t="e">
        <f>IFERROR(INDEX(UnitInfo!C:C,MATCH(B26,UnitInfo!J:J,0)),INDEX(UnitInfo!C:C,MATCH(B26,UnitInfo!L:L,0)))&amp;" 공격"</f>
        <v>#N/A</v>
      </c>
      <c r="D26" s="4" t="s">
        <v>88</v>
      </c>
      <c r="E26" s="4">
        <v>1</v>
      </c>
      <c r="F26" s="4">
        <v>500</v>
      </c>
      <c r="G26" s="4">
        <v>2001</v>
      </c>
      <c r="H26" s="2">
        <v>20200201</v>
      </c>
      <c r="I26" s="18">
        <v>1</v>
      </c>
      <c r="J26" s="4">
        <v>2</v>
      </c>
      <c r="K26" s="4">
        <v>30</v>
      </c>
      <c r="L26" s="4" t="s">
        <v>173</v>
      </c>
      <c r="M26" s="4">
        <v>0</v>
      </c>
      <c r="N26" s="4">
        <v>0</v>
      </c>
    </row>
    <row r="27" spans="1:14">
      <c r="A27" s="4">
        <f t="shared" si="0"/>
        <v>24</v>
      </c>
      <c r="B27" s="4">
        <v>2002</v>
      </c>
      <c r="C27" s="4" t="e">
        <f>IFERROR(INDEX(UnitInfo!C:C,MATCH(B27,UnitInfo!J:J,0)),INDEX(UnitInfo!C:C,MATCH(B27,UnitInfo!L:L,0)))&amp;" 공격"</f>
        <v>#N/A</v>
      </c>
      <c r="D27" s="4" t="s">
        <v>73</v>
      </c>
      <c r="E27" s="4">
        <v>2</v>
      </c>
      <c r="F27" s="4">
        <v>500</v>
      </c>
      <c r="G27" s="4">
        <v>1001</v>
      </c>
      <c r="H27" s="4">
        <v>1001002</v>
      </c>
      <c r="I27" s="4">
        <v>1</v>
      </c>
      <c r="J27" s="4">
        <v>0</v>
      </c>
      <c r="K27" s="4">
        <v>0</v>
      </c>
      <c r="M27" s="4">
        <v>0</v>
      </c>
      <c r="N27" s="4">
        <v>0</v>
      </c>
    </row>
    <row r="28" spans="1:14">
      <c r="A28" s="4">
        <f t="shared" si="0"/>
        <v>25</v>
      </c>
      <c r="B28" s="4">
        <v>2002</v>
      </c>
      <c r="C28" s="4" t="e">
        <f>IFERROR(INDEX(UnitInfo!C:C,MATCH(B28,UnitInfo!J:J,0)),INDEX(UnitInfo!C:C,MATCH(B28,UnitInfo!L:L,0)))&amp;" 공격"</f>
        <v>#N/A</v>
      </c>
      <c r="D28" s="4" t="s">
        <v>89</v>
      </c>
      <c r="E28" s="4">
        <v>3</v>
      </c>
      <c r="F28" s="4">
        <v>0</v>
      </c>
      <c r="G28" s="4">
        <v>3001</v>
      </c>
      <c r="H28" s="4">
        <v>1004</v>
      </c>
      <c r="I28" s="4">
        <v>3</v>
      </c>
      <c r="J28" s="4">
        <v>0</v>
      </c>
      <c r="K28" s="4">
        <v>0</v>
      </c>
      <c r="M28" s="4">
        <v>0</v>
      </c>
      <c r="N28" s="4">
        <v>0</v>
      </c>
    </row>
    <row r="29" spans="1:14">
      <c r="A29" s="4">
        <f t="shared" si="0"/>
        <v>26</v>
      </c>
      <c r="B29" s="4">
        <v>2002</v>
      </c>
      <c r="C29" s="4" t="e">
        <f>IFERROR(INDEX(UnitInfo!C:C,MATCH(B29,UnitInfo!J:J,0)),INDEX(UnitInfo!C:C,MATCH(B29,UnitInfo!L:L,0)))&amp;" 공격"</f>
        <v>#N/A</v>
      </c>
      <c r="D29" s="4" t="s">
        <v>73</v>
      </c>
      <c r="E29" s="4">
        <v>4</v>
      </c>
      <c r="F29" s="4">
        <v>500</v>
      </c>
      <c r="G29" s="4">
        <v>1001</v>
      </c>
      <c r="H29" s="4">
        <v>1001002</v>
      </c>
      <c r="I29" s="4">
        <v>1</v>
      </c>
      <c r="J29" s="4">
        <v>0</v>
      </c>
      <c r="K29" s="4">
        <v>0</v>
      </c>
      <c r="M29" s="4">
        <v>0</v>
      </c>
      <c r="N29" s="4">
        <v>0</v>
      </c>
    </row>
    <row r="30" spans="1:14">
      <c r="A30" s="4">
        <f t="shared" si="0"/>
        <v>27</v>
      </c>
      <c r="B30" s="4">
        <v>2002</v>
      </c>
      <c r="C30" s="4" t="e">
        <f>IFERROR(INDEX(UnitInfo!C:C,MATCH(B30,UnitInfo!J:J,0)),INDEX(UnitInfo!C:C,MATCH(B30,UnitInfo!L:L,0)))&amp;" 공격"</f>
        <v>#N/A</v>
      </c>
      <c r="D30" s="4" t="s">
        <v>91</v>
      </c>
      <c r="E30" s="4">
        <v>5</v>
      </c>
      <c r="F30" s="4">
        <v>500</v>
      </c>
      <c r="G30" s="4">
        <v>2001</v>
      </c>
      <c r="H30" s="2">
        <v>20200202</v>
      </c>
      <c r="I30" s="18">
        <v>1</v>
      </c>
      <c r="J30" s="4">
        <v>2</v>
      </c>
      <c r="K30" s="4">
        <v>20</v>
      </c>
      <c r="L30" s="4" t="s">
        <v>172</v>
      </c>
      <c r="M30" s="4">
        <v>0</v>
      </c>
      <c r="N30" s="4">
        <v>0</v>
      </c>
    </row>
    <row r="31" spans="1:14">
      <c r="A31" s="4">
        <f t="shared" si="0"/>
        <v>28</v>
      </c>
      <c r="B31" s="4">
        <v>2002</v>
      </c>
      <c r="C31" s="4" t="e">
        <f>IFERROR(INDEX(UnitInfo!C:C,MATCH(B31,UnitInfo!J:J,0)),INDEX(UnitInfo!C:C,MATCH(B31,UnitInfo!L:L,0)))&amp;" 공격"</f>
        <v>#N/A</v>
      </c>
      <c r="D31" s="4" t="s">
        <v>73</v>
      </c>
      <c r="E31" s="4">
        <v>6</v>
      </c>
      <c r="F31" s="4">
        <v>500</v>
      </c>
      <c r="G31" s="4">
        <v>1001</v>
      </c>
      <c r="H31" s="4">
        <v>1001002</v>
      </c>
      <c r="I31" s="4">
        <v>1</v>
      </c>
      <c r="J31" s="4">
        <v>0</v>
      </c>
      <c r="K31" s="4">
        <v>0</v>
      </c>
      <c r="M31" s="4">
        <v>0</v>
      </c>
      <c r="N31" s="4">
        <v>0</v>
      </c>
    </row>
    <row r="32" spans="1:14" ht="15" customHeight="1"/>
    <row r="37" spans="7:7">
      <c r="G37" s="2"/>
    </row>
    <row r="38" spans="7:7">
      <c r="G38" s="2"/>
    </row>
  </sheetData>
  <phoneticPr fontId="2" type="noConversion"/>
  <conditionalFormatting sqref="A20:A21 L20:L21">
    <cfRule type="expression" dxfId="18" priority="33">
      <formula>$B20&lt;&gt;$B23</formula>
    </cfRule>
  </conditionalFormatting>
  <conditionalFormatting sqref="A18:C18 E18:K18 M18:XFD18 E20:K21 M20:N21 A22 E23:K23 M23:N23 E25:N25 A26 A30">
    <cfRule type="expression" dxfId="17" priority="30">
      <formula>$B18&lt;&gt;#REF!</formula>
    </cfRule>
  </conditionalFormatting>
  <conditionalFormatting sqref="A3:XFD17 A19 A23:A24 D26:G26 I26:L27 O26:XFD30 B26:B31 M26:N31 E27:F27 A27:A28 D28:L28 E29:F29 I29:L30 D30:G30 A31 A32:XFD36 A37:F38 H37:XFD38 A39:XFD999">
    <cfRule type="expression" dxfId="16" priority="23">
      <formula>$B3&lt;&gt;$B4</formula>
    </cfRule>
  </conditionalFormatting>
  <conditionalFormatting sqref="B19:C25">
    <cfRule type="expression" dxfId="15" priority="2">
      <formula>$B19&lt;&gt;#REF!</formula>
    </cfRule>
  </conditionalFormatting>
  <conditionalFormatting sqref="C26:C31">
    <cfRule type="expression" dxfId="14" priority="26">
      <formula>$B26&lt;&gt;#REF!</formula>
    </cfRule>
  </conditionalFormatting>
  <conditionalFormatting sqref="D27">
    <cfRule type="expression" dxfId="13" priority="15">
      <formula>$B27&lt;&gt;#REF!</formula>
    </cfRule>
  </conditionalFormatting>
  <conditionalFormatting sqref="D29">
    <cfRule type="expression" dxfId="12" priority="14">
      <formula>$B29&lt;&gt;#REF!</formula>
    </cfRule>
  </conditionalFormatting>
  <conditionalFormatting sqref="D31:E31">
    <cfRule type="expression" dxfId="11" priority="13">
      <formula>$B31&lt;&gt;#REF!</formula>
    </cfRule>
  </conditionalFormatting>
  <conditionalFormatting sqref="D19:N19">
    <cfRule type="expression" dxfId="10" priority="8">
      <formula>$B19&lt;&gt;$B20</formula>
    </cfRule>
  </conditionalFormatting>
  <conditionalFormatting sqref="D22:N22">
    <cfRule type="expression" dxfId="9" priority="3">
      <formula>$B22&lt;&gt;$B23</formula>
    </cfRule>
  </conditionalFormatting>
  <conditionalFormatting sqref="D24:N24">
    <cfRule type="expression" dxfId="8" priority="1">
      <formula>$B24&lt;&gt;$B25</formula>
    </cfRule>
  </conditionalFormatting>
  <conditionalFormatting sqref="F31">
    <cfRule type="expression" dxfId="7" priority="11">
      <formula>$B31&lt;&gt;$B32</formula>
    </cfRule>
  </conditionalFormatting>
  <conditionalFormatting sqref="G27:H27">
    <cfRule type="expression" dxfId="6" priority="16">
      <formula>$B27&lt;&gt;#REF!</formula>
    </cfRule>
  </conditionalFormatting>
  <conditionalFormatting sqref="G29:H29">
    <cfRule type="expression" dxfId="5" priority="12">
      <formula>$B29&lt;&gt;#REF!</formula>
    </cfRule>
  </conditionalFormatting>
  <conditionalFormatting sqref="G31:L31">
    <cfRule type="expression" dxfId="4" priority="10">
      <formula>$B31&lt;&gt;#REF!</formula>
    </cfRule>
  </conditionalFormatting>
  <conditionalFormatting sqref="L18">
    <cfRule type="expression" dxfId="3" priority="9">
      <formula>$B18&lt;&gt;$B19</formula>
    </cfRule>
  </conditionalFormatting>
  <conditionalFormatting sqref="L23 A25 A29">
    <cfRule type="expression" dxfId="2" priority="32">
      <formula>$B23&lt;&gt;$B25</formula>
    </cfRule>
  </conditionalFormatting>
  <conditionalFormatting sqref="O19:XFD25 O31:XFD31">
    <cfRule type="expression" dxfId="1" priority="28">
      <formula>$B19&lt;&gt;#REF!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B127-E968-4B31-B0CE-5A8C23410355}">
  <dimension ref="A1:E5"/>
  <sheetViews>
    <sheetView workbookViewId="0">
      <selection activeCell="B52" sqref="B52"/>
    </sheetView>
  </sheetViews>
  <sheetFormatPr defaultRowHeight="15"/>
  <cols>
    <col min="1" max="5" width="28.875" style="1" customWidth="1"/>
    <col min="6" max="16384" width="9" style="1"/>
  </cols>
  <sheetData>
    <row r="1" spans="1:5">
      <c r="A1" s="7" t="s">
        <v>37</v>
      </c>
      <c r="B1" s="7" t="s">
        <v>36</v>
      </c>
      <c r="C1" s="7" t="s">
        <v>35</v>
      </c>
      <c r="D1" s="7" t="s">
        <v>108</v>
      </c>
      <c r="E1" s="7" t="s">
        <v>107</v>
      </c>
    </row>
    <row r="2" spans="1:5" ht="16.5">
      <c r="A2" s="10" t="s">
        <v>5</v>
      </c>
      <c r="B2" s="10" t="s">
        <v>34</v>
      </c>
      <c r="C2" s="10" t="s">
        <v>5</v>
      </c>
      <c r="D2" s="10" t="s">
        <v>5</v>
      </c>
      <c r="E2" s="10" t="s">
        <v>5</v>
      </c>
    </row>
    <row r="3" spans="1:5">
      <c r="A3" s="8" t="s">
        <v>4</v>
      </c>
      <c r="B3" s="8" t="s">
        <v>4</v>
      </c>
      <c r="C3" s="8" t="s">
        <v>4</v>
      </c>
      <c r="D3" s="8" t="s">
        <v>4</v>
      </c>
      <c r="E3" s="8" t="s">
        <v>4</v>
      </c>
    </row>
    <row r="4" spans="1:5">
      <c r="A4" s="1">
        <v>1001001</v>
      </c>
      <c r="B4" s="1">
        <v>1</v>
      </c>
      <c r="D4" s="1">
        <v>5</v>
      </c>
      <c r="E4" s="1">
        <v>0</v>
      </c>
    </row>
    <row r="5" spans="1:5">
      <c r="A5" s="1">
        <v>1001002</v>
      </c>
      <c r="B5" s="1">
        <v>2</v>
      </c>
      <c r="D5" s="1">
        <v>3</v>
      </c>
      <c r="E5" s="1">
        <v>500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FCB82-B593-4AF1-A7B6-04C89875A752}">
  <dimension ref="A1:E6"/>
  <sheetViews>
    <sheetView workbookViewId="0">
      <selection activeCell="F4" sqref="F4"/>
    </sheetView>
  </sheetViews>
  <sheetFormatPr defaultRowHeight="16.5"/>
  <cols>
    <col min="1" max="4" width="9" style="24"/>
    <col min="5" max="5" width="23.875" style="24" customWidth="1"/>
    <col min="6" max="16384" width="9" style="24"/>
  </cols>
  <sheetData>
    <row r="1" spans="1:5">
      <c r="A1" s="9" t="s">
        <v>37</v>
      </c>
      <c r="B1" s="9" t="s">
        <v>99</v>
      </c>
      <c r="C1" s="9" t="s">
        <v>96</v>
      </c>
      <c r="D1" s="9" t="s">
        <v>95</v>
      </c>
      <c r="E1" s="9" t="s">
        <v>97</v>
      </c>
    </row>
    <row r="2" spans="1:5">
      <c r="A2" s="6" t="s">
        <v>7</v>
      </c>
      <c r="B2" s="6" t="s">
        <v>7</v>
      </c>
      <c r="C2" s="6" t="s">
        <v>7</v>
      </c>
      <c r="D2" s="6" t="s">
        <v>7</v>
      </c>
      <c r="E2" s="6" t="s">
        <v>57</v>
      </c>
    </row>
    <row r="3" spans="1:5">
      <c r="A3" s="5" t="s">
        <v>4</v>
      </c>
      <c r="B3" s="5" t="s">
        <v>4</v>
      </c>
      <c r="C3" s="5" t="s">
        <v>4</v>
      </c>
      <c r="D3" s="5" t="s">
        <v>4</v>
      </c>
      <c r="E3" s="5" t="s">
        <v>4</v>
      </c>
    </row>
    <row r="4" spans="1:5">
      <c r="A4" s="24">
        <v>1</v>
      </c>
      <c r="B4" s="24">
        <v>1</v>
      </c>
      <c r="C4" s="24">
        <v>10</v>
      </c>
      <c r="D4" s="24">
        <v>5</v>
      </c>
      <c r="E4" s="24" t="s">
        <v>193</v>
      </c>
    </row>
    <row r="5" spans="1:5">
      <c r="A5" s="24">
        <v>2</v>
      </c>
      <c r="B5" s="24">
        <v>2</v>
      </c>
      <c r="C5" s="24">
        <v>10</v>
      </c>
      <c r="D5" s="24">
        <v>5</v>
      </c>
      <c r="E5" s="24" t="s">
        <v>194</v>
      </c>
    </row>
    <row r="6" spans="1:5">
      <c r="A6" s="24">
        <v>3</v>
      </c>
      <c r="B6" s="24">
        <v>1</v>
      </c>
      <c r="C6" s="24">
        <v>10</v>
      </c>
      <c r="D6" s="24">
        <v>5</v>
      </c>
      <c r="E6" s="24" t="s">
        <v>98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9649-33E8-4EE7-8589-84BB52AC94EB}">
  <dimension ref="A1:D5"/>
  <sheetViews>
    <sheetView workbookViewId="0">
      <selection activeCell="M9" sqref="M9"/>
    </sheetView>
  </sheetViews>
  <sheetFormatPr defaultRowHeight="15"/>
  <cols>
    <col min="1" max="1" width="9" style="1"/>
    <col min="2" max="2" width="16.375" style="1" customWidth="1"/>
    <col min="3" max="3" width="13.875" style="1" customWidth="1"/>
    <col min="4" max="4" width="14.125" style="1" customWidth="1"/>
    <col min="5" max="16384" width="9" style="1"/>
  </cols>
  <sheetData>
    <row r="1" spans="1:4">
      <c r="A1" s="9" t="s">
        <v>37</v>
      </c>
      <c r="B1" s="9" t="s">
        <v>50</v>
      </c>
      <c r="C1" s="9" t="s">
        <v>49</v>
      </c>
      <c r="D1" s="9" t="s">
        <v>124</v>
      </c>
    </row>
    <row r="2" spans="1:4">
      <c r="A2" s="6" t="s">
        <v>7</v>
      </c>
      <c r="B2" s="6" t="s">
        <v>5</v>
      </c>
      <c r="C2" s="6" t="s">
        <v>5</v>
      </c>
      <c r="D2" s="6" t="s">
        <v>5</v>
      </c>
    </row>
    <row r="3" spans="1:4">
      <c r="A3" s="5" t="s">
        <v>4</v>
      </c>
      <c r="B3" s="5" t="s">
        <v>4</v>
      </c>
      <c r="C3" s="5" t="s">
        <v>4</v>
      </c>
      <c r="D3" s="5" t="s">
        <v>4</v>
      </c>
    </row>
    <row r="4" spans="1:4">
      <c r="A4" s="2">
        <v>100101</v>
      </c>
      <c r="B4" s="2">
        <v>2</v>
      </c>
      <c r="C4" s="2">
        <v>2</v>
      </c>
      <c r="D4" s="2">
        <v>0</v>
      </c>
    </row>
    <row r="5" spans="1:4">
      <c r="A5" s="2">
        <v>2002001</v>
      </c>
      <c r="B5" s="2">
        <v>1</v>
      </c>
      <c r="C5" s="2">
        <v>6</v>
      </c>
      <c r="D5" s="2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F4D9-EC16-4E26-9885-BDBD2EE6F6C1}">
  <dimension ref="A1:F6"/>
  <sheetViews>
    <sheetView workbookViewId="0">
      <selection activeCell="C24" sqref="C24"/>
    </sheetView>
  </sheetViews>
  <sheetFormatPr defaultRowHeight="16.5"/>
  <cols>
    <col min="1" max="1" width="10.25" style="24" customWidth="1"/>
    <col min="2" max="2" width="44" style="24" customWidth="1"/>
    <col min="3" max="3" width="10.5" style="24" customWidth="1"/>
    <col min="4" max="4" width="14.625" style="24" customWidth="1"/>
    <col min="5" max="6" width="9" style="24"/>
  </cols>
  <sheetData>
    <row r="1" spans="1:6">
      <c r="A1" s="9" t="s">
        <v>37</v>
      </c>
      <c r="B1" s="9" t="s">
        <v>48</v>
      </c>
      <c r="C1" s="9" t="s">
        <v>19</v>
      </c>
      <c r="D1" s="15" t="s">
        <v>104</v>
      </c>
      <c r="E1" s="9" t="s">
        <v>103</v>
      </c>
      <c r="F1" s="9" t="s">
        <v>102</v>
      </c>
    </row>
    <row r="2" spans="1:6">
      <c r="A2" s="6" t="s">
        <v>7</v>
      </c>
      <c r="B2" s="6" t="s">
        <v>6</v>
      </c>
      <c r="C2" s="6" t="s">
        <v>6</v>
      </c>
      <c r="D2" s="16" t="s">
        <v>7</v>
      </c>
      <c r="E2" s="16" t="s">
        <v>7</v>
      </c>
      <c r="F2" s="16" t="s">
        <v>7</v>
      </c>
    </row>
    <row r="3" spans="1:6">
      <c r="A3" s="5" t="s">
        <v>4</v>
      </c>
      <c r="B3" s="5" t="s">
        <v>4</v>
      </c>
      <c r="C3" s="5" t="s">
        <v>4</v>
      </c>
      <c r="D3" s="16" t="s">
        <v>4</v>
      </c>
      <c r="E3" s="16" t="s">
        <v>4</v>
      </c>
      <c r="F3" s="16" t="s">
        <v>4</v>
      </c>
    </row>
    <row r="4" spans="1:6">
      <c r="A4" s="24">
        <v>1</v>
      </c>
      <c r="B4" s="24" t="s">
        <v>105</v>
      </c>
      <c r="C4" s="24" t="s">
        <v>101</v>
      </c>
      <c r="D4" s="2">
        <v>30001</v>
      </c>
      <c r="E4" s="24">
        <v>50</v>
      </c>
      <c r="F4" s="24">
        <v>1000</v>
      </c>
    </row>
    <row r="5" spans="1:6">
      <c r="A5" s="24">
        <v>2</v>
      </c>
      <c r="B5" s="24" t="s">
        <v>106</v>
      </c>
      <c r="C5" s="24" t="s">
        <v>100</v>
      </c>
      <c r="D5" s="2">
        <v>30002</v>
      </c>
      <c r="E5" s="24">
        <v>50</v>
      </c>
      <c r="F5" s="24">
        <v>1000</v>
      </c>
    </row>
    <row r="6" spans="1:6">
      <c r="A6" s="24">
        <v>3</v>
      </c>
      <c r="B6" s="24" t="s">
        <v>197</v>
      </c>
      <c r="C6" s="24" t="s">
        <v>195</v>
      </c>
      <c r="D6" s="24">
        <v>30003</v>
      </c>
      <c r="E6" s="24">
        <v>50</v>
      </c>
      <c r="F6" s="24">
        <v>1000</v>
      </c>
    </row>
  </sheetData>
  <phoneticPr fontId="2" type="noConversion"/>
  <conditionalFormatting sqref="D3:F3">
    <cfRule type="expression" dxfId="0" priority="1">
      <formula>$B3&lt;&gt;$B4</formula>
    </cfRule>
  </conditionalFormatting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4629-BA73-47BB-BB92-14DBE3C57162}">
  <dimension ref="A1:G5"/>
  <sheetViews>
    <sheetView workbookViewId="0">
      <selection activeCell="N34" sqref="N34"/>
    </sheetView>
  </sheetViews>
  <sheetFormatPr defaultRowHeight="16.5"/>
  <cols>
    <col min="3" max="3" width="13.875" customWidth="1"/>
  </cols>
  <sheetData>
    <row r="1" spans="1:7">
      <c r="A1" s="9" t="s">
        <v>37</v>
      </c>
      <c r="B1" s="9" t="s">
        <v>118</v>
      </c>
      <c r="C1" s="9" t="s">
        <v>48</v>
      </c>
      <c r="D1" s="9" t="s">
        <v>117</v>
      </c>
      <c r="E1" s="9" t="s">
        <v>116</v>
      </c>
      <c r="F1" s="9" t="s">
        <v>120</v>
      </c>
      <c r="G1" s="9" t="s">
        <v>127</v>
      </c>
    </row>
    <row r="2" spans="1:7">
      <c r="A2" s="6" t="s">
        <v>7</v>
      </c>
      <c r="B2" s="6" t="s">
        <v>126</v>
      </c>
      <c r="C2" s="6" t="s">
        <v>6</v>
      </c>
      <c r="D2" s="6" t="s">
        <v>5</v>
      </c>
      <c r="E2" s="6" t="s">
        <v>5</v>
      </c>
      <c r="F2" s="6" t="s">
        <v>5</v>
      </c>
      <c r="G2" s="6" t="s">
        <v>5</v>
      </c>
    </row>
    <row r="3" spans="1:7">
      <c r="A3" s="5" t="s">
        <v>4</v>
      </c>
      <c r="B3" s="5" t="s">
        <v>58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</row>
    <row r="4" spans="1:7">
      <c r="A4" s="24">
        <v>1</v>
      </c>
      <c r="B4" s="24">
        <v>2</v>
      </c>
      <c r="C4" t="s">
        <v>115</v>
      </c>
      <c r="D4">
        <v>1</v>
      </c>
      <c r="E4">
        <v>0</v>
      </c>
      <c r="F4">
        <v>0</v>
      </c>
      <c r="G4">
        <v>4001</v>
      </c>
    </row>
    <row r="5" spans="1:7">
      <c r="A5" s="24">
        <v>2</v>
      </c>
      <c r="B5" s="24">
        <v>1</v>
      </c>
      <c r="D5">
        <v>0</v>
      </c>
      <c r="E5">
        <v>1</v>
      </c>
      <c r="F5">
        <v>1</v>
      </c>
      <c r="G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UnitInfo</vt:lpstr>
      <vt:lpstr>UnitProjectileInfo</vt:lpstr>
      <vt:lpstr>UnitActionInfo</vt:lpstr>
      <vt:lpstr>UnitMoveInfo</vt:lpstr>
      <vt:lpstr>DotDmgInfo</vt:lpstr>
      <vt:lpstr>UnitTackleInfo</vt:lpstr>
      <vt:lpstr>SummonInfo</vt:lpstr>
      <vt:lpstr>ObjectInfo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leejihyeop</dc:creator>
  <cp:lastModifiedBy>김문창</cp:lastModifiedBy>
  <dcterms:created xsi:type="dcterms:W3CDTF">2015-06-05T18:19:34Z</dcterms:created>
  <dcterms:modified xsi:type="dcterms:W3CDTF">2025-04-16T09:18:11Z</dcterms:modified>
</cp:coreProperties>
</file>