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evD\TowerDefense\ExcelToCSV\SrcFolder\"/>
    </mc:Choice>
  </mc:AlternateContent>
  <xr:revisionPtr revIDLastSave="0" documentId="13_ncr:1_{11E189F3-82AC-4EC9-81D7-701A500A99FD}" xr6:coauthVersionLast="47" xr6:coauthVersionMax="47" xr10:uidLastSave="{00000000-0000-0000-0000-000000000000}"/>
  <bookViews>
    <workbookView xWindow="2895" yWindow="540" windowWidth="24195" windowHeight="12150" xr2:uid="{00000000-000D-0000-FFFF-FFFF00000000}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  <sheet name="reference" sheetId="3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4" l="1"/>
  <c r="C14" i="24"/>
  <c r="C15" i="24"/>
  <c r="C16" i="24"/>
  <c r="C17" i="24"/>
  <c r="N32" i="25"/>
  <c r="N33" i="25"/>
  <c r="N34" i="25"/>
  <c r="N35" i="25"/>
  <c r="N36" i="25"/>
  <c r="N37" i="25"/>
  <c r="N38" i="25"/>
  <c r="N39" i="25"/>
  <c r="N40" i="25"/>
  <c r="C34" i="25"/>
  <c r="C37" i="25"/>
  <c r="C40" i="25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J36" i="23"/>
  <c r="K36" i="23"/>
  <c r="L36" i="23"/>
  <c r="J37" i="23"/>
  <c r="K37" i="23"/>
  <c r="L37" i="23"/>
  <c r="C30" i="23"/>
  <c r="C33" i="25" s="1"/>
  <c r="C31" i="23"/>
  <c r="C32" i="23"/>
  <c r="C35" i="25" s="1"/>
  <c r="C33" i="23"/>
  <c r="C36" i="25" s="1"/>
  <c r="C34" i="23"/>
  <c r="C35" i="23"/>
  <c r="C38" i="25" s="1"/>
  <c r="C36" i="23"/>
  <c r="C39" i="25" s="1"/>
  <c r="C37" i="23"/>
  <c r="C5" i="24" l="1"/>
  <c r="C6" i="24"/>
  <c r="C7" i="24"/>
  <c r="C8" i="24"/>
  <c r="C9" i="24"/>
  <c r="C10" i="24"/>
  <c r="C11" i="24"/>
  <c r="C12" i="24"/>
  <c r="C4" i="24"/>
  <c r="N5" i="25" l="1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4" i="25"/>
  <c r="C14" i="25"/>
  <c r="C15" i="25"/>
  <c r="C16" i="25"/>
  <c r="C17" i="25"/>
  <c r="C19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L12" i="23"/>
  <c r="L13" i="23"/>
  <c r="L14" i="23"/>
  <c r="L15" i="23"/>
  <c r="L16" i="23"/>
  <c r="L17" i="23"/>
  <c r="L18" i="23"/>
  <c r="L19" i="23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5" i="23"/>
  <c r="C16" i="23"/>
  <c r="C17" i="23"/>
  <c r="C18" i="23"/>
  <c r="C18" i="25" s="1"/>
  <c r="C19" i="23"/>
  <c r="C20" i="23"/>
  <c r="J20" i="23"/>
  <c r="K20" i="23"/>
  <c r="L20" i="23"/>
  <c r="C21" i="23"/>
  <c r="J21" i="23"/>
  <c r="K21" i="23"/>
  <c r="L21" i="23"/>
  <c r="C22" i="23"/>
  <c r="J22" i="23"/>
  <c r="K22" i="23"/>
  <c r="L22" i="23"/>
  <c r="C23" i="23"/>
  <c r="J23" i="23"/>
  <c r="K23" i="23"/>
  <c r="L23" i="23"/>
  <c r="C24" i="23"/>
  <c r="J24" i="23"/>
  <c r="K24" i="23"/>
  <c r="L24" i="23"/>
  <c r="C25" i="23"/>
  <c r="J25" i="23"/>
  <c r="K25" i="23"/>
  <c r="L25" i="23"/>
  <c r="C26" i="23"/>
  <c r="J26" i="23"/>
  <c r="K26" i="23"/>
  <c r="L26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20" i="25" l="1"/>
  <c r="C21" i="25"/>
  <c r="C22" i="25"/>
  <c r="C23" i="25"/>
  <c r="C24" i="25"/>
  <c r="C25" i="25"/>
  <c r="C26" i="25"/>
  <c r="C28" i="25"/>
  <c r="C29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27" i="23"/>
  <c r="C27" i="25" s="1"/>
  <c r="C28" i="23"/>
  <c r="C31" i="25" s="1"/>
  <c r="C29" i="23"/>
  <c r="C32" i="25" s="1"/>
  <c r="C4" i="23"/>
  <c r="C4" i="25" s="1"/>
  <c r="L4" i="23"/>
  <c r="L5" i="23"/>
  <c r="L6" i="23"/>
  <c r="L7" i="23"/>
  <c r="L8" i="23"/>
  <c r="L9" i="23"/>
  <c r="L10" i="23"/>
  <c r="L11" i="23"/>
  <c r="L29" i="23"/>
  <c r="L30" i="23"/>
  <c r="L27" i="23"/>
  <c r="L28" i="23"/>
  <c r="K29" i="23"/>
  <c r="K30" i="23"/>
  <c r="J29" i="23"/>
  <c r="J30" i="23"/>
  <c r="K8" i="23"/>
  <c r="K9" i="23"/>
  <c r="K10" i="23"/>
  <c r="K11" i="23"/>
  <c r="K12" i="23"/>
  <c r="J8" i="23"/>
  <c r="J9" i="23"/>
  <c r="J10" i="23"/>
  <c r="J11" i="23"/>
  <c r="J12" i="23"/>
  <c r="C30" i="25" l="1"/>
  <c r="K28" i="23"/>
  <c r="J28" i="23"/>
  <c r="K5" i="23" l="1"/>
  <c r="K6" i="23"/>
  <c r="K7" i="23"/>
  <c r="K27" i="23"/>
  <c r="K4" i="23"/>
  <c r="J27" i="23" l="1"/>
  <c r="J5" i="23" l="1"/>
  <c r="J6" i="23"/>
  <c r="J7" i="23"/>
  <c r="J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<sst xmlns="http://schemas.openxmlformats.org/spreadsheetml/2006/main" count="458" uniqueCount="218">
  <si>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</si>
  <si>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</si>
  <si>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</si>
  <si>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</si>
  <si>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</si>
  <si>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</si>
  <si>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</si>
  <si>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</si>
  <si>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</si>
  <si>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</si>
  <si>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</si>
  <si>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</si>
  <si>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</si>
  <si>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</si>
  <si>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</si>
  <si>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</si>
  <si>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</si>
  <si>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</si>
  <si>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</si>
  <si>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</si>
  <si>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</si>
  <si>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</si>
  <si>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</si>
  <si>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</si>
  <si>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</si>
  <si>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</si>
  <si>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</si>
  <si>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</si>
  <si>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</si>
  <si>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</si>
  <si>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</si>
  <si>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</si>
  <si>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</si>
  <si>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</si>
  <si>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</si>
  <si>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</si>
  <si>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</si>
  <si>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</si>
  <si>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</si>
  <si>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</si>
  <si>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</si>
  <si>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</si>
  <si>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</si>
  <si>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</si>
  <si>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</si>
  <si>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</si>
  <si>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</si>
  <si>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</si>
  <si>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</si>
  <si>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</si>
  <si>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</si>
  <si>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</si>
  <si>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</si>
  <si>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</si>
  <si>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</si>
  <si>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</si>
  <si>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</si>
  <si>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</si>
  <si>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</si>
  <si>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</si>
  <si>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</si>
  <si>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</si>
  <si>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</si>
  <si>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</si>
  <si>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</si>
  <si>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</si>
  <si>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</si>
  <si>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</si>
  <si>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</si>
  <si>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</si>
  <si>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</si>
  <si>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</si>
  <si>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</si>
  <si>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</si>
  <si>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</si>
  <si>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</si>
  <si>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</si>
  <si>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</si>
  <si>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</si>
  <si>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</si>
  <si>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</si>
  <si>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</si>
  <si>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</si>
  <si>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</si>
  <si>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</si>
  <si>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</si>
  <si>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</si>
  <si>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</si>
  <si>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</si>
  <si>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</si>
  <si>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</si>
  <si>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</si>
  <si>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</si>
  <si>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</si>
  <si>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</si>
  <si>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</si>
  <si>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</si>
  <si>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</si>
  <si>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</si>
  <si>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</si>
  <si>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</si>
  <si>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</si>
  <si>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</si>
  <si>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</si>
  <si>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</si>
  <si>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</si>
  <si>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</si>
  <si>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</si>
  <si>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</si>
  <si>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</si>
  <si>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</si>
  <si>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</si>
  <si>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</si>
  <si>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</si>
  <si>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</si>
  <si>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</si>
  <si>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</si>
  <si>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</si>
  <si>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</si>
  <si>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dropGoldCnt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</si>
  <si>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</si>
  <si>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</si>
  <si>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</si>
  <si>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</si>
  <si>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</si>
  <si>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</si>
  <si>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</si>
  <si>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</si>
  <si>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</si>
  <si>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</si>
  <si>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</si>
  <si>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</si>
  <si>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</si>
  <si>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</si>
  <si>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</si>
  <si>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</si>
  <si>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</si>
  <si>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</si>
  <si>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</si>
  <si>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</si>
  <si>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</si>
  <si>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</si>
  <si>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</si>
  <si>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</si>
  <si>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</si>
  <si>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</si>
  <si>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</si>
  <si>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</si>
  <si>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</si>
  <si>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</si>
  <si>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</si>
  <si>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</si>
  <si>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</si>
  <si>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</si>
  <si>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</si>
  <si>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</si>
  <si>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</si>
  <si>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</si>
  <si>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</si>
  <si>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</si>
  <si>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</si>
  <si>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</si>
  <si>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</si>
  <si>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</si>
  <si>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</si>
  <si>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</si>
  <si>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</si>
  <si>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</si>
  <si>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</si>
  <si>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</si>
  <si>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</si>
  <si>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</si>
  <si>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</si>
  <si>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</si>
  <si>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</si>
  <si>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</si>
  <si>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</si>
  <si>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</si>
  <si>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</si>
  <si>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</si>
  <si>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</si>
  <si>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</si>
  <si>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</si>
  <si>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</si>
  <si>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</si>
  <si>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</si>
  <si>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</si>
  <si>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</si>
  <si>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</si>
  <si>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</si>
  <si>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</si>
  <si>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</si>
  <si>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</si>
  <si>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</si>
  <si>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</si>
  <si>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</si>
  <si>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</si>
  <si>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</si>
  <si>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</si>
  <si>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</si>
  <si>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</si>
  <si>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</si>
  <si>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</si>
  <si>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</si>
  <si>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</si>
  <si>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</si>
  <si>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</si>
  <si>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</si>
  <si>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</si>
  <si>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</si>
  <si>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</si>
  <si>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</si>
  <si>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</si>
  <si>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</si>
  <si>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</si>
  <si>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</si>
  <si>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StageStartCost </t>
  </si>
  <si>
    <t>스테이지 비용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</si>
</sst>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E9" sqref="E9"/>
    </sheetView>
  </sheetViews>
  <sheetFormatPr defaultRowHeight="15"/>
  <cols>
    <col min="1" max="1" width="15.42578125" bestFit="1" customWidth="1"/>
    <col min="3" max="3" width="25.57031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  <row r="7" spans="1:4" ht="16.5">
      <c r="A7" s="50" t="s">
        <v>216</v>
      </c>
      <c r="B7" s="3" t="s">
        <v>10</v>
      </c>
      <c r="C7">
        <v>5</v>
      </c>
      <c r="D7" s="12" t="s">
        <v>217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5"/>
  <sheetViews>
    <sheetView workbookViewId="0">
      <selection activeCell="F26" sqref="F26"/>
    </sheetView>
  </sheetViews>
  <sheetFormatPr defaultColWidth="8.85546875" defaultRowHeight="12"/>
  <cols>
    <col min="1" max="1" width="8.85546875" style="45"/>
    <col min="2" max="2" width="16.85546875" style="45" customWidth="1"/>
    <col min="3" max="3" width="17.42578125" style="45" customWidth="1"/>
    <col min="4" max="4" width="8.85546875" style="45"/>
    <col min="5" max="7" width="12" style="45" customWidth="1"/>
    <col min="8" max="16384" width="8.85546875" style="45"/>
  </cols>
  <sheetData>
    <row r="1" spans="1:7" ht="12.75" thickBot="1">
      <c r="A1" s="43" t="s">
        <v>177</v>
      </c>
      <c r="B1" s="44" t="s">
        <v>178</v>
      </c>
      <c r="C1" s="44" t="s">
        <v>179</v>
      </c>
      <c r="E1" s="45" t="s">
        <v>185</v>
      </c>
      <c r="F1" s="45" t="s">
        <v>186</v>
      </c>
      <c r="G1" s="45" t="s">
        <v>187</v>
      </c>
    </row>
    <row r="2" spans="1:7" ht="12.75" thickBot="1">
      <c r="A2" s="46">
        <v>1</v>
      </c>
      <c r="B2" s="47">
        <v>50</v>
      </c>
      <c r="C2" s="47">
        <v>10</v>
      </c>
      <c r="E2" s="45" t="s">
        <v>180</v>
      </c>
      <c r="F2" s="45">
        <v>3</v>
      </c>
      <c r="G2" s="45">
        <v>2</v>
      </c>
    </row>
    <row r="3" spans="1:7" ht="12.75" thickBot="1">
      <c r="A3" s="46">
        <v>2</v>
      </c>
      <c r="B3" s="47">
        <v>100</v>
      </c>
      <c r="C3" s="47">
        <v>20</v>
      </c>
      <c r="E3" s="45" t="s">
        <v>188</v>
      </c>
      <c r="F3" s="45">
        <v>100</v>
      </c>
      <c r="G3" s="45">
        <v>100</v>
      </c>
    </row>
    <row r="4" spans="1:7" ht="12.75" thickBot="1">
      <c r="A4" s="46">
        <v>3</v>
      </c>
      <c r="B4" s="47">
        <v>150</v>
      </c>
      <c r="C4" s="47">
        <v>35</v>
      </c>
      <c r="E4" s="45" t="s">
        <v>189</v>
      </c>
      <c r="F4" s="45">
        <v>0.2</v>
      </c>
      <c r="G4" s="45">
        <v>0.1</v>
      </c>
    </row>
    <row r="5" spans="1:7" ht="12.75" thickBot="1">
      <c r="A5" s="46">
        <v>4</v>
      </c>
      <c r="B5" s="47">
        <v>200</v>
      </c>
      <c r="C5" s="47">
        <v>55</v>
      </c>
      <c r="E5" s="45" t="s">
        <v>190</v>
      </c>
      <c r="F5" s="45">
        <v>1</v>
      </c>
      <c r="G5" s="45">
        <v>1</v>
      </c>
    </row>
    <row r="6" spans="1:7">
      <c r="E6" s="45" t="s">
        <v>181</v>
      </c>
      <c r="F6" s="45">
        <v>25</v>
      </c>
      <c r="G6" s="45">
        <v>20</v>
      </c>
    </row>
    <row r="7" spans="1:7">
      <c r="E7" s="45" t="s">
        <v>191</v>
      </c>
      <c r="F7" s="45">
        <v>5</v>
      </c>
      <c r="G7" s="45">
        <v>10</v>
      </c>
    </row>
    <row r="8" spans="1:7">
      <c r="E8" s="45" t="s">
        <v>192</v>
      </c>
      <c r="F8" s="45">
        <v>0.2</v>
      </c>
      <c r="G8" s="45">
        <v>3</v>
      </c>
    </row>
    <row r="9" spans="1:7">
      <c r="E9" s="45" t="s">
        <v>193</v>
      </c>
      <c r="F9" s="45">
        <v>1</v>
      </c>
      <c r="G9" s="45">
        <v>1</v>
      </c>
    </row>
    <row r="10" spans="1:7">
      <c r="E10" s="45" t="s">
        <v>194</v>
      </c>
      <c r="F10" s="45">
        <v>0.2</v>
      </c>
      <c r="G10" s="45">
        <v>0.2</v>
      </c>
    </row>
    <row r="11" spans="1:7">
      <c r="E11" s="45" t="s">
        <v>195</v>
      </c>
      <c r="F11" s="45">
        <v>1</v>
      </c>
      <c r="G11" s="45">
        <v>1</v>
      </c>
    </row>
    <row r="19" spans="1:6">
      <c r="A19" s="48"/>
      <c r="B19" s="45" t="s">
        <v>184</v>
      </c>
      <c r="C19" s="48" t="s">
        <v>182</v>
      </c>
      <c r="D19" s="48" t="s">
        <v>183</v>
      </c>
      <c r="E19" s="48" t="s">
        <v>196</v>
      </c>
      <c r="F19" s="48" t="s">
        <v>197</v>
      </c>
    </row>
    <row r="20" spans="1:6">
      <c r="A20" s="48">
        <v>2001</v>
      </c>
      <c r="B20" s="48">
        <f>INDEX(Unitinfo!$I$4:$I$30,MATCH(A20,Unitinfo!A4:A30,0))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INDEX(Unitinfo!$I$4:$I$30,MATCH(A21,Unitinfo!A5:A31,0))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INDEX(Unitinfo!$I$4:$I$30,MATCH(A22,Unitinfo!A6:A32,0))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INDEX(Unitinfo!$I$4:$I$30,MATCH(A23,Unitinfo!A7:A33,0))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INDEX(Unitinfo!$I$4:$I$30,MATCH(A24,Unitinfo!A8:A34,0))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INDEX(Unitinfo!$I$4:$I$30,MATCH(A25,Unitinfo!A9:A35,0))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INDEX(Unitinfo!$I$4:$I$30,MATCH(A26,Unitinfo!A10:A36,0))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INDEX(Unitinfo!$I$4:$I$30,MATCH(A27,Unitinfo!A11:A37,0))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INDEX(Unitinfo!$I$4:$I$30,MATCH(A28,Unitinfo!A12:A38,0))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INDEX(Unitinfo!$I$4:$I$30,MATCH(A29,Unitinfo!A20:A39,0))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INDEX(Unitinfo!$I$4:$I$30,MATCH(A30,Unitinfo!A21:A40,0))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INDEX(Unitinfo!$I$4:$I$30,MATCH(A31,Unitinfo!A22:A41,0))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INDEX(Unitinfo!$I$4:$I$30,MATCH(A32,Unitinfo!A23:A42,0))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INDEX(Unitinfo!$I$4:$I$30,MATCH(A33,Unitinfo!A24:A43,0))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INDEX(Unitinfo!$I$4:$I$30,MATCH(A34,Unitinfo!A25:A44,0))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INDEX(Unitinfo!$I$4:$I$30,MATCH(A35,Unitinfo!A26:A45,0))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opLeftCell="A4" zoomScale="130" zoomScaleNormal="130" workbookViewId="0">
      <selection activeCell="D14" sqref="A14:D15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213</v>
      </c>
      <c r="C13" s="4">
        <v>0</v>
      </c>
      <c r="D13" s="49" t="s">
        <v>214</v>
      </c>
    </row>
    <row r="14" spans="1:7">
      <c r="A14" s="2" t="s">
        <v>62</v>
      </c>
      <c r="B14" s="2" t="s">
        <v>63</v>
      </c>
      <c r="C14" s="4">
        <v>1</v>
      </c>
      <c r="D14" s="8" t="s">
        <v>64</v>
      </c>
    </row>
    <row r="15" spans="1:7" ht="16.5">
      <c r="A15" s="2" t="s">
        <v>62</v>
      </c>
      <c r="B15" s="2" t="s">
        <v>121</v>
      </c>
      <c r="C15" s="4">
        <v>2</v>
      </c>
      <c r="D15" s="26" t="s">
        <v>122</v>
      </c>
    </row>
    <row r="16" spans="1:7">
      <c r="A16" s="2" t="s">
        <v>104</v>
      </c>
      <c r="B16" s="2" t="s">
        <v>103</v>
      </c>
      <c r="C16" s="4">
        <v>0</v>
      </c>
      <c r="D16" s="8" t="s">
        <v>111</v>
      </c>
    </row>
    <row r="17" spans="1:4">
      <c r="A17" s="2" t="s">
        <v>104</v>
      </c>
      <c r="B17" s="2" t="s">
        <v>102</v>
      </c>
      <c r="C17" s="4">
        <v>1</v>
      </c>
      <c r="D17" s="8"/>
    </row>
    <row r="18" spans="1:4">
      <c r="A18" s="2" t="s">
        <v>104</v>
      </c>
      <c r="B18" s="2" t="s">
        <v>88</v>
      </c>
      <c r="C18" s="4">
        <v>2</v>
      </c>
      <c r="D18" s="8"/>
    </row>
    <row r="19" spans="1:4" ht="16.5">
      <c r="A19" s="2" t="s">
        <v>104</v>
      </c>
      <c r="B19" s="25" t="s">
        <v>108</v>
      </c>
      <c r="C19" s="4">
        <v>3</v>
      </c>
      <c r="D19" s="8"/>
    </row>
    <row r="20" spans="1:4" ht="16.5">
      <c r="A20" s="2" t="s">
        <v>104</v>
      </c>
      <c r="B20" s="25" t="s">
        <v>105</v>
      </c>
      <c r="C20" s="4">
        <v>4</v>
      </c>
      <c r="D20" s="8"/>
    </row>
    <row r="21" spans="1:4">
      <c r="A21" s="2" t="s">
        <v>104</v>
      </c>
      <c r="B21" s="2" t="s">
        <v>106</v>
      </c>
      <c r="C21" s="4">
        <v>5</v>
      </c>
      <c r="D21" s="8"/>
    </row>
    <row r="22" spans="1:4">
      <c r="A22" s="2" t="s">
        <v>104</v>
      </c>
      <c r="B22" s="2" t="s">
        <v>107</v>
      </c>
      <c r="C22" s="4">
        <v>6</v>
      </c>
      <c r="D22" s="8"/>
    </row>
    <row r="23" spans="1:4" ht="16.5">
      <c r="A23" s="2" t="s">
        <v>104</v>
      </c>
      <c r="B23" s="25" t="s">
        <v>109</v>
      </c>
      <c r="C23" s="4">
        <v>7</v>
      </c>
      <c r="D23" s="8"/>
    </row>
    <row r="24" spans="1:4" ht="16.5">
      <c r="A24" s="2" t="s">
        <v>104</v>
      </c>
      <c r="B24" s="25" t="s">
        <v>110</v>
      </c>
      <c r="C24" s="4">
        <v>8</v>
      </c>
      <c r="D24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L40"/>
  <sheetViews>
    <sheetView zoomScaleNormal="100" workbookViewId="0">
      <selection activeCell="K9" sqref="K9"/>
    </sheetView>
  </sheetViews>
  <sheetFormatPr defaultColWidth="8.85546875" defaultRowHeight="13.5"/>
  <cols>
    <col min="1" max="1" width="12" style="38" customWidth="1"/>
    <col min="2" max="2" width="24.5703125" style="38" customWidth="1"/>
    <col min="3" max="3" width="24.7109375" style="38" customWidth="1"/>
    <col min="4" max="4" width="9.85546875" style="38" customWidth="1"/>
    <col min="5" max="5" width="13.28515625" style="38" customWidth="1"/>
    <col min="6" max="6" width="11.5703125" style="38" customWidth="1"/>
    <col min="7" max="7" width="12.7109375" style="38" customWidth="1"/>
    <col min="8" max="8" width="12.42578125" style="38" customWidth="1"/>
    <col min="9" max="9" width="12.28515625" style="38" customWidth="1"/>
    <col min="10" max="10" width="15.5703125" style="38" customWidth="1"/>
    <col min="11" max="11" width="25.5703125" style="38" customWidth="1"/>
    <col min="12" max="12" width="45.42578125" style="38" customWidth="1"/>
    <col min="13" max="16384" width="8.85546875" style="38"/>
  </cols>
  <sheetData>
    <row r="1" spans="1:12" s="35" customFormat="1">
      <c r="A1" s="34" t="s">
        <v>42</v>
      </c>
      <c r="B1" s="34" t="s">
        <v>158</v>
      </c>
      <c r="C1" s="34" t="s">
        <v>163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80</v>
      </c>
      <c r="J1" s="34" t="s">
        <v>81</v>
      </c>
      <c r="K1" s="34" t="s">
        <v>46</v>
      </c>
      <c r="L1" s="34" t="s">
        <v>47</v>
      </c>
    </row>
    <row r="2" spans="1:12">
      <c r="A2" s="36" t="s">
        <v>1</v>
      </c>
      <c r="B2" s="36" t="s">
        <v>172</v>
      </c>
      <c r="C2" s="36" t="s">
        <v>171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78</v>
      </c>
      <c r="J2" s="37" t="s">
        <v>82</v>
      </c>
      <c r="K2" s="37" t="s">
        <v>48</v>
      </c>
      <c r="L2" s="37" t="s">
        <v>48</v>
      </c>
    </row>
    <row r="3" spans="1:12">
      <c r="A3" s="39" t="s">
        <v>2</v>
      </c>
      <c r="B3" s="39" t="s">
        <v>159</v>
      </c>
      <c r="C3" s="39" t="s">
        <v>159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79</v>
      </c>
      <c r="J3" s="39" t="s">
        <v>83</v>
      </c>
      <c r="K3" s="39" t="s">
        <v>2</v>
      </c>
      <c r="L3" s="39" t="s">
        <v>2</v>
      </c>
    </row>
    <row r="4" spans="1:12">
      <c r="A4" s="40">
        <v>1001</v>
      </c>
      <c r="B4" s="40" t="s">
        <v>149</v>
      </c>
      <c r="C4" s="41" t="str">
        <f>IF(D4=1,"(원거리)","(근거리)")&amp;B4</f>
        <v>(원거리)Indian_Archer</v>
      </c>
      <c r="D4" s="40">
        <v>1</v>
      </c>
      <c r="E4" s="40">
        <v>100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41" t="str">
        <f t="shared" ref="L4:L19" si="0">"Unit/Enemy/Chapter_1/"&amp;A4&amp;"_"&amp;B4&amp;".prefab"</f>
        <v>Unit/Enemy/Chapter_1/1001_Indian_Archer.prefab</v>
      </c>
    </row>
    <row r="5" spans="1:12">
      <c r="A5" s="40">
        <v>1002</v>
      </c>
      <c r="B5" s="40" t="s">
        <v>150</v>
      </c>
      <c r="C5" s="41" t="str">
        <f t="shared" ref="C5:C37" si="1">IF(D5=1,"(원거리)","(근거리)")&amp;B5</f>
        <v>(근거리)Indian_Shield</v>
      </c>
      <c r="D5" s="40">
        <v>0</v>
      </c>
      <c r="E5" s="40">
        <v>100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22" si="2">"name_"&amp;A5</f>
        <v>name_1002</v>
      </c>
      <c r="K5" s="40" t="str">
        <f t="shared" ref="K5:K30" si="3">"unit_icon_"&amp;A5</f>
        <v>unit_icon_1002</v>
      </c>
      <c r="L5" s="41" t="str">
        <f t="shared" si="0"/>
        <v>Unit/Enemy/Chapter_1/1002_Indian_Shield.prefab</v>
      </c>
    </row>
    <row r="6" spans="1:12">
      <c r="A6" s="40">
        <v>1003</v>
      </c>
      <c r="B6" s="40" t="s">
        <v>151</v>
      </c>
      <c r="C6" s="41" t="str">
        <f t="shared" si="1"/>
        <v>(근거리)Indian_Spear</v>
      </c>
      <c r="D6" s="40">
        <v>0</v>
      </c>
      <c r="E6" s="40">
        <v>100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2"/>
        <v>name_1003</v>
      </c>
      <c r="K6" s="40" t="str">
        <f t="shared" si="3"/>
        <v>unit_icon_1003</v>
      </c>
      <c r="L6" s="41" t="str">
        <f t="shared" si="0"/>
        <v>Unit/Enemy/Chapter_1/1003_Indian_Spear.prefab</v>
      </c>
    </row>
    <row r="7" spans="1:12">
      <c r="A7" s="40">
        <v>1004</v>
      </c>
      <c r="B7" s="40" t="s">
        <v>152</v>
      </c>
      <c r="C7" s="41" t="str">
        <f t="shared" si="1"/>
        <v>(근거리)Indian_Sword</v>
      </c>
      <c r="D7" s="40">
        <v>0</v>
      </c>
      <c r="E7" s="40">
        <v>100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2"/>
        <v>name_1004</v>
      </c>
      <c r="K7" s="40" t="str">
        <f t="shared" si="3"/>
        <v>unit_icon_1004</v>
      </c>
      <c r="L7" s="41" t="str">
        <f t="shared" si="0"/>
        <v>Unit/Enemy/Chapter_1/1004_Indian_Sword.prefab</v>
      </c>
    </row>
    <row r="8" spans="1:12">
      <c r="A8" s="40">
        <v>1005</v>
      </c>
      <c r="B8" s="40" t="s">
        <v>153</v>
      </c>
      <c r="C8" s="41" t="str">
        <f t="shared" si="1"/>
        <v>(근거리)Indian_Mask</v>
      </c>
      <c r="D8" s="40">
        <v>0</v>
      </c>
      <c r="E8" s="40">
        <v>100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2"/>
        <v>name_1005</v>
      </c>
      <c r="K8" s="40" t="str">
        <f t="shared" si="3"/>
        <v>unit_icon_1005</v>
      </c>
      <c r="L8" s="41" t="str">
        <f t="shared" si="0"/>
        <v>Unit/Enemy/Chapter_1/1005_Indian_Mask.prefab</v>
      </c>
    </row>
    <row r="9" spans="1:12">
      <c r="A9" s="40">
        <v>1006</v>
      </c>
      <c r="B9" s="40" t="s">
        <v>154</v>
      </c>
      <c r="C9" s="41" t="str">
        <f t="shared" si="1"/>
        <v>(근거리)Indian_Bear</v>
      </c>
      <c r="D9" s="40">
        <v>0</v>
      </c>
      <c r="E9" s="40">
        <v>100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2"/>
        <v>name_1006</v>
      </c>
      <c r="K9" s="40" t="str">
        <f t="shared" si="3"/>
        <v>unit_icon_1006</v>
      </c>
      <c r="L9" s="41" t="str">
        <f t="shared" si="0"/>
        <v>Unit/Enemy/Chapter_1/1006_Indian_Bear.prefab</v>
      </c>
    </row>
    <row r="10" spans="1:12">
      <c r="A10" s="40">
        <v>1007</v>
      </c>
      <c r="B10" s="40" t="s">
        <v>155</v>
      </c>
      <c r="C10" s="41" t="str">
        <f t="shared" si="1"/>
        <v>(근거리)Bear</v>
      </c>
      <c r="D10" s="40">
        <v>0</v>
      </c>
      <c r="E10" s="40">
        <v>100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2"/>
        <v>name_1007</v>
      </c>
      <c r="K10" s="40" t="str">
        <f t="shared" si="3"/>
        <v>unit_icon_1007</v>
      </c>
      <c r="L10" s="41" t="str">
        <f t="shared" si="0"/>
        <v>Unit/Enemy/Chapter_1/1007_Bear.prefab</v>
      </c>
    </row>
    <row r="11" spans="1:12">
      <c r="A11" s="40">
        <v>1008</v>
      </c>
      <c r="B11" s="40" t="s">
        <v>156</v>
      </c>
      <c r="C11" s="41" t="str">
        <f t="shared" si="1"/>
        <v>(근거리)Indian_Master</v>
      </c>
      <c r="D11" s="40">
        <v>0</v>
      </c>
      <c r="E11" s="40">
        <v>100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2"/>
        <v>name_1008</v>
      </c>
      <c r="K11" s="40" t="str">
        <f t="shared" si="3"/>
        <v>unit_icon_1008</v>
      </c>
      <c r="L11" s="41" t="str">
        <f t="shared" si="0"/>
        <v>Unit/Enemy/Chapter_1/1008_Indian_Master.prefab</v>
      </c>
    </row>
    <row r="12" spans="1:12">
      <c r="A12" s="40">
        <v>1009</v>
      </c>
      <c r="B12" s="40" t="s">
        <v>157</v>
      </c>
      <c r="C12" s="41" t="str">
        <f t="shared" si="1"/>
        <v>(근거리)Corgi</v>
      </c>
      <c r="D12" s="40">
        <v>0</v>
      </c>
      <c r="E12" s="40">
        <v>100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2"/>
        <v>name_1009</v>
      </c>
      <c r="K12" s="40" t="str">
        <f t="shared" si="3"/>
        <v>unit_icon_1009</v>
      </c>
      <c r="L12" s="41" t="str">
        <f t="shared" si="0"/>
        <v>Unit/Enemy/Chapter_1/1009_Corgi.prefab</v>
      </c>
    </row>
    <row r="13" spans="1:12">
      <c r="A13" s="40">
        <v>1010</v>
      </c>
      <c r="B13" s="40" t="s">
        <v>198</v>
      </c>
      <c r="C13" s="41" t="str">
        <f t="shared" si="1"/>
        <v>(근거리)Indian_Horse_Sword</v>
      </c>
      <c r="D13" s="40">
        <v>0</v>
      </c>
      <c r="E13" s="40">
        <v>100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41" t="str">
        <f t="shared" si="0"/>
        <v>Unit/Enemy/Chapter_1/1010_Indian_Horse_Sword.prefab</v>
      </c>
    </row>
    <row r="14" spans="1:12">
      <c r="A14" s="40">
        <v>1011</v>
      </c>
      <c r="B14" s="40" t="s">
        <v>199</v>
      </c>
      <c r="C14" s="41" t="str">
        <f t="shared" si="1"/>
        <v>(근거리)Indian_Horse_Spear</v>
      </c>
      <c r="D14" s="40">
        <v>0</v>
      </c>
      <c r="E14" s="40">
        <v>100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4"/>
        <v>name_1011</v>
      </c>
      <c r="K14" s="40" t="str">
        <f t="shared" si="5"/>
        <v>unit_icon_1011</v>
      </c>
      <c r="L14" s="41" t="str">
        <f t="shared" si="0"/>
        <v>Unit/Enemy/Chapter_1/1011_Indian_Horse_Spear.prefab</v>
      </c>
    </row>
    <row r="15" spans="1:12">
      <c r="A15" s="40">
        <v>1012</v>
      </c>
      <c r="B15" s="40" t="s">
        <v>200</v>
      </c>
      <c r="C15" s="41" t="str">
        <f t="shared" si="1"/>
        <v>(원거리)Indian_Horse_Archer</v>
      </c>
      <c r="D15" s="40">
        <v>1</v>
      </c>
      <c r="E15" s="40">
        <v>100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41" t="str">
        <f t="shared" si="0"/>
        <v>Unit/Enemy/Chapter_1/1012_Indian_Horse_Archer.prefab</v>
      </c>
    </row>
    <row r="16" spans="1:12">
      <c r="A16" s="40">
        <v>1013</v>
      </c>
      <c r="B16" s="40" t="s">
        <v>201</v>
      </c>
      <c r="C16" s="41" t="str">
        <f t="shared" si="1"/>
        <v>(원거리)Chicken_Black</v>
      </c>
      <c r="D16" s="40">
        <v>1</v>
      </c>
      <c r="E16" s="40">
        <v>100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41" t="str">
        <f t="shared" si="0"/>
        <v>Unit/Enemy/Chapter_1/1013_Chicken_Black.prefab</v>
      </c>
    </row>
    <row r="17" spans="1:12">
      <c r="A17" s="40">
        <v>1014</v>
      </c>
      <c r="B17" s="40" t="s">
        <v>202</v>
      </c>
      <c r="C17" s="41" t="str">
        <f t="shared" si="1"/>
        <v>(원거리)Chicken_White</v>
      </c>
      <c r="D17" s="40">
        <v>1</v>
      </c>
      <c r="E17" s="40">
        <v>100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4"/>
        <v>name_1014</v>
      </c>
      <c r="K17" s="40" t="str">
        <f t="shared" si="5"/>
        <v>unit_icon_1014</v>
      </c>
      <c r="L17" s="41" t="str">
        <f t="shared" si="0"/>
        <v>Unit/Enemy/Chapter_1/1014_Chicken_White.prefab</v>
      </c>
    </row>
    <row r="18" spans="1:12">
      <c r="A18" s="40">
        <v>1015</v>
      </c>
      <c r="B18" s="40" t="s">
        <v>203</v>
      </c>
      <c r="C18" s="41" t="str">
        <f t="shared" si="1"/>
        <v>(근거리)Indian_Elephant</v>
      </c>
      <c r="D18" s="40">
        <v>0</v>
      </c>
      <c r="E18" s="40">
        <v>100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41" t="str">
        <f t="shared" si="0"/>
        <v>Unit/Enemy/Chapter_1/1015_Indian_Elephant.prefab</v>
      </c>
    </row>
    <row r="19" spans="1:12">
      <c r="A19" s="40">
        <v>1016</v>
      </c>
      <c r="B19" s="40" t="s">
        <v>204</v>
      </c>
      <c r="C19" s="41" t="str">
        <f t="shared" si="1"/>
        <v>(원거리)Indian_Egg</v>
      </c>
      <c r="D19" s="40">
        <v>1</v>
      </c>
      <c r="E19" s="40">
        <v>100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41" t="str">
        <f t="shared" si="0"/>
        <v>Unit/Enemy/Chapter_1/1016_Indian_Egg.prefab</v>
      </c>
    </row>
    <row r="20" spans="1:12">
      <c r="A20" s="40">
        <v>2001</v>
      </c>
      <c r="B20" s="40" t="s">
        <v>160</v>
      </c>
      <c r="C20" s="41" t="str">
        <f t="shared" si="1"/>
        <v>(근거리)Slime</v>
      </c>
      <c r="D20" s="40">
        <v>0</v>
      </c>
      <c r="E20" s="40">
        <v>100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si="2"/>
        <v>name_2001</v>
      </c>
      <c r="K20" s="40" t="str">
        <f t="shared" si="3"/>
        <v>unit_icon_2001</v>
      </c>
      <c r="L20" s="41" t="str">
        <f>"Unit/Hero/"&amp;A20&amp;"_"&amp;B20&amp;".prefab"</f>
        <v>Unit/Hero/2001_Slime.prefab</v>
      </c>
    </row>
    <row r="21" spans="1:12">
      <c r="A21" s="40">
        <v>2002</v>
      </c>
      <c r="B21" s="40" t="s">
        <v>161</v>
      </c>
      <c r="C21" s="41" t="str">
        <f t="shared" si="1"/>
        <v>(원거리)Slime_Archer</v>
      </c>
      <c r="D21" s="40">
        <v>1</v>
      </c>
      <c r="E21" s="40">
        <v>100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2"/>
        <v>name_2002</v>
      </c>
      <c r="K21" s="40" t="str">
        <f t="shared" si="3"/>
        <v>unit_icon_2002</v>
      </c>
      <c r="L21" s="41" t="str">
        <f t="shared" ref="L21:L30" si="6">"Unit/Hero/"&amp;A21&amp;"_"&amp;B21&amp;".prefab"</f>
        <v>Unit/Hero/2002_Slime_Archer.prefab</v>
      </c>
    </row>
    <row r="22" spans="1:12">
      <c r="A22" s="40">
        <v>2003</v>
      </c>
      <c r="B22" s="40" t="s">
        <v>167</v>
      </c>
      <c r="C22" s="41" t="str">
        <f t="shared" si="1"/>
        <v>(근거리)Skeleton_Sword</v>
      </c>
      <c r="D22" s="40">
        <v>0</v>
      </c>
      <c r="E22" s="40">
        <v>100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2"/>
        <v>name_2003</v>
      </c>
      <c r="K22" s="40" t="str">
        <f t="shared" si="3"/>
        <v>unit_icon_2003</v>
      </c>
      <c r="L22" s="41" t="str">
        <f t="shared" si="6"/>
        <v>Unit/Hero/2003_Skeleton_Sword.prefab</v>
      </c>
    </row>
    <row r="23" spans="1:12">
      <c r="A23" s="40">
        <v>2004</v>
      </c>
      <c r="B23" s="40" t="s">
        <v>164</v>
      </c>
      <c r="C23" s="41" t="str">
        <f t="shared" si="1"/>
        <v>(원거리)Skeleton_Archer</v>
      </c>
      <c r="D23" s="40">
        <v>1</v>
      </c>
      <c r="E23" s="40">
        <v>100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ref="J23:J30" si="7">"name_"&amp;A23</f>
        <v>name_2004</v>
      </c>
      <c r="K23" s="40" t="str">
        <f t="shared" si="3"/>
        <v>unit_icon_2004</v>
      </c>
      <c r="L23" s="41" t="str">
        <f t="shared" si="6"/>
        <v>Unit/Hero/2004_Skeleton_Archer.prefab</v>
      </c>
    </row>
    <row r="24" spans="1:12">
      <c r="A24" s="40">
        <v>2005</v>
      </c>
      <c r="B24" s="40" t="s">
        <v>170</v>
      </c>
      <c r="C24" s="41" t="str">
        <f t="shared" si="1"/>
        <v>(원거리)Skeleton_Witch</v>
      </c>
      <c r="D24" s="40">
        <v>1</v>
      </c>
      <c r="E24" s="40">
        <v>100</v>
      </c>
      <c r="F24" s="40">
        <v>1</v>
      </c>
      <c r="G24" s="40">
        <v>1</v>
      </c>
      <c r="H24" s="40">
        <v>1</v>
      </c>
      <c r="I24" s="40">
        <v>1</v>
      </c>
      <c r="J24" s="40" t="str">
        <f t="shared" si="7"/>
        <v>name_2005</v>
      </c>
      <c r="K24" s="40" t="str">
        <f t="shared" si="3"/>
        <v>unit_icon_2005</v>
      </c>
      <c r="L24" s="41" t="str">
        <f t="shared" si="6"/>
        <v>Unit/Hero/2005_Skeleton_Witch.prefab</v>
      </c>
    </row>
    <row r="25" spans="1:12">
      <c r="A25" s="40">
        <v>2006</v>
      </c>
      <c r="B25" s="40" t="s">
        <v>165</v>
      </c>
      <c r="C25" s="41" t="str">
        <f t="shared" si="1"/>
        <v>(근거리)Zombie_Hand</v>
      </c>
      <c r="D25" s="40">
        <v>0</v>
      </c>
      <c r="E25" s="40">
        <v>100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7"/>
        <v>name_2006</v>
      </c>
      <c r="K25" s="40" t="str">
        <f t="shared" si="3"/>
        <v>unit_icon_2006</v>
      </c>
      <c r="L25" s="41" t="str">
        <f t="shared" si="6"/>
        <v>Unit/Hero/2006_Zombie_Hand.prefab</v>
      </c>
    </row>
    <row r="26" spans="1:12">
      <c r="A26" s="40">
        <v>2007</v>
      </c>
      <c r="B26" s="40" t="s">
        <v>166</v>
      </c>
      <c r="C26" s="41" t="str">
        <f t="shared" si="1"/>
        <v>(근거리)Zombie_Shield</v>
      </c>
      <c r="D26" s="40">
        <v>0</v>
      </c>
      <c r="E26" s="40">
        <v>100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7"/>
        <v>name_2007</v>
      </c>
      <c r="K26" s="40" t="str">
        <f t="shared" si="3"/>
        <v>unit_icon_2007</v>
      </c>
      <c r="L26" s="41" t="str">
        <f t="shared" si="6"/>
        <v>Unit/Hero/2007_Zombie_Shield.prefab</v>
      </c>
    </row>
    <row r="27" spans="1:12">
      <c r="A27" s="40">
        <v>2008</v>
      </c>
      <c r="B27" s="40" t="s">
        <v>168</v>
      </c>
      <c r="C27" s="41" t="str">
        <f t="shared" si="1"/>
        <v>(근거리)Zombie_Sword</v>
      </c>
      <c r="D27" s="40">
        <v>0</v>
      </c>
      <c r="E27" s="40">
        <v>100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7"/>
        <v>name_2008</v>
      </c>
      <c r="K27" s="40" t="str">
        <f t="shared" si="3"/>
        <v>unit_icon_2008</v>
      </c>
      <c r="L27" s="41" t="str">
        <f t="shared" si="6"/>
        <v>Unit/Hero/2008_Zombie_Sword.prefab</v>
      </c>
    </row>
    <row r="28" spans="1:12">
      <c r="A28" s="40">
        <v>2009</v>
      </c>
      <c r="B28" s="40" t="s">
        <v>169</v>
      </c>
      <c r="C28" s="41" t="str">
        <f t="shared" si="1"/>
        <v>(원거리)Witch_Fire</v>
      </c>
      <c r="D28" s="40">
        <v>1</v>
      </c>
      <c r="E28" s="40">
        <v>100</v>
      </c>
      <c r="F28" s="40">
        <v>1</v>
      </c>
      <c r="G28" s="40">
        <v>1</v>
      </c>
      <c r="H28" s="40">
        <v>1</v>
      </c>
      <c r="I28" s="40">
        <v>1</v>
      </c>
      <c r="J28" s="40" t="str">
        <f t="shared" si="7"/>
        <v>name_2009</v>
      </c>
      <c r="K28" s="40" t="str">
        <f t="shared" si="3"/>
        <v>unit_icon_2009</v>
      </c>
      <c r="L28" s="41" t="str">
        <f t="shared" si="6"/>
        <v>Unit/Hero/2009_Witch_Fire.prefab</v>
      </c>
    </row>
    <row r="29" spans="1:12">
      <c r="A29" s="40">
        <v>2010</v>
      </c>
      <c r="B29" s="40" t="s">
        <v>162</v>
      </c>
      <c r="C29" s="41" t="str">
        <f t="shared" si="1"/>
        <v>(원거리)Witch_Thunder</v>
      </c>
      <c r="D29" s="40">
        <v>1</v>
      </c>
      <c r="E29" s="40">
        <v>100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7"/>
        <v>name_2010</v>
      </c>
      <c r="K29" s="40" t="str">
        <f t="shared" si="3"/>
        <v>unit_icon_2010</v>
      </c>
      <c r="L29" s="41" t="str">
        <f>"Unit/Hero/"&amp;A29&amp;"_"&amp;B29&amp;".prefab"</f>
        <v>Unit/Hero/2010_Witch_Thunder.prefab</v>
      </c>
    </row>
    <row r="30" spans="1:12">
      <c r="A30" s="40">
        <v>2011</v>
      </c>
      <c r="B30" s="40" t="s">
        <v>176</v>
      </c>
      <c r="C30" s="41" t="str">
        <f t="shared" si="1"/>
        <v>(원거리)Witch_Poison</v>
      </c>
      <c r="D30" s="40">
        <v>1</v>
      </c>
      <c r="E30" s="40">
        <v>100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7"/>
        <v>name_2011</v>
      </c>
      <c r="K30" s="40" t="str">
        <f t="shared" si="3"/>
        <v>unit_icon_2011</v>
      </c>
      <c r="L30" s="41" t="str">
        <f t="shared" si="6"/>
        <v>Unit/Hero/2011_Witch_Poison.prefab</v>
      </c>
    </row>
    <row r="31" spans="1:12">
      <c r="A31" s="40">
        <v>2012</v>
      </c>
      <c r="B31" s="40" t="s">
        <v>205</v>
      </c>
      <c r="C31" s="41" t="str">
        <f t="shared" si="1"/>
        <v>(원거리)Goblin_Stone</v>
      </c>
      <c r="D31" s="40">
        <v>1</v>
      </c>
      <c r="E31" s="40">
        <v>100</v>
      </c>
      <c r="F31" s="40">
        <v>1</v>
      </c>
      <c r="G31" s="40">
        <v>1</v>
      </c>
      <c r="H31" s="40">
        <v>1</v>
      </c>
      <c r="I31" s="40">
        <v>1</v>
      </c>
      <c r="J31" s="40" t="str">
        <f t="shared" ref="J31:J37" si="8">"name_"&amp;A31</f>
        <v>name_2012</v>
      </c>
      <c r="K31" s="40" t="str">
        <f t="shared" ref="K31:K37" si="9">"unit_icon_"&amp;A31</f>
        <v>unit_icon_2012</v>
      </c>
      <c r="L31" s="41" t="str">
        <f t="shared" ref="L31:L37" si="10">"Unit/Hero/"&amp;A31&amp;"_"&amp;B31&amp;".prefab"</f>
        <v>Unit/Hero/2012_Goblin_Stone.prefab</v>
      </c>
    </row>
    <row r="32" spans="1:12">
      <c r="A32" s="40">
        <v>2013</v>
      </c>
      <c r="B32" s="40" t="s">
        <v>206</v>
      </c>
      <c r="C32" s="41" t="str">
        <f t="shared" si="1"/>
        <v>(근거리)Goblin_Club</v>
      </c>
      <c r="D32" s="40">
        <v>0</v>
      </c>
      <c r="E32" s="40">
        <v>100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8"/>
        <v>name_2013</v>
      </c>
      <c r="K32" s="40" t="str">
        <f t="shared" si="9"/>
        <v>unit_icon_2013</v>
      </c>
      <c r="L32" s="41" t="str">
        <f t="shared" si="10"/>
        <v>Unit/Hero/2013_Goblin_Club.prefab</v>
      </c>
    </row>
    <row r="33" spans="1:12">
      <c r="A33" s="40">
        <v>2014</v>
      </c>
      <c r="B33" s="40" t="s">
        <v>207</v>
      </c>
      <c r="C33" s="41" t="str">
        <f t="shared" si="1"/>
        <v>(근거리)Goblin_Baby</v>
      </c>
      <c r="D33" s="40">
        <v>0</v>
      </c>
      <c r="E33" s="40">
        <v>100</v>
      </c>
      <c r="F33" s="40">
        <v>1</v>
      </c>
      <c r="G33" s="40">
        <v>1</v>
      </c>
      <c r="H33" s="40">
        <v>1</v>
      </c>
      <c r="I33" s="40">
        <v>1</v>
      </c>
      <c r="J33" s="40" t="str">
        <f t="shared" si="8"/>
        <v>name_2014</v>
      </c>
      <c r="K33" s="40" t="str">
        <f t="shared" si="9"/>
        <v>unit_icon_2014</v>
      </c>
      <c r="L33" s="41" t="str">
        <f t="shared" si="10"/>
        <v>Unit/Hero/2014_Goblin_Baby.prefab</v>
      </c>
    </row>
    <row r="34" spans="1:12">
      <c r="A34" s="40">
        <v>2015</v>
      </c>
      <c r="B34" s="40" t="s">
        <v>208</v>
      </c>
      <c r="C34" s="41" t="str">
        <f t="shared" si="1"/>
        <v>(원거리)Orc_Stone</v>
      </c>
      <c r="D34" s="40">
        <v>1</v>
      </c>
      <c r="E34" s="40">
        <v>100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8"/>
        <v>name_2015</v>
      </c>
      <c r="K34" s="40" t="str">
        <f t="shared" si="9"/>
        <v>unit_icon_2015</v>
      </c>
      <c r="L34" s="41" t="str">
        <f t="shared" si="10"/>
        <v>Unit/Hero/2015_Orc_Stone.prefab</v>
      </c>
    </row>
    <row r="35" spans="1:12">
      <c r="A35" s="40">
        <v>2016</v>
      </c>
      <c r="B35" s="40" t="s">
        <v>209</v>
      </c>
      <c r="C35" s="41" t="str">
        <f t="shared" si="1"/>
        <v>(근거리)Orc_Club</v>
      </c>
      <c r="D35" s="40">
        <v>0</v>
      </c>
      <c r="E35" s="40">
        <v>100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8"/>
        <v>name_2016</v>
      </c>
      <c r="K35" s="40" t="str">
        <f t="shared" si="9"/>
        <v>unit_icon_2016</v>
      </c>
      <c r="L35" s="41" t="str">
        <f t="shared" si="10"/>
        <v>Unit/Hero/2016_Orc_Club.prefab</v>
      </c>
    </row>
    <row r="36" spans="1:12">
      <c r="A36" s="40">
        <v>2017</v>
      </c>
      <c r="B36" s="40" t="s">
        <v>210</v>
      </c>
      <c r="C36" s="41" t="str">
        <f t="shared" si="1"/>
        <v>(근거리)Dragon</v>
      </c>
      <c r="D36" s="40">
        <v>0</v>
      </c>
      <c r="E36" s="40">
        <v>100</v>
      </c>
      <c r="F36" s="40">
        <v>1</v>
      </c>
      <c r="G36" s="40">
        <v>1</v>
      </c>
      <c r="H36" s="40">
        <v>1</v>
      </c>
      <c r="I36" s="40">
        <v>1</v>
      </c>
      <c r="J36" s="40" t="str">
        <f t="shared" si="8"/>
        <v>name_2017</v>
      </c>
      <c r="K36" s="40" t="str">
        <f t="shared" si="9"/>
        <v>unit_icon_2017</v>
      </c>
      <c r="L36" s="41" t="str">
        <f t="shared" si="10"/>
        <v>Unit/Hero/2017_Dragon.prefab</v>
      </c>
    </row>
    <row r="37" spans="1:12">
      <c r="A37" s="40">
        <v>2018</v>
      </c>
      <c r="B37" s="40" t="s">
        <v>211</v>
      </c>
      <c r="C37" s="41" t="str">
        <f t="shared" si="1"/>
        <v>(원거리)Dragon_Fire</v>
      </c>
      <c r="D37" s="40">
        <v>1</v>
      </c>
      <c r="E37" s="40">
        <v>100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8"/>
        <v>name_2018</v>
      </c>
      <c r="K37" s="40" t="str">
        <f t="shared" si="9"/>
        <v>unit_icon_2018</v>
      </c>
      <c r="L37" s="41" t="str">
        <f t="shared" si="10"/>
        <v>Unit/Hero/2018_Dragon_Fire.prefab</v>
      </c>
    </row>
    <row r="38" spans="1:12">
      <c r="A38" s="40"/>
    </row>
    <row r="39" spans="1:12">
      <c r="A39" s="40"/>
    </row>
    <row r="40" spans="1:12">
      <c r="A40" s="40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W42"/>
  <sheetViews>
    <sheetView zoomScale="85" zoomScaleNormal="85" workbookViewId="0">
      <selection activeCell="K25" sqref="K25"/>
    </sheetView>
  </sheetViews>
  <sheetFormatPr defaultRowHeight="15"/>
  <cols>
    <col min="2" max="2" width="15.5703125" customWidth="1"/>
    <col min="3" max="3" width="23.5703125" customWidth="1"/>
    <col min="4" max="4" width="9.85546875" customWidth="1"/>
    <col min="5" max="5" width="15.5703125" customWidth="1"/>
    <col min="6" max="6" width="10.140625" customWidth="1"/>
    <col min="7" max="7" width="12.140625" customWidth="1"/>
    <col min="8" max="8" width="12.85546875" customWidth="1"/>
    <col min="9" max="10" width="15.5703125" customWidth="1"/>
    <col min="11" max="11" width="17.28515625" customWidth="1"/>
    <col min="12" max="12" width="18.140625" customWidth="1"/>
    <col min="13" max="14" width="18.7109375" customWidth="1"/>
    <col min="15" max="15" width="11.42578125" bestFit="1" customWidth="1"/>
    <col min="16" max="16" width="12.28515625" bestFit="1" customWidth="1"/>
    <col min="17" max="17" width="25.5703125" customWidth="1"/>
    <col min="18" max="19" width="12.28515625" customWidth="1"/>
    <col min="20" max="20" width="27.5703125" style="20" customWidth="1"/>
    <col min="21" max="22" width="16.28515625" customWidth="1"/>
    <col min="23" max="23" width="19.28515625" customWidth="1"/>
  </cols>
  <sheetData>
    <row r="1" spans="1:23" s="13" customFormat="1">
      <c r="A1" s="14" t="s">
        <v>42</v>
      </c>
      <c r="B1" s="14" t="s">
        <v>50</v>
      </c>
      <c r="C1" s="14" t="s">
        <v>173</v>
      </c>
      <c r="D1" s="14" t="s">
        <v>51</v>
      </c>
      <c r="E1" s="14" t="s">
        <v>112</v>
      </c>
      <c r="F1" s="14" t="s">
        <v>52</v>
      </c>
      <c r="G1" s="14" t="s">
        <v>147</v>
      </c>
      <c r="H1" s="31" t="s">
        <v>53</v>
      </c>
      <c r="I1" s="31" t="s">
        <v>148</v>
      </c>
      <c r="J1" s="31" t="s">
        <v>54</v>
      </c>
      <c r="K1" s="31" t="s">
        <v>58</v>
      </c>
      <c r="L1" s="31" t="s">
        <v>146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125</v>
      </c>
      <c r="R1" s="14" t="s">
        <v>86</v>
      </c>
      <c r="S1" s="14" t="s">
        <v>115</v>
      </c>
      <c r="T1" s="14" t="s">
        <v>61</v>
      </c>
      <c r="U1" s="14" t="s">
        <v>116</v>
      </c>
      <c r="V1" s="14" t="s">
        <v>117</v>
      </c>
      <c r="W1" s="14" t="s">
        <v>119</v>
      </c>
    </row>
    <row r="2" spans="1:23">
      <c r="A2" s="15" t="s">
        <v>1</v>
      </c>
      <c r="B2" s="15" t="s">
        <v>1</v>
      </c>
      <c r="C2" s="16" t="s">
        <v>174</v>
      </c>
      <c r="D2" s="15" t="s">
        <v>1</v>
      </c>
      <c r="E2" s="16" t="s">
        <v>113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175</v>
      </c>
      <c r="D3" s="18" t="s">
        <v>2</v>
      </c>
      <c r="E3" s="18" t="s">
        <v>114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10</v>
      </c>
      <c r="F4" s="5">
        <v>100</v>
      </c>
      <c r="G4" s="5">
        <v>10</v>
      </c>
      <c r="H4" s="5">
        <v>5</v>
      </c>
      <c r="I4" s="42"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124</v>
      </c>
      <c r="R4" s="5">
        <v>0</v>
      </c>
      <c r="S4" s="5">
        <v>1</v>
      </c>
      <c r="T4" s="19" t="s">
        <v>124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10</v>
      </c>
      <c r="F5" s="5">
        <v>100</v>
      </c>
      <c r="G5" s="5">
        <v>10</v>
      </c>
      <c r="H5" s="5">
        <v>5</v>
      </c>
      <c r="I5" s="42">
        <v>10</v>
      </c>
      <c r="J5" s="5">
        <v>1</v>
      </c>
      <c r="K5" s="5">
        <v>1</v>
      </c>
      <c r="L5" s="5">
        <v>0</v>
      </c>
      <c r="M5" s="5">
        <v>1000</v>
      </c>
      <c r="N5" s="5">
        <f t="shared" ref="N5:N31" si="0">B5</f>
        <v>1002</v>
      </c>
      <c r="O5" s="5">
        <v>0</v>
      </c>
      <c r="P5" s="5">
        <v>0</v>
      </c>
      <c r="Q5" s="19" t="s">
        <v>124</v>
      </c>
      <c r="R5" s="5">
        <v>0</v>
      </c>
      <c r="S5" s="5">
        <v>1</v>
      </c>
      <c r="T5" s="19" t="s">
        <v>124</v>
      </c>
      <c r="U5" s="5">
        <v>2</v>
      </c>
      <c r="V5" s="5">
        <v>10</v>
      </c>
      <c r="W5" s="5">
        <v>2</v>
      </c>
    </row>
    <row r="6" spans="1:23">
      <c r="A6" s="5">
        <f t="shared" ref="A6:A40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10</v>
      </c>
      <c r="F6" s="5">
        <v>100</v>
      </c>
      <c r="G6" s="5">
        <v>10</v>
      </c>
      <c r="H6" s="5">
        <v>5</v>
      </c>
      <c r="I6" s="42">
        <v>10</v>
      </c>
      <c r="J6" s="5">
        <v>1</v>
      </c>
      <c r="K6" s="5">
        <v>1</v>
      </c>
      <c r="L6" s="5">
        <v>0</v>
      </c>
      <c r="M6" s="5">
        <v>1000</v>
      </c>
      <c r="N6" s="5">
        <f t="shared" si="0"/>
        <v>1003</v>
      </c>
      <c r="O6" s="5">
        <v>0</v>
      </c>
      <c r="P6" s="5">
        <v>0</v>
      </c>
      <c r="Q6" s="19" t="s">
        <v>124</v>
      </c>
      <c r="R6" s="5">
        <v>0</v>
      </c>
      <c r="S6" s="5">
        <v>1</v>
      </c>
      <c r="T6" s="19" t="s">
        <v>124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10</v>
      </c>
      <c r="F7" s="5">
        <v>100</v>
      </c>
      <c r="G7" s="5">
        <v>10</v>
      </c>
      <c r="H7" s="5">
        <v>5</v>
      </c>
      <c r="I7" s="42">
        <v>10</v>
      </c>
      <c r="J7" s="5">
        <v>1</v>
      </c>
      <c r="K7" s="5">
        <v>1</v>
      </c>
      <c r="L7" s="5">
        <v>0</v>
      </c>
      <c r="M7" s="5">
        <v>1000</v>
      </c>
      <c r="N7" s="5">
        <f t="shared" si="0"/>
        <v>1004</v>
      </c>
      <c r="O7" s="5">
        <v>0</v>
      </c>
      <c r="P7" s="5">
        <v>0</v>
      </c>
      <c r="Q7" s="19" t="s">
        <v>124</v>
      </c>
      <c r="R7" s="5">
        <v>0</v>
      </c>
      <c r="S7" s="5">
        <v>1</v>
      </c>
      <c r="T7" s="19" t="s">
        <v>124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10</v>
      </c>
      <c r="F8" s="5">
        <v>100</v>
      </c>
      <c r="G8" s="5">
        <v>10</v>
      </c>
      <c r="H8" s="5">
        <v>5</v>
      </c>
      <c r="I8" s="42">
        <v>10</v>
      </c>
      <c r="J8" s="5">
        <v>1</v>
      </c>
      <c r="K8" s="5">
        <v>1</v>
      </c>
      <c r="L8" s="5">
        <v>0</v>
      </c>
      <c r="M8" s="5">
        <v>1000</v>
      </c>
      <c r="N8" s="5">
        <f t="shared" si="0"/>
        <v>1005</v>
      </c>
      <c r="O8" s="5">
        <v>0</v>
      </c>
      <c r="P8" s="5">
        <v>0</v>
      </c>
      <c r="Q8" s="19" t="s">
        <v>124</v>
      </c>
      <c r="R8" s="5">
        <v>0</v>
      </c>
      <c r="S8" s="5">
        <v>1</v>
      </c>
      <c r="T8" s="19" t="s">
        <v>124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10</v>
      </c>
      <c r="F9" s="5">
        <v>100</v>
      </c>
      <c r="G9" s="5">
        <v>10</v>
      </c>
      <c r="H9" s="5">
        <v>5</v>
      </c>
      <c r="I9" s="42">
        <v>10</v>
      </c>
      <c r="J9" s="5">
        <v>1</v>
      </c>
      <c r="K9" s="5">
        <v>1</v>
      </c>
      <c r="L9" s="5">
        <v>0</v>
      </c>
      <c r="M9" s="5">
        <v>1000</v>
      </c>
      <c r="N9" s="5">
        <f t="shared" si="0"/>
        <v>1006</v>
      </c>
      <c r="O9" s="5">
        <v>0</v>
      </c>
      <c r="P9" s="5">
        <v>0</v>
      </c>
      <c r="Q9" s="19" t="s">
        <v>124</v>
      </c>
      <c r="R9" s="5">
        <v>0</v>
      </c>
      <c r="S9" s="5">
        <v>1</v>
      </c>
      <c r="T9" s="19" t="s">
        <v>124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10</v>
      </c>
      <c r="F10" s="5">
        <v>100</v>
      </c>
      <c r="G10" s="5">
        <v>10</v>
      </c>
      <c r="H10" s="5">
        <v>5</v>
      </c>
      <c r="I10" s="42">
        <v>10</v>
      </c>
      <c r="J10" s="5">
        <v>1</v>
      </c>
      <c r="K10" s="5">
        <v>1</v>
      </c>
      <c r="L10" s="5">
        <v>0</v>
      </c>
      <c r="M10" s="5">
        <v>1000</v>
      </c>
      <c r="N10" s="5">
        <f t="shared" si="0"/>
        <v>1007</v>
      </c>
      <c r="O10" s="5">
        <v>0</v>
      </c>
      <c r="P10" s="5">
        <v>0</v>
      </c>
      <c r="Q10" s="19" t="s">
        <v>124</v>
      </c>
      <c r="R10" s="5">
        <v>0</v>
      </c>
      <c r="S10" s="5">
        <v>1</v>
      </c>
      <c r="T10" s="19" t="s">
        <v>124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10</v>
      </c>
      <c r="F11" s="5">
        <v>100</v>
      </c>
      <c r="G11" s="5">
        <v>10</v>
      </c>
      <c r="H11" s="5">
        <v>5</v>
      </c>
      <c r="I11" s="42">
        <v>10</v>
      </c>
      <c r="J11" s="5">
        <v>1</v>
      </c>
      <c r="K11" s="5">
        <v>1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124</v>
      </c>
      <c r="R11" s="5">
        <v>0</v>
      </c>
      <c r="S11" s="5">
        <v>1</v>
      </c>
      <c r="T11" s="19" t="s">
        <v>124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10</v>
      </c>
      <c r="F12" s="5">
        <v>100</v>
      </c>
      <c r="G12" s="5">
        <v>10</v>
      </c>
      <c r="H12" s="5">
        <v>5</v>
      </c>
      <c r="I12" s="42">
        <v>10</v>
      </c>
      <c r="J12" s="5">
        <v>1</v>
      </c>
      <c r="K12" s="5">
        <v>1</v>
      </c>
      <c r="L12" s="5">
        <v>0</v>
      </c>
      <c r="M12" s="5">
        <v>1000</v>
      </c>
      <c r="N12" s="5">
        <f t="shared" si="0"/>
        <v>1009</v>
      </c>
      <c r="O12" s="5">
        <v>0</v>
      </c>
      <c r="P12" s="5">
        <v>0</v>
      </c>
      <c r="Q12" s="19" t="s">
        <v>124</v>
      </c>
      <c r="R12" s="5">
        <v>0</v>
      </c>
      <c r="S12" s="5">
        <v>1</v>
      </c>
      <c r="T12" s="19" t="s">
        <v>124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10</v>
      </c>
      <c r="F13" s="5">
        <v>100</v>
      </c>
      <c r="G13" s="5">
        <v>10</v>
      </c>
      <c r="H13" s="5">
        <v>5</v>
      </c>
      <c r="I13" s="42">
        <v>10</v>
      </c>
      <c r="J13" s="5">
        <v>1</v>
      </c>
      <c r="K13" s="5">
        <v>1</v>
      </c>
      <c r="L13" s="5">
        <v>0</v>
      </c>
      <c r="M13" s="5">
        <v>1000</v>
      </c>
      <c r="N13" s="5">
        <f t="shared" si="0"/>
        <v>1010</v>
      </c>
      <c r="O13" s="5">
        <v>0</v>
      </c>
      <c r="P13" s="5">
        <v>0</v>
      </c>
      <c r="Q13" s="19" t="s">
        <v>124</v>
      </c>
      <c r="R13" s="5">
        <v>0</v>
      </c>
      <c r="S13" s="5">
        <v>1</v>
      </c>
      <c r="T13" s="19" t="s">
        <v>124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10</v>
      </c>
      <c r="F14" s="5">
        <v>100</v>
      </c>
      <c r="G14" s="5">
        <v>10</v>
      </c>
      <c r="H14" s="5">
        <v>5</v>
      </c>
      <c r="I14" s="42">
        <v>10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124</v>
      </c>
      <c r="R14" s="5">
        <v>0</v>
      </c>
      <c r="S14" s="5">
        <v>1</v>
      </c>
      <c r="T14" s="19" t="s">
        <v>124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10</v>
      </c>
      <c r="F15" s="5">
        <v>100</v>
      </c>
      <c r="G15" s="5">
        <v>10</v>
      </c>
      <c r="H15" s="5">
        <v>5</v>
      </c>
      <c r="I15" s="42">
        <v>50</v>
      </c>
      <c r="J15" s="5">
        <v>1</v>
      </c>
      <c r="K15" s="5">
        <v>1</v>
      </c>
      <c r="L15" s="5">
        <v>0</v>
      </c>
      <c r="M15" s="5">
        <v>1000</v>
      </c>
      <c r="N15" s="5">
        <f t="shared" si="0"/>
        <v>1012</v>
      </c>
      <c r="O15" s="5">
        <v>0</v>
      </c>
      <c r="P15" s="5">
        <v>0</v>
      </c>
      <c r="Q15" s="19" t="s">
        <v>124</v>
      </c>
      <c r="R15" s="5">
        <v>0</v>
      </c>
      <c r="S15" s="5">
        <v>1</v>
      </c>
      <c r="T15" s="19" t="s">
        <v>124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10</v>
      </c>
      <c r="F16" s="5">
        <v>100</v>
      </c>
      <c r="G16" s="5">
        <v>10</v>
      </c>
      <c r="H16" s="5">
        <v>5</v>
      </c>
      <c r="I16" s="42">
        <v>50</v>
      </c>
      <c r="J16" s="5">
        <v>1</v>
      </c>
      <c r="K16" s="5">
        <v>1</v>
      </c>
      <c r="L16" s="5">
        <v>0</v>
      </c>
      <c r="M16" s="5">
        <v>1000</v>
      </c>
      <c r="N16" s="5">
        <f t="shared" si="0"/>
        <v>1013</v>
      </c>
      <c r="O16" s="5">
        <v>0</v>
      </c>
      <c r="P16" s="5">
        <v>0</v>
      </c>
      <c r="Q16" s="19" t="s">
        <v>124</v>
      </c>
      <c r="R16" s="5">
        <v>0</v>
      </c>
      <c r="S16" s="5">
        <v>1</v>
      </c>
      <c r="T16" s="19" t="s">
        <v>124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10</v>
      </c>
      <c r="F17" s="5">
        <v>100</v>
      </c>
      <c r="G17" s="5">
        <v>10</v>
      </c>
      <c r="H17" s="5">
        <v>5</v>
      </c>
      <c r="I17" s="42">
        <v>50</v>
      </c>
      <c r="J17" s="5">
        <v>1</v>
      </c>
      <c r="K17" s="5">
        <v>1</v>
      </c>
      <c r="L17" s="5">
        <v>0</v>
      </c>
      <c r="M17" s="5">
        <v>1000</v>
      </c>
      <c r="N17" s="5">
        <f t="shared" si="0"/>
        <v>1014</v>
      </c>
      <c r="O17" s="5">
        <v>0</v>
      </c>
      <c r="P17" s="5">
        <v>0</v>
      </c>
      <c r="Q17" s="19" t="s">
        <v>124</v>
      </c>
      <c r="R17" s="5">
        <v>0</v>
      </c>
      <c r="S17" s="5">
        <v>1</v>
      </c>
      <c r="T17" s="19" t="s">
        <v>124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10</v>
      </c>
      <c r="F18" s="5">
        <v>100</v>
      </c>
      <c r="G18" s="5">
        <v>10</v>
      </c>
      <c r="H18" s="5">
        <v>5</v>
      </c>
      <c r="I18" s="42">
        <v>10</v>
      </c>
      <c r="J18" s="5">
        <v>1</v>
      </c>
      <c r="K18" s="5">
        <v>1</v>
      </c>
      <c r="L18" s="5">
        <v>0</v>
      </c>
      <c r="M18" s="5">
        <v>1000</v>
      </c>
      <c r="N18" s="5">
        <f t="shared" si="0"/>
        <v>1015</v>
      </c>
      <c r="O18" s="5">
        <v>0</v>
      </c>
      <c r="P18" s="5">
        <v>0</v>
      </c>
      <c r="Q18" s="19" t="s">
        <v>124</v>
      </c>
      <c r="R18" s="5">
        <v>0</v>
      </c>
      <c r="S18" s="5">
        <v>1</v>
      </c>
      <c r="T18" s="19" t="s">
        <v>124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10</v>
      </c>
      <c r="F19" s="5">
        <v>100</v>
      </c>
      <c r="G19" s="5">
        <v>10</v>
      </c>
      <c r="H19" s="5">
        <v>5</v>
      </c>
      <c r="I19" s="42">
        <v>50</v>
      </c>
      <c r="J19" s="5">
        <v>1</v>
      </c>
      <c r="K19" s="5">
        <v>1</v>
      </c>
      <c r="L19" s="5">
        <v>0</v>
      </c>
      <c r="M19" s="5">
        <v>1000</v>
      </c>
      <c r="N19" s="5">
        <f t="shared" si="0"/>
        <v>1016</v>
      </c>
      <c r="O19" s="5">
        <v>0</v>
      </c>
      <c r="P19" s="5">
        <v>0</v>
      </c>
      <c r="Q19" s="19" t="s">
        <v>124</v>
      </c>
      <c r="R19" s="5">
        <v>0</v>
      </c>
      <c r="S19" s="5">
        <v>1</v>
      </c>
      <c r="T19" s="19" t="s">
        <v>124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2001</v>
      </c>
      <c r="C20" s="20" t="str">
        <f>INDEX(Unitinfo!C:C,MATCH(UnitGradeInfo!B20,Unitinfo!A:A,0))</f>
        <v>(근거리)Slime</v>
      </c>
      <c r="D20" s="5">
        <v>1</v>
      </c>
      <c r="E20" s="9">
        <v>10</v>
      </c>
      <c r="F20" s="5">
        <v>100</v>
      </c>
      <c r="G20" s="5">
        <v>10</v>
      </c>
      <c r="H20" s="5">
        <v>5</v>
      </c>
      <c r="I20" s="42">
        <v>10</v>
      </c>
      <c r="J20" s="5">
        <v>1</v>
      </c>
      <c r="K20" s="5">
        <v>1</v>
      </c>
      <c r="L20" s="5">
        <v>0</v>
      </c>
      <c r="M20" s="5">
        <v>1000</v>
      </c>
      <c r="N20" s="5">
        <f t="shared" si="0"/>
        <v>2001</v>
      </c>
      <c r="O20" s="5">
        <v>0</v>
      </c>
      <c r="P20" s="5">
        <v>0</v>
      </c>
      <c r="Q20" s="19" t="s">
        <v>124</v>
      </c>
      <c r="R20" s="5">
        <v>0</v>
      </c>
      <c r="S20" s="5">
        <v>1</v>
      </c>
      <c r="T20" s="19" t="s">
        <v>124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2002</v>
      </c>
      <c r="C21" s="20" t="str">
        <f>INDEX(Unitinfo!C:C,MATCH(UnitGradeInfo!B21,Unitinfo!A:A,0))</f>
        <v>(원거리)Slime_Archer</v>
      </c>
      <c r="D21" s="5">
        <v>1</v>
      </c>
      <c r="E21" s="9">
        <v>10</v>
      </c>
      <c r="F21" s="5">
        <v>100</v>
      </c>
      <c r="G21" s="5">
        <v>10</v>
      </c>
      <c r="H21" s="5">
        <v>5</v>
      </c>
      <c r="I21" s="42">
        <v>50</v>
      </c>
      <c r="J21" s="5">
        <v>1</v>
      </c>
      <c r="K21" s="5">
        <v>1</v>
      </c>
      <c r="L21" s="5">
        <v>0</v>
      </c>
      <c r="M21" s="5">
        <v>1000</v>
      </c>
      <c r="N21" s="5">
        <f t="shared" si="0"/>
        <v>2002</v>
      </c>
      <c r="O21" s="5">
        <v>0</v>
      </c>
      <c r="P21" s="5">
        <v>0</v>
      </c>
      <c r="Q21" s="19" t="s">
        <v>124</v>
      </c>
      <c r="R21" s="5">
        <v>0</v>
      </c>
      <c r="S21" s="5">
        <v>1</v>
      </c>
      <c r="T21" s="19" t="s">
        <v>124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2003</v>
      </c>
      <c r="C22" s="20" t="str">
        <f>INDEX(Unitinfo!C:C,MATCH(UnitGradeInfo!B22,Unitinfo!A:A,0))</f>
        <v>(근거리)Skeleton_Sword</v>
      </c>
      <c r="D22" s="5">
        <v>1</v>
      </c>
      <c r="E22" s="9">
        <v>10</v>
      </c>
      <c r="F22" s="5">
        <v>100</v>
      </c>
      <c r="G22" s="5">
        <v>10</v>
      </c>
      <c r="H22" s="5">
        <v>5</v>
      </c>
      <c r="I22" s="42">
        <v>10</v>
      </c>
      <c r="J22" s="5">
        <v>1</v>
      </c>
      <c r="K22" s="5">
        <v>1</v>
      </c>
      <c r="L22" s="5">
        <v>0</v>
      </c>
      <c r="M22" s="5">
        <v>1000</v>
      </c>
      <c r="N22" s="5">
        <f t="shared" si="0"/>
        <v>2003</v>
      </c>
      <c r="O22" s="5">
        <v>0</v>
      </c>
      <c r="P22" s="5">
        <v>0</v>
      </c>
      <c r="Q22" s="19" t="s">
        <v>124</v>
      </c>
      <c r="R22" s="5">
        <v>0</v>
      </c>
      <c r="S22" s="5">
        <v>1</v>
      </c>
      <c r="T22" s="19" t="s">
        <v>124</v>
      </c>
      <c r="U22" s="5">
        <v>2</v>
      </c>
      <c r="V22" s="5">
        <v>10</v>
      </c>
      <c r="W22" s="5">
        <v>2</v>
      </c>
    </row>
    <row r="23" spans="1:23" ht="15.75" thickBot="1">
      <c r="A23" s="5">
        <f t="shared" si="1"/>
        <v>20</v>
      </c>
      <c r="B23" s="5">
        <v>2004</v>
      </c>
      <c r="C23" s="20" t="str">
        <f>INDEX(Unitinfo!C:C,MATCH(UnitGradeInfo!B23,Unitinfo!A:A,0))</f>
        <v>(원거리)Skeleton_Archer</v>
      </c>
      <c r="D23" s="5">
        <v>1</v>
      </c>
      <c r="E23" s="9">
        <v>10</v>
      </c>
      <c r="F23" s="5">
        <v>100</v>
      </c>
      <c r="G23" s="5">
        <v>10</v>
      </c>
      <c r="H23" s="5">
        <v>5</v>
      </c>
      <c r="I23" s="42">
        <v>50</v>
      </c>
      <c r="J23" s="5">
        <v>1</v>
      </c>
      <c r="K23" s="5">
        <v>1</v>
      </c>
      <c r="L23" s="5">
        <v>0</v>
      </c>
      <c r="M23" s="5">
        <v>1000</v>
      </c>
      <c r="N23" s="5">
        <f t="shared" si="0"/>
        <v>2004</v>
      </c>
      <c r="O23" s="5">
        <v>0</v>
      </c>
      <c r="P23" s="5">
        <v>0</v>
      </c>
      <c r="Q23" s="19" t="s">
        <v>124</v>
      </c>
      <c r="R23" s="5">
        <v>0</v>
      </c>
      <c r="S23" s="5">
        <v>1</v>
      </c>
      <c r="T23" s="19" t="s">
        <v>124</v>
      </c>
      <c r="U23" s="5">
        <v>2</v>
      </c>
      <c r="V23" s="5">
        <v>10</v>
      </c>
      <c r="W23" s="5">
        <v>2</v>
      </c>
    </row>
    <row r="24" spans="1:23" ht="15.75" thickBot="1">
      <c r="A24" s="5">
        <f t="shared" si="1"/>
        <v>21</v>
      </c>
      <c r="B24" s="5">
        <v>2005</v>
      </c>
      <c r="C24" s="20" t="str">
        <f>INDEX(Unitinfo!C:C,MATCH(UnitGradeInfo!B24,Unitinfo!A:A,0))</f>
        <v>(원거리)Skeleton_Witch</v>
      </c>
      <c r="D24" s="21">
        <v>1</v>
      </c>
      <c r="E24" s="9">
        <v>10</v>
      </c>
      <c r="F24" s="5">
        <v>100</v>
      </c>
      <c r="G24" s="5">
        <v>10</v>
      </c>
      <c r="H24" s="5">
        <v>5</v>
      </c>
      <c r="I24" s="42">
        <v>50</v>
      </c>
      <c r="J24" s="5">
        <v>1</v>
      </c>
      <c r="K24" s="5">
        <v>1</v>
      </c>
      <c r="L24" s="5">
        <v>0</v>
      </c>
      <c r="M24" s="5">
        <v>1000</v>
      </c>
      <c r="N24" s="5">
        <f t="shared" si="0"/>
        <v>2005</v>
      </c>
      <c r="O24" s="5">
        <v>0</v>
      </c>
      <c r="P24" s="5">
        <v>0</v>
      </c>
      <c r="Q24" s="19" t="s">
        <v>124</v>
      </c>
      <c r="R24" s="5">
        <v>0</v>
      </c>
      <c r="S24" s="5">
        <v>1</v>
      </c>
      <c r="T24" s="19" t="s">
        <v>124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2006</v>
      </c>
      <c r="C25" s="20" t="str">
        <f>INDEX(Unitinfo!C:C,MATCH(UnitGradeInfo!B25,Unitinfo!A:A,0))</f>
        <v>(근거리)Zombie_Hand</v>
      </c>
      <c r="D25" s="5">
        <v>1</v>
      </c>
      <c r="E25" s="9">
        <v>10</v>
      </c>
      <c r="F25" s="5">
        <v>100</v>
      </c>
      <c r="G25" s="5">
        <v>10</v>
      </c>
      <c r="H25" s="5">
        <v>5</v>
      </c>
      <c r="I25" s="42">
        <v>10</v>
      </c>
      <c r="J25" s="5">
        <v>1</v>
      </c>
      <c r="K25" s="5">
        <v>1</v>
      </c>
      <c r="L25" s="5">
        <v>0</v>
      </c>
      <c r="M25" s="5">
        <v>1000</v>
      </c>
      <c r="N25" s="5">
        <f t="shared" si="0"/>
        <v>2006</v>
      </c>
      <c r="O25" s="5">
        <v>0</v>
      </c>
      <c r="P25" s="5">
        <v>0</v>
      </c>
      <c r="Q25" s="19" t="s">
        <v>124</v>
      </c>
      <c r="R25" s="5">
        <v>0</v>
      </c>
      <c r="S25" s="5">
        <v>1</v>
      </c>
      <c r="T25" s="19" t="s">
        <v>124</v>
      </c>
      <c r="U25" s="5">
        <v>2</v>
      </c>
      <c r="V25" s="5">
        <v>10</v>
      </c>
      <c r="W25" s="5">
        <v>2</v>
      </c>
    </row>
    <row r="26" spans="1:23" ht="15.75" thickBot="1">
      <c r="A26" s="5">
        <f t="shared" si="1"/>
        <v>23</v>
      </c>
      <c r="B26" s="5">
        <v>2007</v>
      </c>
      <c r="C26" s="20" t="str">
        <f>INDEX(Unitinfo!C:C,MATCH(UnitGradeInfo!B26,Unitinfo!A:A,0))</f>
        <v>(근거리)Zombie_Shield</v>
      </c>
      <c r="D26" s="5">
        <v>1</v>
      </c>
      <c r="E26" s="9">
        <v>10</v>
      </c>
      <c r="F26" s="5">
        <v>100</v>
      </c>
      <c r="G26" s="5">
        <v>10</v>
      </c>
      <c r="H26" s="5">
        <v>5</v>
      </c>
      <c r="I26" s="42">
        <v>10</v>
      </c>
      <c r="J26" s="5">
        <v>1</v>
      </c>
      <c r="K26" s="5">
        <v>1</v>
      </c>
      <c r="L26" s="5">
        <v>0</v>
      </c>
      <c r="M26" s="5">
        <v>1000</v>
      </c>
      <c r="N26" s="5">
        <f t="shared" si="0"/>
        <v>2007</v>
      </c>
      <c r="O26" s="5">
        <v>0</v>
      </c>
      <c r="P26" s="5">
        <v>0</v>
      </c>
      <c r="Q26" s="19" t="s">
        <v>124</v>
      </c>
      <c r="R26" s="5">
        <v>0</v>
      </c>
      <c r="S26" s="5">
        <v>1</v>
      </c>
      <c r="T26" s="19" t="s">
        <v>124</v>
      </c>
      <c r="U26" s="5">
        <v>2</v>
      </c>
      <c r="V26" s="5">
        <v>10</v>
      </c>
      <c r="W26" s="5">
        <v>2</v>
      </c>
    </row>
    <row r="27" spans="1:23" ht="15.75" thickBot="1">
      <c r="A27" s="5">
        <f t="shared" si="1"/>
        <v>24</v>
      </c>
      <c r="B27" s="5">
        <v>2008</v>
      </c>
      <c r="C27" s="20" t="str">
        <f>INDEX(Unitinfo!C:C,MATCH(UnitGradeInfo!B27,Unitinfo!A:A,0))</f>
        <v>(근거리)Zombie_Sword</v>
      </c>
      <c r="D27" s="21">
        <v>1</v>
      </c>
      <c r="E27" s="9">
        <v>10</v>
      </c>
      <c r="F27" s="5">
        <v>100</v>
      </c>
      <c r="G27" s="5">
        <v>10</v>
      </c>
      <c r="H27" s="5">
        <v>5</v>
      </c>
      <c r="I27" s="42">
        <v>10</v>
      </c>
      <c r="J27" s="5">
        <v>1</v>
      </c>
      <c r="K27" s="5">
        <v>1</v>
      </c>
      <c r="L27" s="5">
        <v>0</v>
      </c>
      <c r="M27" s="5">
        <v>1000</v>
      </c>
      <c r="N27" s="5">
        <f t="shared" si="0"/>
        <v>2008</v>
      </c>
      <c r="O27" s="5">
        <v>0</v>
      </c>
      <c r="P27" s="5">
        <v>0</v>
      </c>
      <c r="Q27" s="19" t="s">
        <v>124</v>
      </c>
      <c r="R27" s="5">
        <v>0</v>
      </c>
      <c r="S27" s="5">
        <v>1</v>
      </c>
      <c r="T27" s="19" t="s">
        <v>124</v>
      </c>
      <c r="U27" s="5">
        <v>2</v>
      </c>
      <c r="V27" s="5">
        <v>10</v>
      </c>
      <c r="W27" s="5">
        <v>2</v>
      </c>
    </row>
    <row r="28" spans="1:23" ht="15.75" thickBot="1">
      <c r="A28" s="5">
        <f t="shared" si="1"/>
        <v>25</v>
      </c>
      <c r="B28" s="5">
        <v>2006</v>
      </c>
      <c r="C28" s="20" t="str">
        <f>INDEX(Unitinfo!C:C,MATCH(UnitGradeInfo!B28,Unitinfo!A:A,0))</f>
        <v>(근거리)Zombie_Hand</v>
      </c>
      <c r="D28" s="21">
        <v>1</v>
      </c>
      <c r="E28" s="9">
        <v>10</v>
      </c>
      <c r="F28" s="5">
        <v>100</v>
      </c>
      <c r="G28" s="5">
        <v>10</v>
      </c>
      <c r="H28" s="5">
        <v>5</v>
      </c>
      <c r="I28" s="42">
        <v>10</v>
      </c>
      <c r="J28" s="5">
        <v>1</v>
      </c>
      <c r="K28" s="5">
        <v>2</v>
      </c>
      <c r="L28" s="5">
        <v>0</v>
      </c>
      <c r="M28" s="5">
        <v>1000</v>
      </c>
      <c r="N28" s="5">
        <f t="shared" si="0"/>
        <v>2006</v>
      </c>
      <c r="O28" s="5">
        <v>0</v>
      </c>
      <c r="P28" s="5">
        <v>0</v>
      </c>
      <c r="Q28" s="19" t="s">
        <v>124</v>
      </c>
      <c r="R28" s="5">
        <v>0</v>
      </c>
      <c r="S28" s="5">
        <v>1</v>
      </c>
      <c r="T28" s="19" t="s">
        <v>124</v>
      </c>
      <c r="U28" s="5">
        <v>2</v>
      </c>
      <c r="V28" s="5">
        <v>10</v>
      </c>
      <c r="W28" s="5">
        <v>2</v>
      </c>
    </row>
    <row r="29" spans="1:23" ht="15.75" thickBot="1">
      <c r="A29" s="5">
        <f t="shared" si="1"/>
        <v>26</v>
      </c>
      <c r="B29" s="5">
        <v>2007</v>
      </c>
      <c r="C29" s="20" t="str">
        <f>INDEX(Unitinfo!C:C,MATCH(UnitGradeInfo!B29,Unitinfo!A:A,0))</f>
        <v>(근거리)Zombie_Shield</v>
      </c>
      <c r="D29" s="21">
        <v>1</v>
      </c>
      <c r="E29" s="9">
        <v>10</v>
      </c>
      <c r="F29" s="5">
        <v>100</v>
      </c>
      <c r="G29" s="5">
        <v>10</v>
      </c>
      <c r="H29" s="5">
        <v>5</v>
      </c>
      <c r="I29" s="42">
        <v>10</v>
      </c>
      <c r="J29" s="5">
        <v>1</v>
      </c>
      <c r="K29" s="5">
        <v>2</v>
      </c>
      <c r="L29" s="5">
        <v>0</v>
      </c>
      <c r="M29" s="5">
        <v>1000</v>
      </c>
      <c r="N29" s="5">
        <f t="shared" si="0"/>
        <v>2007</v>
      </c>
      <c r="O29" s="5">
        <v>0</v>
      </c>
      <c r="P29" s="5">
        <v>0</v>
      </c>
      <c r="Q29" s="19" t="s">
        <v>124</v>
      </c>
      <c r="R29" s="5">
        <v>0</v>
      </c>
      <c r="S29" s="5">
        <v>1</v>
      </c>
      <c r="T29" s="19" t="s">
        <v>124</v>
      </c>
      <c r="U29" s="5">
        <v>2</v>
      </c>
      <c r="V29" s="5">
        <v>10</v>
      </c>
      <c r="W29" s="5">
        <v>2</v>
      </c>
    </row>
    <row r="30" spans="1:23" ht="15.75" thickBot="1">
      <c r="A30" s="5">
        <f t="shared" si="1"/>
        <v>27</v>
      </c>
      <c r="B30" s="5">
        <v>2008</v>
      </c>
      <c r="C30" s="20" t="str">
        <f>INDEX(Unitinfo!C:C,MATCH(UnitGradeInfo!B30,Unitinfo!A:A,0))</f>
        <v>(근거리)Zombie_Sword</v>
      </c>
      <c r="D30" s="21">
        <v>1</v>
      </c>
      <c r="E30" s="9">
        <v>10</v>
      </c>
      <c r="F30" s="5">
        <v>100</v>
      </c>
      <c r="G30" s="5">
        <v>10</v>
      </c>
      <c r="H30" s="5">
        <v>5</v>
      </c>
      <c r="I30" s="42">
        <v>10</v>
      </c>
      <c r="J30" s="5">
        <v>1</v>
      </c>
      <c r="K30" s="5">
        <v>2</v>
      </c>
      <c r="L30" s="5">
        <v>0</v>
      </c>
      <c r="M30" s="5">
        <v>1000</v>
      </c>
      <c r="N30" s="5">
        <f t="shared" si="0"/>
        <v>2008</v>
      </c>
      <c r="O30" s="5">
        <v>0</v>
      </c>
      <c r="P30" s="5">
        <v>0</v>
      </c>
      <c r="Q30" s="19" t="s">
        <v>124</v>
      </c>
      <c r="R30" s="5">
        <v>0</v>
      </c>
      <c r="S30" s="5">
        <v>1</v>
      </c>
      <c r="T30" s="19" t="s">
        <v>124</v>
      </c>
      <c r="U30" s="5">
        <v>2</v>
      </c>
      <c r="V30" s="5">
        <v>10</v>
      </c>
      <c r="W30" s="5">
        <v>2</v>
      </c>
    </row>
    <row r="31" spans="1:23" ht="15.75" thickBot="1">
      <c r="A31" s="5">
        <f t="shared" si="1"/>
        <v>28</v>
      </c>
      <c r="B31" s="5">
        <v>2009</v>
      </c>
      <c r="C31" s="20" t="str">
        <f>INDEX(Unitinfo!C:C,MATCH(UnitGradeInfo!B31,Unitinfo!A:A,0))</f>
        <v>(원거리)Witch_Fire</v>
      </c>
      <c r="D31" s="21">
        <v>1</v>
      </c>
      <c r="E31" s="9">
        <v>10</v>
      </c>
      <c r="F31" s="5">
        <v>100</v>
      </c>
      <c r="G31" s="5">
        <v>10</v>
      </c>
      <c r="H31" s="5">
        <v>5</v>
      </c>
      <c r="I31" s="42">
        <v>50</v>
      </c>
      <c r="J31" s="5">
        <v>1</v>
      </c>
      <c r="K31" s="5">
        <v>1</v>
      </c>
      <c r="L31" s="5">
        <v>0</v>
      </c>
      <c r="M31" s="5">
        <v>1000</v>
      </c>
      <c r="N31" s="5">
        <f t="shared" si="0"/>
        <v>2009</v>
      </c>
      <c r="O31" s="5">
        <v>0</v>
      </c>
      <c r="P31" s="5">
        <v>0</v>
      </c>
      <c r="Q31" s="19" t="s">
        <v>123</v>
      </c>
      <c r="R31" s="5">
        <v>0</v>
      </c>
      <c r="S31" s="5">
        <v>1</v>
      </c>
      <c r="T31" s="19" t="s">
        <v>124</v>
      </c>
      <c r="U31" s="5">
        <v>2</v>
      </c>
      <c r="V31" s="5">
        <v>10</v>
      </c>
      <c r="W31" s="5">
        <v>2</v>
      </c>
    </row>
    <row r="32" spans="1:23" ht="15.75" thickBot="1">
      <c r="A32" s="5">
        <f t="shared" si="1"/>
        <v>29</v>
      </c>
      <c r="B32" s="5">
        <v>2010</v>
      </c>
      <c r="C32" s="20" t="str">
        <f>INDEX(Unitinfo!C:C,MATCH(UnitGradeInfo!B32,Unitinfo!A:A,0))</f>
        <v>(원거리)Witch_Thunder</v>
      </c>
      <c r="D32" s="21">
        <v>1</v>
      </c>
      <c r="E32" s="9">
        <v>10</v>
      </c>
      <c r="F32" s="5">
        <v>100</v>
      </c>
      <c r="G32" s="5">
        <v>10</v>
      </c>
      <c r="H32" s="5">
        <v>5</v>
      </c>
      <c r="I32" s="42">
        <v>50</v>
      </c>
      <c r="J32" s="5">
        <v>1</v>
      </c>
      <c r="K32" s="5">
        <v>1</v>
      </c>
      <c r="L32" s="5">
        <v>0</v>
      </c>
      <c r="M32" s="5">
        <v>1000</v>
      </c>
      <c r="N32" s="5">
        <f t="shared" ref="N32:N40" si="2">B32</f>
        <v>2010</v>
      </c>
      <c r="O32" s="5">
        <v>0</v>
      </c>
      <c r="P32" s="5">
        <v>0</v>
      </c>
      <c r="Q32" s="19" t="s">
        <v>123</v>
      </c>
      <c r="R32" s="5">
        <v>0</v>
      </c>
      <c r="S32" s="5">
        <v>1</v>
      </c>
      <c r="T32" s="19" t="s">
        <v>124</v>
      </c>
      <c r="U32" s="5">
        <v>2</v>
      </c>
      <c r="V32" s="5">
        <v>10</v>
      </c>
      <c r="W32" s="5">
        <v>2</v>
      </c>
    </row>
    <row r="33" spans="1:23" ht="15.75" thickBot="1">
      <c r="A33" s="5">
        <f t="shared" si="1"/>
        <v>30</v>
      </c>
      <c r="B33" s="5">
        <v>2011</v>
      </c>
      <c r="C33" s="20" t="str">
        <f>INDEX(Unitinfo!C:C,MATCH(UnitGradeInfo!B33,Unitinfo!A:A,0))</f>
        <v>(원거리)Witch_Poison</v>
      </c>
      <c r="D33" s="21">
        <v>1</v>
      </c>
      <c r="E33" s="9">
        <v>10</v>
      </c>
      <c r="F33" s="5">
        <v>100</v>
      </c>
      <c r="G33" s="5">
        <v>10</v>
      </c>
      <c r="H33" s="5">
        <v>5</v>
      </c>
      <c r="I33" s="42">
        <v>50</v>
      </c>
      <c r="J33" s="5">
        <v>1</v>
      </c>
      <c r="K33" s="5">
        <v>1</v>
      </c>
      <c r="L33" s="5">
        <v>0</v>
      </c>
      <c r="M33" s="5">
        <v>1000</v>
      </c>
      <c r="N33" s="5">
        <f t="shared" si="2"/>
        <v>2011</v>
      </c>
      <c r="O33" s="5">
        <v>0</v>
      </c>
      <c r="P33" s="5">
        <v>0</v>
      </c>
      <c r="Q33" s="19" t="s">
        <v>123</v>
      </c>
      <c r="R33" s="5">
        <v>0</v>
      </c>
      <c r="S33" s="5">
        <v>1</v>
      </c>
      <c r="T33" s="19" t="s">
        <v>124</v>
      </c>
      <c r="U33" s="5">
        <v>2</v>
      </c>
      <c r="V33" s="5">
        <v>10</v>
      </c>
      <c r="W33" s="5">
        <v>2</v>
      </c>
    </row>
    <row r="34" spans="1:23" ht="15.75" thickBot="1">
      <c r="A34" s="5">
        <f t="shared" si="1"/>
        <v>31</v>
      </c>
      <c r="B34" s="5">
        <v>2012</v>
      </c>
      <c r="C34" s="20" t="str">
        <f>INDEX(Unitinfo!C:C,MATCH(UnitGradeInfo!B34,Unitinfo!A:A,0))</f>
        <v>(원거리)Goblin_Stone</v>
      </c>
      <c r="D34" s="21">
        <v>1</v>
      </c>
      <c r="E34" s="9">
        <v>10</v>
      </c>
      <c r="F34" s="5">
        <v>100</v>
      </c>
      <c r="G34" s="5">
        <v>10</v>
      </c>
      <c r="H34" s="5">
        <v>5</v>
      </c>
      <c r="I34" s="42">
        <v>50</v>
      </c>
      <c r="J34" s="5">
        <v>1</v>
      </c>
      <c r="K34" s="5">
        <v>1</v>
      </c>
      <c r="L34" s="5">
        <v>0</v>
      </c>
      <c r="M34" s="5">
        <v>1000</v>
      </c>
      <c r="N34" s="5">
        <f t="shared" si="2"/>
        <v>2012</v>
      </c>
      <c r="O34" s="5">
        <v>0</v>
      </c>
      <c r="P34" s="5">
        <v>0</v>
      </c>
      <c r="Q34" s="19" t="s">
        <v>123</v>
      </c>
      <c r="R34" s="5">
        <v>0</v>
      </c>
      <c r="S34" s="5">
        <v>1</v>
      </c>
      <c r="T34" s="19" t="s">
        <v>124</v>
      </c>
      <c r="U34" s="5">
        <v>2</v>
      </c>
      <c r="V34" s="5">
        <v>10</v>
      </c>
      <c r="W34" s="5">
        <v>2</v>
      </c>
    </row>
    <row r="35" spans="1:23" ht="15.75" thickBot="1">
      <c r="A35" s="5">
        <f t="shared" si="1"/>
        <v>32</v>
      </c>
      <c r="B35" s="5">
        <v>2013</v>
      </c>
      <c r="C35" s="20" t="str">
        <f>INDEX(Unitinfo!C:C,MATCH(UnitGradeInfo!B35,Unitinfo!A:A,0))</f>
        <v>(근거리)Goblin_Club</v>
      </c>
      <c r="D35" s="21">
        <v>1</v>
      </c>
      <c r="E35" s="9">
        <v>10</v>
      </c>
      <c r="F35" s="5">
        <v>100</v>
      </c>
      <c r="G35" s="5">
        <v>10</v>
      </c>
      <c r="H35" s="5">
        <v>5</v>
      </c>
      <c r="I35" s="42">
        <v>10</v>
      </c>
      <c r="J35" s="5">
        <v>1</v>
      </c>
      <c r="K35" s="5">
        <v>1</v>
      </c>
      <c r="L35" s="5">
        <v>0</v>
      </c>
      <c r="M35" s="5">
        <v>1000</v>
      </c>
      <c r="N35" s="5">
        <f t="shared" si="2"/>
        <v>2013</v>
      </c>
      <c r="O35" s="5">
        <v>0</v>
      </c>
      <c r="P35" s="5">
        <v>0</v>
      </c>
      <c r="Q35" s="19" t="s">
        <v>123</v>
      </c>
      <c r="R35" s="5">
        <v>0</v>
      </c>
      <c r="S35" s="5">
        <v>1</v>
      </c>
      <c r="T35" s="19" t="s">
        <v>124</v>
      </c>
      <c r="U35" s="5">
        <v>2</v>
      </c>
      <c r="V35" s="5">
        <v>10</v>
      </c>
      <c r="W35" s="5">
        <v>2</v>
      </c>
    </row>
    <row r="36" spans="1:23" ht="15.75" thickBot="1">
      <c r="A36" s="5">
        <f t="shared" si="1"/>
        <v>33</v>
      </c>
      <c r="B36" s="5">
        <v>2014</v>
      </c>
      <c r="C36" s="20" t="str">
        <f>INDEX(Unitinfo!C:C,MATCH(UnitGradeInfo!B36,Unitinfo!A:A,0))</f>
        <v>(근거리)Goblin_Baby</v>
      </c>
      <c r="D36" s="21">
        <v>1</v>
      </c>
      <c r="E36" s="9">
        <v>10</v>
      </c>
      <c r="F36" s="5">
        <v>100</v>
      </c>
      <c r="G36" s="5">
        <v>10</v>
      </c>
      <c r="H36" s="5">
        <v>5</v>
      </c>
      <c r="I36" s="42">
        <v>10</v>
      </c>
      <c r="J36" s="5">
        <v>1</v>
      </c>
      <c r="K36" s="5">
        <v>1</v>
      </c>
      <c r="L36" s="5">
        <v>0</v>
      </c>
      <c r="M36" s="5">
        <v>1000</v>
      </c>
      <c r="N36" s="5">
        <f t="shared" si="2"/>
        <v>2014</v>
      </c>
      <c r="O36" s="5">
        <v>0</v>
      </c>
      <c r="P36" s="5">
        <v>0</v>
      </c>
      <c r="Q36" s="19" t="s">
        <v>123</v>
      </c>
      <c r="R36" s="5">
        <v>0</v>
      </c>
      <c r="S36" s="5">
        <v>1</v>
      </c>
      <c r="T36" s="19" t="s">
        <v>124</v>
      </c>
      <c r="U36" s="5">
        <v>2</v>
      </c>
      <c r="V36" s="5">
        <v>10</v>
      </c>
      <c r="W36" s="5">
        <v>2</v>
      </c>
    </row>
    <row r="37" spans="1:23" ht="15.75" thickBot="1">
      <c r="A37" s="5">
        <f t="shared" si="1"/>
        <v>34</v>
      </c>
      <c r="B37" s="5">
        <v>2015</v>
      </c>
      <c r="C37" s="20" t="str">
        <f>INDEX(Unitinfo!C:C,MATCH(UnitGradeInfo!B37,Unitinfo!A:A,0))</f>
        <v>(원거리)Orc_Stone</v>
      </c>
      <c r="D37" s="21">
        <v>1</v>
      </c>
      <c r="E37" s="9">
        <v>10</v>
      </c>
      <c r="F37" s="5">
        <v>100</v>
      </c>
      <c r="G37" s="5">
        <v>10</v>
      </c>
      <c r="H37" s="5">
        <v>5</v>
      </c>
      <c r="I37" s="42">
        <v>50</v>
      </c>
      <c r="J37" s="5">
        <v>1</v>
      </c>
      <c r="K37" s="5">
        <v>1</v>
      </c>
      <c r="L37" s="5">
        <v>0</v>
      </c>
      <c r="M37" s="5">
        <v>1000</v>
      </c>
      <c r="N37" s="5">
        <f t="shared" si="2"/>
        <v>2015</v>
      </c>
      <c r="O37" s="5">
        <v>0</v>
      </c>
      <c r="P37" s="5">
        <v>0</v>
      </c>
      <c r="Q37" s="19" t="s">
        <v>123</v>
      </c>
      <c r="R37" s="5">
        <v>0</v>
      </c>
      <c r="S37" s="5">
        <v>1</v>
      </c>
      <c r="T37" s="19" t="s">
        <v>124</v>
      </c>
      <c r="U37" s="5">
        <v>2</v>
      </c>
      <c r="V37" s="5">
        <v>10</v>
      </c>
      <c r="W37" s="5">
        <v>2</v>
      </c>
    </row>
    <row r="38" spans="1:23" ht="15.75" thickBot="1">
      <c r="A38" s="5">
        <f t="shared" si="1"/>
        <v>35</v>
      </c>
      <c r="B38" s="5">
        <v>2016</v>
      </c>
      <c r="C38" s="20" t="str">
        <f>INDEX(Unitinfo!C:C,MATCH(UnitGradeInfo!B38,Unitinfo!A:A,0))</f>
        <v>(근거리)Orc_Club</v>
      </c>
      <c r="D38" s="21">
        <v>1</v>
      </c>
      <c r="E38" s="9">
        <v>10</v>
      </c>
      <c r="F38" s="5">
        <v>100</v>
      </c>
      <c r="G38" s="5">
        <v>10</v>
      </c>
      <c r="H38" s="5">
        <v>5</v>
      </c>
      <c r="I38" s="42">
        <v>10</v>
      </c>
      <c r="J38" s="5">
        <v>1</v>
      </c>
      <c r="K38" s="5">
        <v>1</v>
      </c>
      <c r="L38" s="5">
        <v>0</v>
      </c>
      <c r="M38" s="5">
        <v>1000</v>
      </c>
      <c r="N38" s="5">
        <f t="shared" si="2"/>
        <v>2016</v>
      </c>
      <c r="O38" s="5">
        <v>0</v>
      </c>
      <c r="P38" s="5">
        <v>0</v>
      </c>
      <c r="Q38" s="19" t="s">
        <v>123</v>
      </c>
      <c r="R38" s="5">
        <v>0</v>
      </c>
      <c r="S38" s="5">
        <v>1</v>
      </c>
      <c r="T38" s="19" t="s">
        <v>124</v>
      </c>
      <c r="U38" s="5">
        <v>2</v>
      </c>
      <c r="V38" s="5">
        <v>10</v>
      </c>
      <c r="W38" s="5">
        <v>2</v>
      </c>
    </row>
    <row r="39" spans="1:23" ht="15.75" thickBot="1">
      <c r="A39" s="5">
        <f t="shared" si="1"/>
        <v>36</v>
      </c>
      <c r="B39" s="5">
        <v>2017</v>
      </c>
      <c r="C39" s="20" t="str">
        <f>INDEX(Unitinfo!C:C,MATCH(UnitGradeInfo!B39,Unitinfo!A:A,0))</f>
        <v>(근거리)Dragon</v>
      </c>
      <c r="D39" s="21">
        <v>1</v>
      </c>
      <c r="E39" s="9">
        <v>10</v>
      </c>
      <c r="F39" s="5">
        <v>100</v>
      </c>
      <c r="G39" s="5">
        <v>10</v>
      </c>
      <c r="H39" s="5">
        <v>5</v>
      </c>
      <c r="I39" s="42">
        <v>50</v>
      </c>
      <c r="J39" s="5">
        <v>1</v>
      </c>
      <c r="K39" s="5">
        <v>10</v>
      </c>
      <c r="L39" s="5">
        <v>0</v>
      </c>
      <c r="M39" s="5">
        <v>1000</v>
      </c>
      <c r="N39" s="5">
        <f t="shared" si="2"/>
        <v>2017</v>
      </c>
      <c r="O39" s="5">
        <v>0</v>
      </c>
      <c r="P39" s="5">
        <v>0</v>
      </c>
      <c r="Q39" s="19" t="s">
        <v>123</v>
      </c>
      <c r="R39" s="5">
        <v>0</v>
      </c>
      <c r="S39" s="5">
        <v>1</v>
      </c>
      <c r="T39" s="19" t="s">
        <v>124</v>
      </c>
      <c r="U39" s="5">
        <v>2</v>
      </c>
      <c r="V39" s="5">
        <v>10</v>
      </c>
      <c r="W39" s="5">
        <v>2</v>
      </c>
    </row>
    <row r="40" spans="1:23" ht="15.75" thickBot="1">
      <c r="A40" s="5">
        <f t="shared" si="1"/>
        <v>37</v>
      </c>
      <c r="B40" s="5">
        <v>2018</v>
      </c>
      <c r="C40" s="20" t="str">
        <f>INDEX(Unitinfo!C:C,MATCH(UnitGradeInfo!B40,Unitinfo!A:A,0))</f>
        <v>(원거리)Dragon_Fire</v>
      </c>
      <c r="D40" s="21">
        <v>1</v>
      </c>
      <c r="E40" s="9">
        <v>10</v>
      </c>
      <c r="F40" s="5">
        <v>100</v>
      </c>
      <c r="G40" s="5">
        <v>10</v>
      </c>
      <c r="H40" s="5">
        <v>5</v>
      </c>
      <c r="I40" s="42">
        <v>50</v>
      </c>
      <c r="J40" s="5">
        <v>1</v>
      </c>
      <c r="K40" s="5">
        <v>1</v>
      </c>
      <c r="L40" s="5">
        <v>0</v>
      </c>
      <c r="M40" s="5">
        <v>1000</v>
      </c>
      <c r="N40" s="5">
        <f t="shared" si="2"/>
        <v>2018</v>
      </c>
      <c r="O40" s="5">
        <v>0</v>
      </c>
      <c r="P40" s="5">
        <v>0</v>
      </c>
      <c r="Q40" s="19" t="s">
        <v>123</v>
      </c>
      <c r="R40" s="5">
        <v>0</v>
      </c>
      <c r="S40" s="5">
        <v>1</v>
      </c>
      <c r="T40" s="19" t="s">
        <v>124</v>
      </c>
      <c r="U40" s="5">
        <v>2</v>
      </c>
      <c r="V40" s="5">
        <v>10</v>
      </c>
      <c r="W40" s="5">
        <v>2</v>
      </c>
    </row>
    <row r="41" spans="1:23">
      <c r="A41" s="5"/>
      <c r="B41" s="5"/>
    </row>
    <row r="42" spans="1:23">
      <c r="A42" s="5"/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I4:I40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C20"/>
  <sheetViews>
    <sheetView workbookViewId="0">
      <selection activeCell="H29" sqref="H29"/>
    </sheetView>
  </sheetViews>
  <sheetFormatPr defaultRowHeight="15"/>
  <cols>
    <col min="3" max="3" width="59.5703125" customWidth="1"/>
  </cols>
  <sheetData>
    <row r="1" spans="1:3">
      <c r="A1" s="14" t="s">
        <v>42</v>
      </c>
      <c r="B1" s="14" t="s">
        <v>87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1001</v>
      </c>
      <c r="B4" s="5">
        <v>5</v>
      </c>
      <c r="C4" t="str">
        <f>"Projectile/"&amp;A4&amp;"_"&amp;INDEX(Unitinfo!B:B,MATCH(A4,Unitinfo!A:A,0))&amp;"_Bullet.prefab"</f>
        <v>Projectile/1001_Indian_Archer_Bullet.prefab</v>
      </c>
    </row>
    <row r="5" spans="1:3">
      <c r="A5" s="5">
        <v>1012</v>
      </c>
      <c r="B5" s="5">
        <v>5</v>
      </c>
      <c r="C5" t="str">
        <f>"Projectile/"&amp;A5&amp;"_"&amp;INDEX(Unitinfo!B:B,MATCH(A5,Unitinfo!A:A,0))&amp;"_Bullet.prefab"</f>
        <v>Projectile/1012_Indian_Horse_Archer_Bullet.prefab</v>
      </c>
    </row>
    <row r="6" spans="1:3">
      <c r="A6" s="5">
        <v>1013</v>
      </c>
      <c r="B6" s="5">
        <v>5</v>
      </c>
      <c r="C6" t="str">
        <f>"Projectile/"&amp;A6&amp;"_"&amp;INDEX(Unitinfo!B:B,MATCH(A6,Unitinfo!A:A,0))&amp;"_Bullet.prefab"</f>
        <v>Projectile/1013_Chicken_Black_Bullet.prefab</v>
      </c>
    </row>
    <row r="7" spans="1:3">
      <c r="A7" s="5">
        <v>1014</v>
      </c>
      <c r="B7" s="5">
        <v>5</v>
      </c>
      <c r="C7" t="str">
        <f>"Projectile/"&amp;A7&amp;"_"&amp;INDEX(Unitinfo!B:B,MATCH(A7,Unitinfo!A:A,0))&amp;"_Bullet.prefab"</f>
        <v>Projectile/1014_Chicken_White_Bullet.prefab</v>
      </c>
    </row>
    <row r="8" spans="1:3">
      <c r="A8" s="5">
        <v>1016</v>
      </c>
      <c r="B8" s="5">
        <v>5</v>
      </c>
      <c r="C8" t="str">
        <f>"Projectile/"&amp;A8&amp;"_"&amp;INDEX(Unitinfo!B:B,MATCH(A8,Unitinfo!A:A,0))&amp;"_Bullet.prefab"</f>
        <v>Projectile/1016_Indian_Egg_Bullet.prefab</v>
      </c>
    </row>
    <row r="9" spans="1:3">
      <c r="A9" s="5">
        <v>2002</v>
      </c>
      <c r="B9" s="5">
        <v>5</v>
      </c>
      <c r="C9" t="str">
        <f>"Projectile/"&amp;A9&amp;"_"&amp;INDEX(Unitinfo!B:B,MATCH(A9,Unitinfo!A:A,0))&amp;"_Bullet.prefab"</f>
        <v>Projectile/2002_Slime_Archer_Bullet.prefab</v>
      </c>
    </row>
    <row r="10" spans="1:3">
      <c r="A10" s="5">
        <v>2004</v>
      </c>
      <c r="B10" s="5">
        <v>5</v>
      </c>
      <c r="C10" t="str">
        <f>"Projectile/"&amp;A10&amp;"_"&amp;INDEX(Unitinfo!B:B,MATCH(A10,Unitinfo!A:A,0))&amp;"_Bullet.prefab"</f>
        <v>Projectile/2004_Skeleton_Archer_Bullet.prefab</v>
      </c>
    </row>
    <row r="11" spans="1:3">
      <c r="A11" s="5">
        <v>2005</v>
      </c>
      <c r="B11" s="5">
        <v>5</v>
      </c>
      <c r="C11" t="str">
        <f>"Projectile/"&amp;A11&amp;"_"&amp;INDEX(Unitinfo!B:B,MATCH(A11,Unitinfo!A:A,0))&amp;"_Bullet.prefab"</f>
        <v>Projectile/2005_Skeleton_Witch_Bullet.prefab</v>
      </c>
    </row>
    <row r="12" spans="1:3">
      <c r="A12" s="5">
        <v>2009</v>
      </c>
      <c r="B12" s="5">
        <v>5</v>
      </c>
      <c r="C12" t="str">
        <f>"Projectile/"&amp;A12&amp;"_"&amp;INDEX(Unitinfo!B:B,MATCH(A12,Unitinfo!A:A,0))&amp;"_Bullet.prefab"</f>
        <v>Projectile/2009_Witch_Fire_Bullet.prefab</v>
      </c>
    </row>
    <row r="13" spans="1:3">
      <c r="A13" s="5">
        <v>2010</v>
      </c>
      <c r="B13" s="5">
        <v>5</v>
      </c>
      <c r="C13" t="str">
        <f>"Projectile/"&amp;A13&amp;"_"&amp;INDEX(Unitinfo!B:B,MATCH(A13,Unitinfo!A:A,0))&amp;"_Bullet.prefab"</f>
        <v>Projectile/2010_Witch_Thunder_Bullet.prefab</v>
      </c>
    </row>
    <row r="14" spans="1:3">
      <c r="A14" s="5">
        <v>2011</v>
      </c>
      <c r="B14" s="5">
        <v>5</v>
      </c>
      <c r="C14" t="str">
        <f>"Projectile/"&amp;A14&amp;"_"&amp;INDEX(Unitinfo!B:B,MATCH(A14,Unitinfo!A:A,0))&amp;"_Bullet.prefab"</f>
        <v>Projectile/2011_Witch_Poison_Bullet.prefab</v>
      </c>
    </row>
    <row r="15" spans="1:3">
      <c r="A15" s="5">
        <v>2012</v>
      </c>
      <c r="B15" s="5">
        <v>5</v>
      </c>
      <c r="C15" t="str">
        <f>"Projectile/"&amp;A15&amp;"_"&amp;INDEX(Unitinfo!B:B,MATCH(A15,Unitinfo!A:A,0))&amp;"_Bullet.prefab"</f>
        <v>Projectile/2012_Goblin_Stone_Bullet.prefab</v>
      </c>
    </row>
    <row r="16" spans="1:3">
      <c r="A16" s="5">
        <v>2015</v>
      </c>
      <c r="B16" s="5">
        <v>5</v>
      </c>
      <c r="C16" t="str">
        <f>"Projectile/"&amp;A16&amp;"_"&amp;INDEX(Unitinfo!B:B,MATCH(A16,Unitinfo!A:A,0))&amp;"_Bullet.prefab"</f>
        <v>Projectile/2015_Orc_Stone_Bullet.prefab</v>
      </c>
    </row>
    <row r="17" spans="1:3">
      <c r="A17" s="5">
        <v>2018</v>
      </c>
      <c r="B17" s="5">
        <v>5</v>
      </c>
      <c r="C17" t="str">
        <f>"Projectile/"&amp;A17&amp;"_"&amp;INDEX(Unitinfo!B:B,MATCH(A17,Unitinfo!A:A,0))&amp;"_Bullet.prefab"</f>
        <v>Projectile/2018_Dragon_Fire_Bullet.prefab</v>
      </c>
    </row>
    <row r="18" spans="1:3">
      <c r="A18" s="5"/>
      <c r="B18" s="5"/>
    </row>
    <row r="19" spans="1:3">
      <c r="A19" s="5"/>
      <c r="B19" s="5"/>
    </row>
    <row r="20" spans="1:3">
      <c r="A20" s="5"/>
      <c r="B2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C41" sqref="C41"/>
    </sheetView>
  </sheetViews>
  <sheetFormatPr defaultRowHeight="15"/>
  <cols>
    <col min="2" max="2" width="16.140625" bestFit="1" customWidth="1"/>
    <col min="3" max="3" width="20" bestFit="1" customWidth="1"/>
    <col min="4" max="4" width="12.85546875" bestFit="1" customWidth="1"/>
  </cols>
  <sheetData>
    <row r="1" spans="1:4">
      <c r="A1" s="14" t="s">
        <v>42</v>
      </c>
      <c r="B1" s="14" t="s">
        <v>103</v>
      </c>
      <c r="C1" s="14" t="s">
        <v>102</v>
      </c>
      <c r="D1" s="14" t="s">
        <v>88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6.5">
      <c r="A4" s="24" t="s">
        <v>16</v>
      </c>
      <c r="B4" s="22" t="s">
        <v>89</v>
      </c>
      <c r="C4" s="9" t="s">
        <v>93</v>
      </c>
      <c r="D4" s="9" t="s">
        <v>97</v>
      </c>
    </row>
    <row r="5" spans="1:4" ht="16.5">
      <c r="A5" s="23" t="s">
        <v>17</v>
      </c>
      <c r="B5" s="22" t="s">
        <v>90</v>
      </c>
      <c r="C5" s="9" t="s">
        <v>94</v>
      </c>
      <c r="D5" s="9" t="s">
        <v>98</v>
      </c>
    </row>
    <row r="6" spans="1:4" ht="16.5">
      <c r="A6" s="23" t="s">
        <v>18</v>
      </c>
      <c r="B6" s="22" t="s">
        <v>91</v>
      </c>
      <c r="C6" s="9" t="s">
        <v>95</v>
      </c>
      <c r="D6" s="9" t="s">
        <v>99</v>
      </c>
    </row>
    <row r="7" spans="1:4" ht="16.5">
      <c r="A7" s="23" t="s">
        <v>101</v>
      </c>
      <c r="B7" s="22" t="s">
        <v>92</v>
      </c>
      <c r="C7" s="9" t="s">
        <v>96</v>
      </c>
      <c r="D7" s="9" t="s">
        <v>100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F28"/>
  <sheetViews>
    <sheetView workbookViewId="0">
      <selection activeCell="C11" sqref="C11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  <col min="6" max="6" width="16.140625" bestFit="1" customWidth="1"/>
  </cols>
  <sheetData>
    <row r="1" spans="1:6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118</v>
      </c>
    </row>
    <row r="2" spans="1:6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9" t="s">
        <v>72</v>
      </c>
      <c r="C4" s="5">
        <v>10</v>
      </c>
      <c r="D4" s="5">
        <v>0</v>
      </c>
      <c r="E4" s="9" t="s">
        <v>126</v>
      </c>
      <c r="F4" s="9">
        <v>120</v>
      </c>
    </row>
    <row r="5" spans="1:6" ht="16.5">
      <c r="A5" s="5">
        <v>2</v>
      </c>
      <c r="B5" s="9" t="s">
        <v>73</v>
      </c>
      <c r="C5" s="5">
        <v>30</v>
      </c>
      <c r="D5" s="5">
        <v>1</v>
      </c>
      <c r="E5" s="9" t="s">
        <v>127</v>
      </c>
      <c r="F5" s="9">
        <v>120</v>
      </c>
    </row>
    <row r="6" spans="1:6" ht="16.5">
      <c r="A6" s="5">
        <v>3</v>
      </c>
      <c r="B6" s="9" t="s">
        <v>74</v>
      </c>
      <c r="C6" s="5">
        <v>50</v>
      </c>
      <c r="D6" s="5">
        <v>2</v>
      </c>
      <c r="E6" s="9" t="s">
        <v>128</v>
      </c>
      <c r="F6" s="9">
        <v>120</v>
      </c>
    </row>
    <row r="7" spans="1:6" ht="16.5">
      <c r="A7" s="5">
        <v>4</v>
      </c>
      <c r="B7" s="9" t="s">
        <v>75</v>
      </c>
      <c r="C7" s="5">
        <v>100</v>
      </c>
      <c r="D7" s="5">
        <v>3</v>
      </c>
      <c r="E7" s="9" t="s">
        <v>129</v>
      </c>
      <c r="F7" s="9">
        <v>120</v>
      </c>
    </row>
    <row r="8" spans="1:6" ht="16.5">
      <c r="A8" s="5">
        <v>5</v>
      </c>
      <c r="B8" s="9" t="s">
        <v>76</v>
      </c>
      <c r="C8" s="5">
        <v>300</v>
      </c>
      <c r="D8" s="5">
        <v>4</v>
      </c>
      <c r="E8" s="9" t="s">
        <v>130</v>
      </c>
      <c r="F8" s="9">
        <v>120</v>
      </c>
    </row>
    <row r="9" spans="1:6" ht="16.5">
      <c r="A9" s="5">
        <v>6</v>
      </c>
      <c r="B9" s="9" t="s">
        <v>76</v>
      </c>
      <c r="C9" s="5">
        <v>600</v>
      </c>
      <c r="D9" s="5">
        <v>5</v>
      </c>
      <c r="E9" s="9" t="s">
        <v>131</v>
      </c>
      <c r="F9" s="9">
        <v>120</v>
      </c>
    </row>
    <row r="10" spans="1:6" ht="16.5">
      <c r="A10" s="5">
        <v>7</v>
      </c>
      <c r="B10" s="9" t="s">
        <v>75</v>
      </c>
      <c r="C10" s="5">
        <v>700</v>
      </c>
      <c r="D10" s="5">
        <v>6</v>
      </c>
      <c r="E10" s="9" t="s">
        <v>132</v>
      </c>
      <c r="F10" s="9">
        <v>120</v>
      </c>
    </row>
    <row r="11" spans="1:6" ht="16.5">
      <c r="A11" s="5">
        <v>8</v>
      </c>
      <c r="B11" s="9" t="s">
        <v>76</v>
      </c>
      <c r="C11" s="5">
        <v>800</v>
      </c>
      <c r="D11" s="5">
        <v>7</v>
      </c>
      <c r="E11" s="9" t="s">
        <v>133</v>
      </c>
      <c r="F11" s="9">
        <v>120</v>
      </c>
    </row>
    <row r="12" spans="1:6" ht="16.5">
      <c r="A12" s="5">
        <v>9</v>
      </c>
      <c r="B12" s="9" t="s">
        <v>76</v>
      </c>
      <c r="C12" s="5">
        <v>900</v>
      </c>
      <c r="D12" s="5">
        <v>8</v>
      </c>
      <c r="E12" s="9" t="s">
        <v>134</v>
      </c>
      <c r="F12" s="9">
        <v>120</v>
      </c>
    </row>
    <row r="13" spans="1:6" ht="16.5">
      <c r="A13" s="5">
        <v>10</v>
      </c>
      <c r="B13" s="9" t="s">
        <v>75</v>
      </c>
      <c r="C13" s="5">
        <v>1000</v>
      </c>
      <c r="D13" s="5">
        <v>9</v>
      </c>
      <c r="E13" s="9" t="s">
        <v>135</v>
      </c>
      <c r="F13" s="9">
        <v>120</v>
      </c>
    </row>
    <row r="14" spans="1:6" ht="16.5">
      <c r="A14" s="5">
        <v>11</v>
      </c>
      <c r="B14" s="9" t="s">
        <v>76</v>
      </c>
      <c r="C14" s="5">
        <v>1100</v>
      </c>
      <c r="D14" s="5">
        <v>10</v>
      </c>
      <c r="E14" s="9" t="s">
        <v>136</v>
      </c>
      <c r="F14" s="9">
        <v>120</v>
      </c>
    </row>
    <row r="15" spans="1:6" ht="16.5">
      <c r="A15" s="5">
        <v>12</v>
      </c>
      <c r="B15" s="9" t="s">
        <v>76</v>
      </c>
      <c r="C15" s="5">
        <v>1200</v>
      </c>
      <c r="D15" s="5">
        <v>11</v>
      </c>
      <c r="E15" s="9" t="s">
        <v>137</v>
      </c>
      <c r="F15" s="9">
        <v>120</v>
      </c>
    </row>
    <row r="16" spans="1:6" ht="16.5">
      <c r="A16" s="5">
        <v>13</v>
      </c>
      <c r="B16" s="9" t="s">
        <v>75</v>
      </c>
      <c r="C16" s="5">
        <v>1300</v>
      </c>
      <c r="D16" s="5">
        <v>12</v>
      </c>
      <c r="E16" s="9" t="s">
        <v>138</v>
      </c>
      <c r="F16" s="9">
        <v>120</v>
      </c>
    </row>
    <row r="17" spans="1:6" ht="16.5">
      <c r="A17" s="5">
        <v>14</v>
      </c>
      <c r="B17" s="9" t="s">
        <v>76</v>
      </c>
      <c r="C17" s="5">
        <v>1400</v>
      </c>
      <c r="D17" s="5">
        <v>13</v>
      </c>
      <c r="E17" s="9" t="s">
        <v>139</v>
      </c>
      <c r="F17" s="9">
        <v>120</v>
      </c>
    </row>
    <row r="18" spans="1:6" ht="16.5">
      <c r="A18" s="5">
        <v>15</v>
      </c>
      <c r="B18" s="9" t="s">
        <v>76</v>
      </c>
      <c r="C18" s="5">
        <v>1500</v>
      </c>
      <c r="D18" s="5">
        <v>14</v>
      </c>
      <c r="E18" s="9" t="s">
        <v>140</v>
      </c>
      <c r="F18" s="9">
        <v>120</v>
      </c>
    </row>
    <row r="19" spans="1:6" ht="16.5">
      <c r="A19" s="5">
        <v>16</v>
      </c>
      <c r="B19" s="9" t="s">
        <v>75</v>
      </c>
      <c r="C19" s="5">
        <v>1600</v>
      </c>
      <c r="D19" s="5">
        <v>15</v>
      </c>
      <c r="E19" s="9" t="s">
        <v>141</v>
      </c>
      <c r="F19" s="9">
        <v>120</v>
      </c>
    </row>
    <row r="20" spans="1:6" ht="16.5">
      <c r="A20" s="5">
        <v>17</v>
      </c>
      <c r="B20" s="9" t="s">
        <v>76</v>
      </c>
      <c r="C20" s="5">
        <v>1700</v>
      </c>
      <c r="D20" s="5">
        <v>16</v>
      </c>
      <c r="E20" s="9" t="s">
        <v>142</v>
      </c>
      <c r="F20" s="9">
        <v>120</v>
      </c>
    </row>
    <row r="21" spans="1:6" ht="16.5">
      <c r="A21" s="5">
        <v>18</v>
      </c>
      <c r="B21" s="9" t="s">
        <v>76</v>
      </c>
      <c r="C21" s="5">
        <v>1800</v>
      </c>
      <c r="D21" s="5">
        <v>17</v>
      </c>
      <c r="E21" s="9" t="s">
        <v>143</v>
      </c>
      <c r="F21" s="9">
        <v>120</v>
      </c>
    </row>
    <row r="22" spans="1:6" ht="16.5">
      <c r="A22" s="5">
        <v>19</v>
      </c>
      <c r="B22" s="9" t="s">
        <v>75</v>
      </c>
      <c r="C22" s="5">
        <v>1900</v>
      </c>
      <c r="D22" s="5">
        <v>18</v>
      </c>
      <c r="E22" s="9" t="s">
        <v>144</v>
      </c>
      <c r="F22" s="9">
        <v>120</v>
      </c>
    </row>
    <row r="23" spans="1:6" ht="16.5">
      <c r="A23" s="5">
        <v>20</v>
      </c>
      <c r="B23" s="9" t="s">
        <v>76</v>
      </c>
      <c r="C23" s="5">
        <v>2000</v>
      </c>
      <c r="D23" s="5">
        <v>19</v>
      </c>
      <c r="E23" s="9" t="s">
        <v>145</v>
      </c>
      <c r="F23" s="9">
        <v>120</v>
      </c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>
      <selection activeCell="D4" sqref="D4:F4"/>
    </sheetView>
  </sheetViews>
  <sheetFormatPr defaultRowHeight="15"/>
  <cols>
    <col min="4" max="5" width="15.42578125" customWidth="1"/>
    <col min="6" max="6" width="21.7109375" customWidth="1"/>
  </cols>
  <sheetData>
    <row r="1" spans="1:6">
      <c r="A1" s="14" t="s">
        <v>42</v>
      </c>
      <c r="B1" s="14" t="s">
        <v>215</v>
      </c>
      <c r="C1" s="14" t="s">
        <v>67</v>
      </c>
      <c r="D1" s="14" t="s">
        <v>65</v>
      </c>
      <c r="E1" s="14" t="s">
        <v>120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212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2</v>
      </c>
      <c r="E4" s="5">
        <v>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9"/>
      <c r="B10" s="9"/>
      <c r="C10" s="5"/>
      <c r="D10" s="5"/>
      <c r="E10" s="5"/>
      <c r="F1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6"/>
  <sheetViews>
    <sheetView workbookViewId="0">
      <selection activeCell="G25" sqref="G25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50</v>
      </c>
      <c r="C1" s="14" t="s">
        <v>84</v>
      </c>
      <c r="D1" s="14" t="s">
        <v>85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ConfigTable</vt:lpstr>
      <vt:lpstr>EnumTable</vt:lpstr>
      <vt:lpstr>Unitinfo</vt:lpstr>
      <vt:lpstr>UnitGradeInfo</vt:lpstr>
      <vt:lpstr>ProjectileInfo</vt:lpstr>
      <vt:lpstr>Localization</vt:lpstr>
      <vt:lpstr>StageInfo</vt:lpstr>
      <vt:lpstr>StageRewardInfo</vt:lpstr>
      <vt:lpstr>GachaList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김문창</cp:lastModifiedBy>
  <dcterms:created xsi:type="dcterms:W3CDTF">2023-03-02T06:07:43Z</dcterms:created>
  <dcterms:modified xsi:type="dcterms:W3CDTF">2023-10-04T07:21:25Z</dcterms:modified>
</cp:coreProperties>
</file>