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2448" yWindow="1068" windowWidth="24936" windowHeight="13920" firstSheet="4" activeTab="7"/>
  </bookViews>
  <sheets>
    <sheet name="ConfigTable" sheetId="18" r:id="rId1"/>
    <sheet name="EnumTable" sheetId="17" r:id="rId2"/>
    <sheet name="Unitinfo" sheetId="23" r:id="rId3"/>
    <sheet name="WaveStage" sheetId="32" r:id="rId4"/>
    <sheet name="UnitGradeInfo" sheetId="25" r:id="rId5"/>
    <sheet name="ProjectileInfo" sheetId="24" r:id="rId6"/>
    <sheet name="Localization" sheetId="29" r:id="rId7"/>
    <sheet name="StageInfo" sheetId="26" r:id="rId8"/>
    <sheet name="StageRewardInfo" sheetId="27" r:id="rId9"/>
    <sheet name="GachaList" sheetId="28" r:id="rId10"/>
    <sheet name="reference" sheetId="31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5" i="25" l="1"/>
  <c r="C65" i="25"/>
  <c r="K65" i="23"/>
  <c r="J65" i="23"/>
  <c r="C65" i="23"/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<sst xmlns="http://schemas.openxmlformats.org/spreadsheetml/2006/main" count="666" uniqueCount="284">
  <si>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</si>
  <si>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</si>
  <si>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</si>
  <si>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</si>
  <si>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</si>
  <si>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</si>
  <si>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</si>
  <si>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</si>
  <si>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</si>
  <si>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</si>
  <si>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</si>
  <si>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</si>
  <si>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</si>
  <si>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</si>
  <si>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</si>
  <si>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</si>
  <si>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</si>
  <si>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</si>
  <si>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</si>
  <si>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</si>
  <si>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</si>
  <si>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</si>
  <si>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</si>
  <si>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</si>
  <si>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</si>
  <si>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</si>
  <si>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</si>
  <si>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</si>
  <si>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</si>
  <si>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</si>
  <si>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</si>
  <si>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</si>
  <si>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</si>
  <si>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</si>
  <si>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</si>
  <si>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</si>
  <si>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</si>
  <si>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</si>
  <si>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</si>
  <si>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</si>
  <si>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</si>
  <si>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</si>
  <si>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</si>
  <si>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</si>
  <si>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</si>
  <si>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</si>
  <si>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</si>
  <si>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</si>
  <si>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</si>
  <si>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</si>
  <si>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</si>
  <si>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</si>
  <si>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</si>
  <si>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</si>
  <si>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</si>
  <si>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</si>
  <si>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</si>
  <si>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</si>
  <si>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</si>
  <si>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</si>
  <si>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</si>
  <si>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</si>
  <si>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</si>
  <si>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</si>
  <si>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</si>
  <si>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</si>
  <si>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</si>
  <si>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</si>
  <si>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</si>
  <si>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</si>
  <si>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</si>
  <si>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</si>
  <si>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</si>
  <si>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</si>
  <si>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</si>
  <si>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</si>
  <si>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</si>
  <si>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</si>
  <si>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</si>
  <si>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</si>
  <si>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</si>
  <si>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</si>
  <si>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</si>
  <si>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</si>
  <si>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</si>
  <si>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</si>
  <si>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</si>
  <si>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</si>
  <si>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</si>
  <si>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</si>
  <si>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</si>
  <si>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</si>
  <si>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</si>
  <si>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</si>
  <si>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</si>
  <si>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</si>
  <si>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</si>
  <si>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</si>
  <si>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</si>
  <si>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</si>
  <si>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</si>
  <si>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</si>
  <si>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</si>
  <si>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</si>
  <si>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</si>
  <si>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</si>
  <si>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</si>
  <si>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</si>
  <si>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</si>
  <si>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</si>
  <si>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</si>
  <si>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</si>
  <si>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</si>
  <si>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</si>
  <si>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</si>
  <si>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</si>
  <si>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</si>
  <si>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</si>
  <si>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</si>
  <si>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</si>
  <si>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</si>
  <si>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</si>
  <si>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</si>
  <si>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</si>
  <si>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</si>
  <si>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</si>
  <si>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</si>
  <si>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</si>
  <si>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</si>
  <si>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</si>
  <si>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</si>
  <si>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</si>
  <si>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</si>
  <si>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</si>
  <si>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</si>
  <si>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</si>
  <si>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</si>
  <si>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</si>
  <si>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</si>
  <si>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</si>
  <si>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</si>
  <si>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</si>
  <si>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</si>
  <si>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</si>
  <si>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</si>
  <si>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</si>
  <si>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</si>
  <si>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</si>
  <si>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</si>
  <si>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</si>
  <si>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</si>
  <si>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</si>
  <si>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</si>
  <si>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</si>
  <si>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</si>
  <si>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</si>
  <si>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</si>
  <si>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</si>
  <si>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</si>
  <si>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</si>
  <si>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</si>
  <si>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</si>
  <si>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</si>
  <si>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</si>
  <si>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</si>
  <si>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</si>
  <si>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</si>
  <si>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</si>
  <si>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</si>
  <si>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</si>
  <si>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</si>
  <si>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</si>
  <si>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</si>
  <si>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</si>
  <si>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</si>
  <si>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</si>
  <si>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</si>
  <si>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</si>
  <si>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</si>
  <si>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</si>
  <si>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</si>
  <si>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</si>
  <si>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</si>
  <si>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</si>
  <si>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</si>
  <si>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</si>
  <si>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</si>
  <si>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</si>
  <si>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</si>
  <si>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</si>
  <si>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</si>
  <si>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</si>
  <si>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</si>
  <si>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</si>
  <si>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</si>
  <si>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</si>
  <si>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</si>
  <si>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</si>
  <si>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</si>
  <si>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</si>
  <si>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</si>
  <si>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</si>
  <si>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</si>
  <si>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</si>
  <si>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</si>
  <si>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</si>
  <si>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</si>
  <si>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</si>
  <si>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</si>
  <si>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</si>
  <si>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</si>
  <si>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</si>
  <si>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</si>
  <si>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</si>
  <si>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</si>
  <si>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</si>
  <si>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</si>
  <si>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</si>
  <si>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</si>
  <si>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</si>
  <si>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</si>
  <si>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</si>
  <si>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</si>
  <si>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</si>
  <si>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</si>
  <si>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</si>
  <si>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</si>
  <si>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</si>
  <si>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</si>
  <si>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</si>
  <si>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</si>
  <si>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</si>
  <si>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</si>
  <si>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</si>
  <si>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</si>
  <si>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</si>
  <si>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</si>
  <si>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</si>
  <si>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</si>
  <si>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</si>
  <si>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</si>
  <si>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</si>
  <si>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</si>
  <si>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</si>
  <si>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</si>
  <si>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</si>
  <si>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</si>
  <si>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</si>
  <si>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</si>
  <si>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</si>
  <si>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</si>
  <si>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</si>
  <si>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</si>
  <si>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</si>
  <si>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</si>
  <si>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</si>
  <si>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</si>
  <si>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</si>
  <si>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</si>
  <si>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</si>
  <si>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</si>
  <si>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</si>
  <si>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</si>
  <si>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</si>
  <si>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</si>
  <si>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</si>
  <si>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</si>
  <si>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</si>
  <si>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</si>
  <si>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</si>
  <si>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</si>
  <si>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</si>
  <si>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</si>
  <si>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</si>
  <si>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</si>
  <si>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</si>
  <si>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DevilCastle</t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</si>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</sst>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7" sqref="E27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215</v>
      </c>
      <c r="B7" s="3" t="s">
        <v>10</v>
      </c>
      <c r="C7">
        <v>1</v>
      </c>
      <c r="D7" s="12" t="s">
        <v>214</v>
      </c>
    </row>
    <row r="8" spans="1:4" ht="17.399999999999999">
      <c r="A8" s="2" t="s">
        <v>272</v>
      </c>
      <c r="B8" s="3" t="s">
        <v>10</v>
      </c>
      <c r="C8" s="3">
        <v>60</v>
      </c>
      <c r="D8" s="2" t="s">
        <v>274</v>
      </c>
    </row>
    <row r="9" spans="1:4" ht="17.399999999999999">
      <c r="A9" s="2" t="s">
        <v>273</v>
      </c>
      <c r="B9" s="3" t="s">
        <v>10</v>
      </c>
      <c r="C9" s="3">
        <v>50</v>
      </c>
      <c r="D9" s="2" t="s">
        <v>275</v>
      </c>
    </row>
    <row r="10" spans="1:4" ht="17.399999999999999">
      <c r="A10" s="2" t="s">
        <v>279</v>
      </c>
      <c r="B10" s="3" t="s">
        <v>280</v>
      </c>
      <c r="C10" s="3">
        <v>10</v>
      </c>
      <c r="D10" s="2" t="s">
        <v>281</v>
      </c>
    </row>
    <row r="11" spans="1:4" ht="17.399999999999999">
      <c r="A11" s="2" t="s">
        <v>283</v>
      </c>
      <c r="B11" s="3" t="s">
        <v>280</v>
      </c>
      <c r="C11" s="3">
        <v>300</v>
      </c>
      <c r="D11" s="2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A16" sqref="A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6" t="s">
        <v>120</v>
      </c>
    </row>
    <row r="16" spans="1:7" ht="17.399999999999999">
      <c r="A16" s="2" t="s">
        <v>217</v>
      </c>
      <c r="B16" s="2" t="s">
        <v>218</v>
      </c>
      <c r="C16" s="4">
        <v>0</v>
      </c>
      <c r="D16" s="26"/>
    </row>
    <row r="17" spans="1:4" ht="17.399999999999999">
      <c r="A17" s="2" t="s">
        <v>217</v>
      </c>
      <c r="B17" s="2" t="s">
        <v>219</v>
      </c>
      <c r="C17" s="4">
        <v>1</v>
      </c>
      <c r="D17" s="26"/>
    </row>
    <row r="18" spans="1:4" ht="17.399999999999999">
      <c r="A18" s="2" t="s">
        <v>217</v>
      </c>
      <c r="B18" s="2" t="s">
        <v>220</v>
      </c>
      <c r="C18" s="4">
        <v>2</v>
      </c>
      <c r="D18" s="26"/>
    </row>
    <row r="19" spans="1:4" ht="17.399999999999999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65"/>
  <sheetViews>
    <sheetView topLeftCell="A28" zoomScale="85" zoomScaleNormal="85" workbookViewId="0">
      <selection activeCell="F56" sqref="F56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59.554687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-1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-1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-1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-1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-1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-1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-1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-1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-1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5" si="16">IF(D63=1,"(원거리)","(근거리)")&amp;B63</f>
        <v>(원거리)Indian_House</v>
      </c>
      <c r="D63" s="40">
        <v>1</v>
      </c>
      <c r="E63" s="40">
        <v>70</v>
      </c>
      <c r="F63" s="40">
        <v>-1</v>
      </c>
      <c r="G63" s="40">
        <v>1</v>
      </c>
      <c r="H63" s="40">
        <v>1</v>
      </c>
      <c r="I63" s="40">
        <v>1</v>
      </c>
      <c r="J63" s="40" t="str">
        <f t="shared" ref="J63:J65" si="17">"name_"&amp;A63</f>
        <v>name_11010</v>
      </c>
      <c r="K63" s="40" t="str">
        <f t="shared" ref="K63:K65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-1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  <row r="65" spans="1:13">
      <c r="A65" s="40">
        <v>20001</v>
      </c>
      <c r="B65" s="40" t="s">
        <v>276</v>
      </c>
      <c r="C65" s="41" t="str">
        <f t="shared" si="16"/>
        <v>(근거리)DevilCastle</v>
      </c>
      <c r="D65" s="40">
        <v>0</v>
      </c>
      <c r="E65" s="40">
        <v>0</v>
      </c>
      <c r="F65" s="40">
        <v>1</v>
      </c>
      <c r="G65" s="40">
        <v>1</v>
      </c>
      <c r="H65" s="40">
        <v>1</v>
      </c>
      <c r="I65" s="40">
        <v>1</v>
      </c>
      <c r="J65" s="40" t="str">
        <f t="shared" si="17"/>
        <v>name_20001</v>
      </c>
      <c r="K65" s="40" t="str">
        <f t="shared" si="18"/>
        <v>unit_icon_20001</v>
      </c>
      <c r="L65" s="52" t="s">
        <v>277</v>
      </c>
      <c r="M65" s="38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38" sqref="J38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278</v>
      </c>
      <c r="C1" s="14" t="s">
        <v>268</v>
      </c>
      <c r="D1" s="14" t="s">
        <v>269</v>
      </c>
      <c r="E1" s="14" t="s">
        <v>270</v>
      </c>
      <c r="F1" s="14" t="s">
        <v>271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40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40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40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40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40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40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40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40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40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40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40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40"/>
      <c r="E15" s="9"/>
      <c r="F15" s="9"/>
    </row>
    <row r="16" spans="1:6" ht="15.6">
      <c r="A16" s="5"/>
      <c r="B16" s="5"/>
      <c r="C16" s="5"/>
      <c r="D16" s="40"/>
      <c r="E16" s="9"/>
      <c r="F16" s="9"/>
    </row>
    <row r="17" spans="1:6" ht="15.6">
      <c r="A17" s="5"/>
      <c r="B17" s="5"/>
      <c r="C17" s="5"/>
      <c r="D17" s="40"/>
      <c r="E17" s="9"/>
      <c r="F17" s="9"/>
    </row>
    <row r="18" spans="1:6" ht="15.6">
      <c r="A18" s="5"/>
      <c r="B18" s="5"/>
      <c r="C18" s="5"/>
      <c r="D18" s="40"/>
      <c r="E18" s="9"/>
      <c r="F18" s="9"/>
    </row>
    <row r="19" spans="1:6" ht="15.6">
      <c r="A19" s="5"/>
      <c r="B19" s="5"/>
      <c r="C19" s="5"/>
      <c r="D19" s="40"/>
      <c r="E19" s="9"/>
      <c r="F19" s="9"/>
    </row>
    <row r="20" spans="1:6" ht="15.6">
      <c r="A20" s="5"/>
      <c r="B20" s="5"/>
      <c r="C20" s="5"/>
      <c r="D20" s="40"/>
      <c r="E20" s="9"/>
      <c r="F20" s="9"/>
    </row>
    <row r="21" spans="1:6" ht="15.6">
      <c r="A21" s="5"/>
      <c r="B21" s="5"/>
      <c r="C21" s="5"/>
      <c r="D21" s="40"/>
      <c r="E21" s="9"/>
      <c r="F21" s="9"/>
    </row>
    <row r="22" spans="1:6" ht="15.6">
      <c r="A22" s="5"/>
      <c r="B22" s="5"/>
      <c r="C22" s="5"/>
      <c r="D22" s="40"/>
      <c r="E22" s="9"/>
      <c r="F22" s="9"/>
    </row>
    <row r="23" spans="1:6" ht="15.6">
      <c r="A23" s="5"/>
      <c r="B23" s="5"/>
      <c r="C23" s="5"/>
      <c r="D23" s="40"/>
      <c r="E23" s="9"/>
      <c r="F23" s="9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65"/>
  <sheetViews>
    <sheetView topLeftCell="I1" zoomScaleNormal="100" workbookViewId="0">
      <pane ySplit="3" topLeftCell="A37" activePane="bottomLeft" state="frozen"/>
      <selection pane="bottomLeft" activeCell="R77" sqref="R77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5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6.2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6.2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6.2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6.2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6.2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6.2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6.2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6.2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6.2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5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6.2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6.2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  <row r="65" spans="1:23" ht="15.6">
      <c r="A65" s="5">
        <f t="shared" si="1"/>
        <v>62</v>
      </c>
      <c r="B65" s="40">
        <v>20001</v>
      </c>
      <c r="C65" s="20" t="str">
        <f>INDEX(Unitinfo!C:C,MATCH(UnitGradeInfo!B65,Unitinfo!A:A,0))</f>
        <v>(근거리)DevilCastle</v>
      </c>
      <c r="D65" s="5">
        <v>1</v>
      </c>
      <c r="E65" s="9">
        <v>13</v>
      </c>
      <c r="F65" s="5">
        <v>3000</v>
      </c>
      <c r="G65" s="5">
        <v>0</v>
      </c>
      <c r="H65" s="5">
        <v>0</v>
      </c>
      <c r="I65" s="42">
        <v>1</v>
      </c>
      <c r="J65" s="5">
        <v>0</v>
      </c>
      <c r="K65" s="5">
        <v>0</v>
      </c>
      <c r="L65" s="5">
        <v>0</v>
      </c>
      <c r="M65" s="5">
        <v>0</v>
      </c>
      <c r="N65" s="5">
        <f t="shared" si="4"/>
        <v>20001</v>
      </c>
      <c r="O65" s="5">
        <v>0</v>
      </c>
      <c r="P65" s="5">
        <v>0</v>
      </c>
      <c r="Q65" s="19" t="s">
        <v>122</v>
      </c>
      <c r="R65" s="5">
        <v>0</v>
      </c>
      <c r="S65" s="5">
        <v>1</v>
      </c>
      <c r="T65" s="19" t="s">
        <v>122</v>
      </c>
      <c r="U65" s="5">
        <v>2</v>
      </c>
      <c r="V65" s="5">
        <v>10</v>
      </c>
      <c r="W65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  <x14:conditionalFormatting xmlns:xm="http://schemas.microsoft.com/office/excel/2006/main">
          <x14:cfRule type="iconSet" priority="1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I65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1"/>
  <sheetViews>
    <sheetView workbookViewId="0">
      <selection activeCell="D25" sqref="D25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5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tabSelected="1" zoomScale="70" zoomScaleNormal="70" workbookViewId="0">
      <selection activeCell="I21" sqref="I21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266</v>
      </c>
      <c r="C25" s="5">
        <v>0</v>
      </c>
      <c r="D25" s="5">
        <v>4</v>
      </c>
      <c r="E25" s="9" t="s">
        <v>267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8" sqref="D28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5">
        <v>7</v>
      </c>
      <c r="B10" s="5">
        <v>999</v>
      </c>
      <c r="C10" s="5">
        <v>1</v>
      </c>
      <c r="D10" s="9">
        <v>2</v>
      </c>
      <c r="E10" s="5">
        <v>1</v>
      </c>
      <c r="F10" s="5">
        <v>10</v>
      </c>
    </row>
    <row r="11" spans="1:6">
      <c r="A11" s="5">
        <v>8</v>
      </c>
      <c r="B11" s="5">
        <v>1000</v>
      </c>
      <c r="C11" s="5">
        <v>1</v>
      </c>
      <c r="D11" s="9">
        <v>0</v>
      </c>
      <c r="E11" s="5">
        <v>2001</v>
      </c>
      <c r="F11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5" sqref="G25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3.8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ConfigTable</vt:lpstr>
      <vt:lpstr>EnumTable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2023-10-27T11:03:47Z</dcterms:modified>
</cp:coreProperties>
</file>