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activeTab="11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Level" sheetId="36" r:id="rId7"/>
    <sheet name="Dialogue" sheetId="34" r:id="rId8"/>
    <sheet name="EnumTable" sheetId="17" r:id="rId9"/>
    <sheet name="ProjectileInfo" sheetId="24" r:id="rId10"/>
    <sheet name="Unitinfo" sheetId="23" r:id="rId11"/>
    <sheet name="UnitGradeInfo" sheetId="25" r:id="rId12"/>
    <sheet name="GachaList" sheetId="28" r:id="rId13"/>
    <sheet name="TutorialInfo" sheetId="33" r:id="rId14"/>
    <sheet name="ref_Rarity" sheetId="40" r:id="rId15"/>
    <sheet name="ref_Unit_Balance" sheetId="37" r:id="rId16"/>
    <sheet name="ref_Stage_Balance" sheetId="38" r:id="rId17"/>
  </sheets>
  <definedNames>
    <definedName name="_xlnm._FilterDatabase" localSheetId="10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25" l="1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49" i="25"/>
  <c r="I50" i="25"/>
  <c r="I51" i="25"/>
  <c r="I52" i="25"/>
  <c r="I53" i="25"/>
  <c r="I54" i="25"/>
  <c r="I55" i="25"/>
  <c r="I56" i="25"/>
  <c r="I57" i="25"/>
  <c r="I58" i="25"/>
  <c r="I59" i="25"/>
  <c r="I60" i="25"/>
  <c r="I61" i="25"/>
  <c r="I62" i="25"/>
  <c r="I63" i="25"/>
  <c r="I64" i="25"/>
  <c r="I65" i="25"/>
  <c r="I66" i="25"/>
  <c r="I67" i="25"/>
  <c r="I68" i="25"/>
  <c r="I69" i="25"/>
  <c r="I70" i="25"/>
  <c r="I71" i="25"/>
  <c r="I72" i="25"/>
  <c r="I73" i="25"/>
  <c r="I74" i="25"/>
  <c r="I75" i="25"/>
  <c r="I76" i="25"/>
  <c r="I77" i="25"/>
  <c r="I78" i="25"/>
  <c r="I79" i="25"/>
  <c r="I80" i="25"/>
  <c r="I81" i="25"/>
  <c r="I82" i="25"/>
  <c r="I83" i="25"/>
  <c r="I84" i="25"/>
  <c r="I85" i="25"/>
  <c r="I86" i="25"/>
  <c r="I87" i="25"/>
  <c r="I88" i="25"/>
  <c r="I89" i="25"/>
  <c r="I90" i="25"/>
  <c r="I91" i="25"/>
  <c r="I92" i="25"/>
  <c r="I93" i="25"/>
  <c r="I94" i="25"/>
  <c r="I95" i="25"/>
  <c r="I96" i="25"/>
  <c r="I97" i="25"/>
  <c r="I98" i="25"/>
  <c r="I99" i="25"/>
  <c r="I100" i="25"/>
  <c r="I101" i="25"/>
  <c r="I102" i="25"/>
  <c r="I103" i="25"/>
  <c r="I104" i="25"/>
  <c r="I105" i="25"/>
  <c r="I106" i="25"/>
  <c r="I107" i="25"/>
  <c r="I108" i="25"/>
  <c r="I109" i="25"/>
  <c r="I110" i="25"/>
  <c r="I111" i="25"/>
  <c r="I112" i="25"/>
  <c r="I113" i="25"/>
  <c r="I114" i="25"/>
  <c r="I115" i="25"/>
  <c r="I116" i="25"/>
  <c r="I117" i="25"/>
  <c r="I118" i="25"/>
  <c r="I119" i="25"/>
  <c r="I120" i="25"/>
  <c r="I121" i="25"/>
  <c r="I122" i="25"/>
  <c r="I123" i="25"/>
  <c r="I124" i="25"/>
  <c r="I125" i="25"/>
  <c r="I126" i="25"/>
  <c r="I127" i="25"/>
  <c r="I128" i="25"/>
  <c r="I129" i="25"/>
  <c r="I130" i="25"/>
  <c r="I131" i="25"/>
  <c r="I132" i="25"/>
  <c r="I133" i="25"/>
  <c r="I134" i="25"/>
  <c r="I135" i="25"/>
  <c r="I136" i="25"/>
  <c r="I137" i="25"/>
  <c r="I138" i="25"/>
  <c r="I139" i="25"/>
  <c r="I140" i="25"/>
  <c r="I141" i="25"/>
  <c r="I142" i="25"/>
  <c r="I143" i="25"/>
  <c r="I144" i="25"/>
  <c r="I145" i="25"/>
  <c r="I146" i="25"/>
  <c r="I147" i="25"/>
  <c r="I148" i="25"/>
  <c r="I149" i="25"/>
  <c r="I150" i="25"/>
  <c r="I151" i="25"/>
  <c r="I152" i="25"/>
  <c r="I153" i="25"/>
  <c r="I154" i="25"/>
  <c r="I155" i="25"/>
  <c r="I156" i="25"/>
  <c r="I157" i="25"/>
  <c r="I158" i="25"/>
  <c r="I159" i="25"/>
  <c r="I160" i="25"/>
  <c r="I161" i="25"/>
  <c r="I162" i="25"/>
  <c r="I163" i="25"/>
  <c r="I164" i="25"/>
  <c r="I165" i="25"/>
  <c r="I166" i="25"/>
  <c r="I167" i="25"/>
  <c r="I168" i="25"/>
  <c r="I169" i="25"/>
  <c r="I170" i="25"/>
  <c r="I171" i="25"/>
  <c r="I172" i="25"/>
  <c r="I173" i="25"/>
  <c r="I174" i="25"/>
  <c r="I175" i="25"/>
  <c r="I176" i="25"/>
  <c r="I177" i="25"/>
  <c r="I178" i="25"/>
  <c r="I179" i="25"/>
  <c r="I180" i="25"/>
  <c r="I181" i="25"/>
  <c r="I182" i="25"/>
  <c r="I183" i="25"/>
  <c r="I184" i="25"/>
  <c r="I185" i="25"/>
  <c r="I186" i="25"/>
  <c r="I187" i="25"/>
  <c r="I188" i="25"/>
  <c r="I189" i="25"/>
  <c r="I190" i="25"/>
  <c r="I191" i="25"/>
  <c r="I192" i="25"/>
  <c r="I193" i="25"/>
  <c r="I194" i="25"/>
  <c r="I195" i="25"/>
  <c r="I196" i="25"/>
  <c r="I197" i="25"/>
  <c r="I198" i="25"/>
  <c r="I199" i="25"/>
  <c r="I200" i="25"/>
  <c r="I201" i="25"/>
  <c r="I202" i="25"/>
  <c r="I203" i="25"/>
  <c r="I204" i="25"/>
  <c r="I205" i="25"/>
  <c r="I206" i="25"/>
  <c r="I207" i="25"/>
  <c r="I208" i="25"/>
  <c r="I209" i="25"/>
  <c r="I210" i="25"/>
  <c r="I211" i="25"/>
  <c r="I212" i="25"/>
  <c r="I213" i="25"/>
  <c r="I214" i="25"/>
  <c r="I215" i="25"/>
  <c r="I216" i="25"/>
  <c r="I217" i="25"/>
  <c r="I218" i="25"/>
  <c r="I219" i="25"/>
  <c r="I220" i="25"/>
  <c r="I221" i="25"/>
  <c r="I222" i="25"/>
  <c r="I223" i="25"/>
  <c r="I224" i="25"/>
  <c r="I225" i="25"/>
  <c r="I226" i="25"/>
  <c r="I227" i="25"/>
  <c r="I228" i="25"/>
  <c r="I229" i="25"/>
  <c r="I230" i="25"/>
  <c r="I231" i="25"/>
  <c r="I232" i="25"/>
  <c r="I233" i="25"/>
  <c r="I234" i="25"/>
  <c r="I235" i="25"/>
  <c r="I236" i="25"/>
  <c r="I237" i="25"/>
  <c r="I238" i="25"/>
  <c r="I239" i="25"/>
  <c r="I240" i="25"/>
  <c r="I241" i="25"/>
  <c r="I242" i="25"/>
  <c r="I243" i="25"/>
  <c r="I244" i="25"/>
  <c r="I245" i="25"/>
  <c r="I246" i="25"/>
  <c r="I247" i="25"/>
  <c r="I248" i="25"/>
  <c r="I249" i="25"/>
  <c r="I250" i="25"/>
  <c r="I251" i="25"/>
  <c r="I252" i="25"/>
  <c r="I253" i="25"/>
  <c r="I254" i="25"/>
  <c r="I255" i="25"/>
  <c r="I256" i="25"/>
  <c r="I257" i="25"/>
  <c r="I258" i="25"/>
  <c r="I259" i="25"/>
  <c r="I260" i="25"/>
  <c r="I261" i="25"/>
  <c r="I262" i="25"/>
  <c r="I263" i="25"/>
  <c r="I264" i="25"/>
  <c r="I265" i="25"/>
  <c r="I266" i="25"/>
  <c r="I267" i="25"/>
  <c r="I268" i="25"/>
  <c r="I269" i="25"/>
  <c r="I270" i="25"/>
  <c r="I271" i="25"/>
  <c r="I272" i="25"/>
  <c r="I273" i="25"/>
  <c r="I274" i="25"/>
  <c r="I275" i="25"/>
  <c r="I276" i="25"/>
  <c r="I277" i="25"/>
  <c r="I278" i="25"/>
  <c r="I279" i="25"/>
  <c r="I280" i="25"/>
  <c r="I281" i="25"/>
  <c r="I282" i="25"/>
  <c r="I283" i="25"/>
  <c r="I284" i="25"/>
  <c r="I285" i="25"/>
  <c r="I286" i="25"/>
  <c r="I287" i="25"/>
  <c r="I288" i="25"/>
  <c r="I289" i="25"/>
  <c r="I290" i="25"/>
  <c r="I291" i="25"/>
  <c r="I292" i="25"/>
  <c r="I293" i="25"/>
  <c r="I294" i="25"/>
  <c r="I295" i="25"/>
  <c r="I296" i="25"/>
  <c r="I297" i="25"/>
  <c r="I298" i="25"/>
  <c r="I299" i="25"/>
  <c r="I300" i="25"/>
  <c r="I301" i="25"/>
  <c r="I302" i="25"/>
  <c r="I303" i="25"/>
  <c r="I304" i="25"/>
  <c r="I305" i="25"/>
  <c r="I306" i="25"/>
  <c r="I307" i="25"/>
  <c r="I308" i="25"/>
  <c r="I309" i="25"/>
  <c r="I310" i="25"/>
  <c r="I311" i="25"/>
  <c r="I312" i="25"/>
  <c r="I313" i="25"/>
  <c r="I314" i="25"/>
  <c r="I315" i="25"/>
  <c r="I316" i="25"/>
  <c r="I317" i="25"/>
  <c r="I318" i="25"/>
  <c r="I319" i="25"/>
  <c r="I320" i="25"/>
  <c r="I321" i="25"/>
  <c r="I322" i="25"/>
  <c r="I323" i="25"/>
  <c r="I324" i="25"/>
  <c r="I325" i="25"/>
  <c r="I326" i="25"/>
  <c r="I327" i="25"/>
  <c r="I328" i="25"/>
  <c r="I329" i="25"/>
  <c r="I330" i="25"/>
  <c r="I331" i="25"/>
  <c r="I332" i="25"/>
  <c r="I333" i="25"/>
  <c r="I334" i="25"/>
  <c r="I335" i="25"/>
  <c r="I336" i="25"/>
  <c r="I337" i="25"/>
  <c r="I338" i="25"/>
  <c r="I339" i="25"/>
  <c r="I340" i="25"/>
  <c r="I341" i="25"/>
  <c r="I342" i="25"/>
  <c r="I343" i="25"/>
  <c r="I344" i="25"/>
  <c r="I345" i="25"/>
  <c r="I346" i="25"/>
  <c r="I347" i="25"/>
  <c r="I348" i="25"/>
  <c r="I349" i="25"/>
  <c r="I350" i="25"/>
  <c r="I351" i="25"/>
  <c r="I352" i="25"/>
  <c r="I353" i="25"/>
  <c r="I354" i="25"/>
  <c r="I355" i="25"/>
  <c r="I356" i="25"/>
  <c r="I357" i="25"/>
  <c r="I358" i="25"/>
  <c r="I359" i="25"/>
  <c r="I360" i="25"/>
  <c r="I361" i="25"/>
  <c r="I362" i="25"/>
  <c r="I363" i="25"/>
  <c r="I364" i="25"/>
  <c r="I365" i="25"/>
  <c r="I366" i="25"/>
  <c r="I367" i="25"/>
  <c r="I36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389" i="25"/>
  <c r="I390" i="25"/>
  <c r="I391" i="25"/>
  <c r="I392" i="25"/>
  <c r="I393" i="25"/>
  <c r="I394" i="25"/>
  <c r="I395" i="25"/>
  <c r="I396" i="25"/>
  <c r="I397" i="25"/>
  <c r="I398" i="25"/>
  <c r="I399" i="25"/>
  <c r="I400" i="25"/>
  <c r="I401" i="25"/>
  <c r="I402" i="25"/>
  <c r="I403" i="25"/>
  <c r="I404" i="25"/>
  <c r="I405" i="25"/>
  <c r="I406" i="25"/>
  <c r="I407" i="25"/>
  <c r="I408" i="25"/>
  <c r="I409" i="25"/>
  <c r="I410" i="25"/>
  <c r="I411" i="25"/>
  <c r="I412" i="25"/>
  <c r="I413" i="25"/>
  <c r="I414" i="25"/>
  <c r="I415" i="25"/>
  <c r="I416" i="25"/>
  <c r="I417" i="25"/>
  <c r="I418" i="25"/>
  <c r="I419" i="25"/>
  <c r="I420" i="25"/>
  <c r="I421" i="25"/>
  <c r="I422" i="25"/>
  <c r="I423" i="25"/>
  <c r="I424" i="25"/>
  <c r="I425" i="25"/>
  <c r="I426" i="25"/>
  <c r="I427" i="25"/>
  <c r="I428" i="25"/>
  <c r="I429" i="25"/>
  <c r="I430" i="25"/>
  <c r="I431" i="25"/>
  <c r="I432" i="25"/>
  <c r="I433" i="25"/>
  <c r="I434" i="25"/>
  <c r="I435" i="25"/>
  <c r="I436" i="25"/>
  <c r="I437" i="25"/>
  <c r="I438" i="25"/>
  <c r="I439" i="25"/>
  <c r="I440" i="25"/>
  <c r="I441" i="25"/>
  <c r="I442" i="25"/>
  <c r="I443" i="25"/>
  <c r="I444" i="25"/>
  <c r="I445" i="25"/>
  <c r="I446" i="25"/>
  <c r="I447" i="25"/>
  <c r="I448" i="25"/>
  <c r="I449" i="25"/>
  <c r="I450" i="25"/>
  <c r="I451" i="25"/>
  <c r="I452" i="25"/>
  <c r="I453" i="25"/>
  <c r="I454" i="25"/>
  <c r="I455" i="25"/>
  <c r="I456" i="25"/>
  <c r="I457" i="25"/>
  <c r="I458" i="25"/>
  <c r="I459" i="25"/>
  <c r="I460" i="25"/>
  <c r="I461" i="25"/>
  <c r="I462" i="25"/>
  <c r="I463" i="25"/>
  <c r="I464" i="25"/>
  <c r="I465" i="25"/>
  <c r="I466" i="25"/>
  <c r="I467" i="25"/>
  <c r="I468" i="25"/>
  <c r="I469" i="25"/>
  <c r="I470" i="25"/>
  <c r="I471" i="25"/>
  <c r="I472" i="25"/>
  <c r="I473" i="25"/>
  <c r="I474" i="25"/>
  <c r="I475" i="25"/>
  <c r="I476" i="25"/>
  <c r="I477" i="25"/>
  <c r="I478" i="25"/>
  <c r="I479" i="25"/>
  <c r="I480" i="25"/>
  <c r="I481" i="25"/>
  <c r="I482" i="25"/>
  <c r="I483" i="25"/>
  <c r="I484" i="25"/>
  <c r="I485" i="25"/>
  <c r="I486" i="25"/>
  <c r="I487" i="25"/>
  <c r="I488" i="25"/>
  <c r="I489" i="25"/>
  <c r="I490" i="25"/>
  <c r="I491" i="25"/>
  <c r="I492" i="25"/>
  <c r="I493" i="25"/>
  <c r="I494" i="25"/>
  <c r="I495" i="25"/>
  <c r="I496" i="25"/>
  <c r="I497" i="25"/>
  <c r="I498" i="25"/>
  <c r="I499" i="25"/>
  <c r="I500" i="25"/>
  <c r="I501" i="25"/>
  <c r="I502" i="25"/>
  <c r="I503" i="25"/>
  <c r="I504" i="25"/>
  <c r="I505" i="25"/>
  <c r="I506" i="25"/>
  <c r="I507" i="25"/>
  <c r="I508" i="25"/>
  <c r="I509" i="25"/>
  <c r="I510" i="25"/>
  <c r="I511" i="25"/>
  <c r="I512" i="25"/>
  <c r="I513" i="25"/>
  <c r="I514" i="25"/>
  <c r="I515" i="25"/>
  <c r="I516" i="25"/>
  <c r="I517" i="25"/>
  <c r="I518" i="25"/>
  <c r="I519" i="25"/>
  <c r="I520" i="25"/>
  <c r="I521" i="25"/>
  <c r="I522" i="25"/>
  <c r="I523" i="25"/>
  <c r="I524" i="25"/>
  <c r="I525" i="25"/>
  <c r="I526" i="25"/>
  <c r="I527" i="25"/>
  <c r="I528" i="25"/>
  <c r="I529" i="25"/>
  <c r="I530" i="25"/>
  <c r="I531" i="25"/>
  <c r="I532" i="25"/>
  <c r="I533" i="25"/>
  <c r="I534" i="25"/>
  <c r="I535" i="25"/>
  <c r="I536" i="25"/>
  <c r="I537" i="25"/>
  <c r="I538" i="25"/>
  <c r="I539" i="25"/>
  <c r="I540" i="25"/>
  <c r="I541" i="25"/>
  <c r="I542" i="25"/>
  <c r="I543" i="25"/>
  <c r="I544" i="25"/>
  <c r="I545" i="25"/>
  <c r="I546" i="25"/>
  <c r="I547" i="25"/>
  <c r="I548" i="25"/>
  <c r="I549" i="25"/>
  <c r="I550" i="25"/>
  <c r="I551" i="25"/>
  <c r="I552" i="25"/>
  <c r="I553" i="25"/>
  <c r="I554" i="25"/>
  <c r="I555" i="25"/>
  <c r="I556" i="25"/>
  <c r="I557" i="25"/>
  <c r="I558" i="25"/>
  <c r="I559" i="25"/>
  <c r="I560" i="25"/>
  <c r="I561" i="25"/>
  <c r="I562" i="25"/>
  <c r="I563" i="25"/>
  <c r="I564" i="25"/>
  <c r="I565" i="25"/>
  <c r="I566" i="25"/>
  <c r="I567" i="25"/>
  <c r="I568" i="25"/>
  <c r="I569" i="25"/>
  <c r="I570" i="25"/>
  <c r="I571" i="25"/>
  <c r="I572" i="25"/>
  <c r="I573" i="25"/>
  <c r="I574" i="25"/>
  <c r="I575" i="25"/>
  <c r="I576" i="25"/>
  <c r="I577" i="25"/>
  <c r="I578" i="25"/>
  <c r="I579" i="25"/>
  <c r="I580" i="25"/>
  <c r="I581" i="25"/>
  <c r="I582" i="25"/>
  <c r="I583" i="25"/>
  <c r="I584" i="25"/>
  <c r="I585" i="25"/>
  <c r="I586" i="25"/>
  <c r="I587" i="25"/>
  <c r="I588" i="25"/>
  <c r="I589" i="25"/>
  <c r="I590" i="25"/>
  <c r="I591" i="25"/>
  <c r="I592" i="25"/>
  <c r="I593" i="25"/>
  <c r="I594" i="25"/>
  <c r="I595" i="25"/>
  <c r="I596" i="25"/>
  <c r="I597" i="25"/>
  <c r="I598" i="25"/>
  <c r="I599" i="25"/>
  <c r="I600" i="25"/>
  <c r="I601" i="25"/>
  <c r="I602" i="25"/>
  <c r="I603" i="25"/>
  <c r="I604" i="25"/>
  <c r="I605" i="25"/>
  <c r="I606" i="25"/>
  <c r="I607" i="25"/>
  <c r="I608" i="25"/>
  <c r="I609" i="25"/>
  <c r="I610" i="25"/>
  <c r="I611" i="25"/>
  <c r="I612" i="25"/>
  <c r="I613" i="25"/>
  <c r="I614" i="25"/>
  <c r="I615" i="25"/>
  <c r="I616" i="25"/>
  <c r="I617" i="25"/>
  <c r="I618" i="25"/>
  <c r="I619" i="25"/>
  <c r="I620" i="25"/>
  <c r="I621" i="25"/>
  <c r="I622" i="25"/>
  <c r="I623" i="25"/>
  <c r="I624" i="25"/>
  <c r="I625" i="25"/>
  <c r="I626" i="25"/>
  <c r="I627" i="25"/>
  <c r="I628" i="25"/>
  <c r="I629" i="25"/>
  <c r="I630" i="25"/>
  <c r="I631" i="25"/>
  <c r="I632" i="25"/>
  <c r="I633" i="25"/>
  <c r="I634" i="25"/>
  <c r="I635" i="25"/>
  <c r="I636" i="25"/>
  <c r="I637" i="25"/>
  <c r="I638" i="25"/>
  <c r="I639" i="25"/>
  <c r="I640" i="25"/>
  <c r="I641" i="25"/>
  <c r="I642" i="25"/>
  <c r="I643" i="25"/>
  <c r="I644" i="25"/>
  <c r="I645" i="25"/>
  <c r="I646" i="25"/>
  <c r="I647" i="25"/>
  <c r="I648" i="25"/>
  <c r="I649" i="25"/>
  <c r="I650" i="25"/>
  <c r="I651" i="25"/>
  <c r="I652" i="25"/>
  <c r="I653" i="25"/>
  <c r="I654" i="25"/>
  <c r="I655" i="25"/>
  <c r="I656" i="25"/>
  <c r="I657" i="25"/>
  <c r="I658" i="25"/>
  <c r="I659" i="25"/>
  <c r="I660" i="25"/>
  <c r="I661" i="25"/>
  <c r="I662" i="25"/>
  <c r="I663" i="25"/>
  <c r="I664" i="25"/>
  <c r="I665" i="25"/>
  <c r="I666" i="25"/>
  <c r="I667" i="25"/>
  <c r="I668" i="25"/>
  <c r="I4" i="25"/>
  <c r="F93" i="37" l="1"/>
  <c r="F81" i="37"/>
  <c r="F96" i="37"/>
  <c r="E5" i="28" l="1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H369" i="25"/>
  <c r="T369" i="25"/>
  <c r="U369" i="25"/>
  <c r="D370" i="25"/>
  <c r="H370" i="25"/>
  <c r="T370" i="25"/>
  <c r="U370" i="25"/>
  <c r="D371" i="25"/>
  <c r="H371" i="25"/>
  <c r="T371" i="25"/>
  <c r="U371" i="25"/>
  <c r="D372" i="25"/>
  <c r="H372" i="25"/>
  <c r="T372" i="25"/>
  <c r="U372" i="25"/>
  <c r="D373" i="25"/>
  <c r="H373" i="25"/>
  <c r="T373" i="25"/>
  <c r="U373" i="25"/>
  <c r="D374" i="25"/>
  <c r="H374" i="25"/>
  <c r="T374" i="25"/>
  <c r="U374" i="25"/>
  <c r="D375" i="25"/>
  <c r="H375" i="25"/>
  <c r="T375" i="25"/>
  <c r="U375" i="25"/>
  <c r="D376" i="25"/>
  <c r="H376" i="25"/>
  <c r="T376" i="25"/>
  <c r="U376" i="25"/>
  <c r="D377" i="25"/>
  <c r="H377" i="25"/>
  <c r="T377" i="25"/>
  <c r="U377" i="25"/>
  <c r="D378" i="25"/>
  <c r="H378" i="25"/>
  <c r="T378" i="25"/>
  <c r="U378" i="25"/>
  <c r="D379" i="25"/>
  <c r="H379" i="25"/>
  <c r="T379" i="25"/>
  <c r="U379" i="25"/>
  <c r="D380" i="25"/>
  <c r="H380" i="25"/>
  <c r="T380" i="25"/>
  <c r="U380" i="25"/>
  <c r="D381" i="25"/>
  <c r="H381" i="25"/>
  <c r="T381" i="25"/>
  <c r="U381" i="25"/>
  <c r="D382" i="25"/>
  <c r="H382" i="25"/>
  <c r="T382" i="25"/>
  <c r="U382" i="25"/>
  <c r="D383" i="25"/>
  <c r="H383" i="25"/>
  <c r="T383" i="25"/>
  <c r="U383" i="25"/>
  <c r="D384" i="25"/>
  <c r="H384" i="25"/>
  <c r="T384" i="25"/>
  <c r="U384" i="25"/>
  <c r="D385" i="25"/>
  <c r="H385" i="25"/>
  <c r="T385" i="25"/>
  <c r="U385" i="25"/>
  <c r="D386" i="25"/>
  <c r="H386" i="25"/>
  <c r="T386" i="25"/>
  <c r="U386" i="25"/>
  <c r="D387" i="25"/>
  <c r="H387" i="25"/>
  <c r="T387" i="25"/>
  <c r="U387" i="25"/>
  <c r="D388" i="25"/>
  <c r="H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E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E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E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G106" i="37" s="1"/>
  <c r="E48" i="25" s="1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G32" i="37" s="1"/>
  <c r="F33" i="37"/>
  <c r="G33" i="37" s="1"/>
  <c r="F34" i="37"/>
  <c r="G34" i="37" s="1"/>
  <c r="F35" i="37"/>
  <c r="G35" i="37" s="1"/>
  <c r="F36" i="37"/>
  <c r="G36" i="37" s="1"/>
  <c r="F37" i="37"/>
  <c r="G37" i="37" s="1"/>
  <c r="F38" i="37"/>
  <c r="G38" i="37" s="1"/>
  <c r="F39" i="37"/>
  <c r="G39" i="37" s="1"/>
  <c r="F40" i="37"/>
  <c r="G40" i="37" s="1"/>
  <c r="F41" i="37"/>
  <c r="F42" i="37"/>
  <c r="G42" i="37" s="1"/>
  <c r="F43" i="37"/>
  <c r="F44" i="37"/>
  <c r="G44" i="37" s="1"/>
  <c r="F45" i="37"/>
  <c r="G45" i="37" s="1"/>
  <c r="F46" i="37"/>
  <c r="G46" i="37" s="1"/>
  <c r="F47" i="37"/>
  <c r="G47" i="37" s="1"/>
  <c r="F48" i="37"/>
  <c r="G48" i="37" s="1"/>
  <c r="F49" i="37"/>
  <c r="G49" i="37" s="1"/>
  <c r="F50" i="37"/>
  <c r="G50" i="37" s="1"/>
  <c r="F51" i="37"/>
  <c r="G51" i="37" s="1"/>
  <c r="F52" i="37"/>
  <c r="G52" i="37" s="1"/>
  <c r="F53" i="37"/>
  <c r="F54" i="37"/>
  <c r="G54" i="37" s="1"/>
  <c r="F55" i="37"/>
  <c r="F56" i="37"/>
  <c r="G56" i="37" s="1"/>
  <c r="F57" i="37"/>
  <c r="G57" i="37" s="1"/>
  <c r="F58" i="37"/>
  <c r="G58" i="37" s="1"/>
  <c r="F59" i="37"/>
  <c r="G59" i="37" s="1"/>
  <c r="F60" i="37"/>
  <c r="G60" i="37" s="1"/>
  <c r="F61" i="37"/>
  <c r="G61" i="37" s="1"/>
  <c r="F62" i="37"/>
  <c r="G62" i="37" s="1"/>
  <c r="F63" i="37"/>
  <c r="G63" i="37" s="1"/>
  <c r="E36" i="25" s="1"/>
  <c r="F64" i="37"/>
  <c r="G64" i="37" s="1"/>
  <c r="E37" i="25" s="1"/>
  <c r="F65" i="37"/>
  <c r="G65" i="37" s="1"/>
  <c r="F66" i="37"/>
  <c r="G66" i="37" s="1"/>
  <c r="E39" i="25" s="1"/>
  <c r="F67" i="37"/>
  <c r="F68" i="37"/>
  <c r="G68" i="37" s="1"/>
  <c r="E41" i="25" s="1"/>
  <c r="F69" i="37"/>
  <c r="G69" i="37" s="1"/>
  <c r="E42" i="25" s="1"/>
  <c r="F70" i="37"/>
  <c r="G70" i="37" s="1"/>
  <c r="E43" i="25" s="1"/>
  <c r="F71" i="37"/>
  <c r="G71" i="37" s="1"/>
  <c r="F72" i="37"/>
  <c r="G72" i="37" s="1"/>
  <c r="F73" i="37"/>
  <c r="G73" i="37" s="1"/>
  <c r="F74" i="37"/>
  <c r="G74" i="37" s="1"/>
  <c r="F75" i="37"/>
  <c r="G75" i="37" s="1"/>
  <c r="E68" i="25" s="1"/>
  <c r="F76" i="37"/>
  <c r="G76" i="37" s="1"/>
  <c r="E77" i="25" s="1"/>
  <c r="F77" i="37"/>
  <c r="F78" i="37"/>
  <c r="G78" i="37" s="1"/>
  <c r="F79" i="37"/>
  <c r="F80" i="37"/>
  <c r="G80" i="37" s="1"/>
  <c r="G81" i="37"/>
  <c r="F82" i="37"/>
  <c r="G82" i="37" s="1"/>
  <c r="F83" i="37"/>
  <c r="G83" i="37" s="1"/>
  <c r="F84" i="37"/>
  <c r="G84" i="37" s="1"/>
  <c r="F85" i="37"/>
  <c r="G85" i="37" s="1"/>
  <c r="F86" i="37"/>
  <c r="F87" i="37"/>
  <c r="G87" i="37" s="1"/>
  <c r="F88" i="37"/>
  <c r="G88" i="37" s="1"/>
  <c r="F89" i="37"/>
  <c r="F90" i="37"/>
  <c r="G90" i="37" s="1"/>
  <c r="F91" i="37"/>
  <c r="F92" i="37"/>
  <c r="G92" i="37" s="1"/>
  <c r="E401" i="25" s="1"/>
  <c r="G93" i="37"/>
  <c r="E417" i="25" s="1"/>
  <c r="F94" i="37"/>
  <c r="G94" i="37" s="1"/>
  <c r="F95" i="37"/>
  <c r="G95" i="37" s="1"/>
  <c r="G96" i="37"/>
  <c r="F97" i="37"/>
  <c r="G97" i="37" s="1"/>
  <c r="E491" i="25" s="1"/>
  <c r="F98" i="37"/>
  <c r="G98" i="37" s="1"/>
  <c r="E512" i="25" s="1"/>
  <c r="F99" i="37"/>
  <c r="G99" i="37" s="1"/>
  <c r="F100" i="37"/>
  <c r="G100" i="37" s="1"/>
  <c r="E565" i="25" s="1"/>
  <c r="F101" i="37"/>
  <c r="G101" i="37" s="1"/>
  <c r="E579" i="25" s="1"/>
  <c r="F102" i="37"/>
  <c r="G102" i="37" s="1"/>
  <c r="E589" i="25" s="1"/>
  <c r="F103" i="37"/>
  <c r="F104" i="37"/>
  <c r="G104" i="37" s="1"/>
  <c r="E630" i="25" s="1"/>
  <c r="F105" i="37"/>
  <c r="G105" i="37" s="1"/>
  <c r="E655" i="25" s="1"/>
  <c r="F31" i="37"/>
  <c r="G31" i="37" s="1"/>
  <c r="V71" i="37"/>
  <c r="F44" i="25" s="1"/>
  <c r="L9" i="38"/>
  <c r="O9" i="38" s="1"/>
  <c r="L10" i="38"/>
  <c r="O10" i="38" s="1"/>
  <c r="L11" i="38"/>
  <c r="N11" i="38" s="1"/>
  <c r="L12" i="38"/>
  <c r="O12" i="38" s="1"/>
  <c r="L13" i="38"/>
  <c r="O13" i="38" s="1"/>
  <c r="L8" i="38"/>
  <c r="O8" i="38" s="1"/>
  <c r="L102" i="37"/>
  <c r="T102" i="37"/>
  <c r="L103" i="37"/>
  <c r="T103" i="37"/>
  <c r="L104" i="37"/>
  <c r="V104" i="37" s="1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V70" i="37" s="1"/>
  <c r="F43" i="25" s="1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V94" i="37" s="1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E510" i="25" l="1"/>
  <c r="V95" i="37"/>
  <c r="F452" i="25" s="1"/>
  <c r="H507" i="25"/>
  <c r="H504" i="25"/>
  <c r="H501" i="25"/>
  <c r="O598" i="25"/>
  <c r="H517" i="25"/>
  <c r="V72" i="37"/>
  <c r="F45" i="25" s="1"/>
  <c r="H506" i="25"/>
  <c r="H503" i="25"/>
  <c r="H500" i="25"/>
  <c r="E414" i="25"/>
  <c r="H497" i="25"/>
  <c r="H494" i="25"/>
  <c r="H491" i="25"/>
  <c r="E421" i="25"/>
  <c r="E652" i="25"/>
  <c r="C62" i="28"/>
  <c r="D62" i="28" s="1"/>
  <c r="V103" i="37"/>
  <c r="E428" i="25"/>
  <c r="C96" i="28"/>
  <c r="D96" i="28" s="1"/>
  <c r="H508" i="25"/>
  <c r="H505" i="25"/>
  <c r="H502" i="25"/>
  <c r="H499" i="25"/>
  <c r="E499" i="25"/>
  <c r="H496" i="25"/>
  <c r="H493" i="25"/>
  <c r="V96" i="37"/>
  <c r="F479" i="25" s="1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E551" i="25"/>
  <c r="E563" i="25"/>
  <c r="E556" i="25"/>
  <c r="E568" i="25"/>
  <c r="E549" i="25"/>
  <c r="E561" i="25"/>
  <c r="E554" i="25"/>
  <c r="E566" i="25"/>
  <c r="E559" i="25"/>
  <c r="E552" i="25"/>
  <c r="E564" i="25"/>
  <c r="E557" i="25"/>
  <c r="E550" i="25"/>
  <c r="E562" i="25"/>
  <c r="E560" i="25"/>
  <c r="E558" i="25"/>
  <c r="E322" i="25"/>
  <c r="E325" i="25"/>
  <c r="E323" i="25"/>
  <c r="E69" i="25"/>
  <c r="E71" i="25"/>
  <c r="E84" i="25"/>
  <c r="E76" i="25"/>
  <c r="E87" i="25"/>
  <c r="E72" i="25"/>
  <c r="E74" i="25"/>
  <c r="E75" i="25"/>
  <c r="E70" i="25"/>
  <c r="E320" i="25"/>
  <c r="F488" i="25"/>
  <c r="F464" i="25"/>
  <c r="F440" i="25"/>
  <c r="E411" i="25"/>
  <c r="E649" i="25"/>
  <c r="E635" i="25"/>
  <c r="E591" i="25"/>
  <c r="E539" i="25"/>
  <c r="E532" i="25"/>
  <c r="E544" i="25"/>
  <c r="E537" i="25"/>
  <c r="E530" i="25"/>
  <c r="E542" i="25"/>
  <c r="E535" i="25"/>
  <c r="E547" i="25"/>
  <c r="E540" i="25"/>
  <c r="E533" i="25"/>
  <c r="E545" i="25"/>
  <c r="E538" i="25"/>
  <c r="E536" i="25"/>
  <c r="E548" i="25"/>
  <c r="E534" i="25"/>
  <c r="E546" i="25"/>
  <c r="O290" i="25"/>
  <c r="C78" i="28"/>
  <c r="C47" i="28"/>
  <c r="C16" i="28"/>
  <c r="O518" i="25"/>
  <c r="C58" i="28"/>
  <c r="C89" i="28"/>
  <c r="O278" i="25"/>
  <c r="C46" i="28"/>
  <c r="C77" i="28"/>
  <c r="E496" i="25"/>
  <c r="E489" i="25"/>
  <c r="E501" i="25"/>
  <c r="E494" i="25"/>
  <c r="E506" i="25"/>
  <c r="E492" i="25"/>
  <c r="E504" i="25"/>
  <c r="E497" i="25"/>
  <c r="E490" i="25"/>
  <c r="E502" i="25"/>
  <c r="E495" i="25"/>
  <c r="E507" i="25"/>
  <c r="E493" i="25"/>
  <c r="E86" i="25"/>
  <c r="E516" i="25"/>
  <c r="F467" i="25"/>
  <c r="F455" i="25"/>
  <c r="F443" i="25"/>
  <c r="F431" i="25"/>
  <c r="E553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E513" i="25"/>
  <c r="C36" i="28"/>
  <c r="O494" i="25"/>
  <c r="C57" i="28"/>
  <c r="C88" i="28"/>
  <c r="C26" i="28"/>
  <c r="O254" i="25"/>
  <c r="C45" i="28"/>
  <c r="C76" i="28"/>
  <c r="C14" i="28"/>
  <c r="E471" i="25"/>
  <c r="E474" i="25"/>
  <c r="E477" i="25"/>
  <c r="E480" i="25"/>
  <c r="E483" i="25"/>
  <c r="E486" i="25"/>
  <c r="E469" i="25"/>
  <c r="E472" i="25"/>
  <c r="E475" i="25"/>
  <c r="E478" i="25"/>
  <c r="E481" i="25"/>
  <c r="E484" i="25"/>
  <c r="E487" i="25"/>
  <c r="E470" i="25"/>
  <c r="E473" i="25"/>
  <c r="E476" i="25"/>
  <c r="E479" i="25"/>
  <c r="E482" i="25"/>
  <c r="E485" i="25"/>
  <c r="E488" i="25"/>
  <c r="E79" i="25"/>
  <c r="E519" i="25"/>
  <c r="E567" i="25"/>
  <c r="O314" i="25"/>
  <c r="C17" i="28"/>
  <c r="C79" i="28"/>
  <c r="O323" i="25"/>
  <c r="D13" i="28"/>
  <c r="O470" i="25"/>
  <c r="C56" i="28"/>
  <c r="C87" i="28"/>
  <c r="O230" i="25"/>
  <c r="C44" i="28"/>
  <c r="C75" i="28"/>
  <c r="E450" i="25"/>
  <c r="E453" i="25"/>
  <c r="E456" i="25"/>
  <c r="E459" i="25"/>
  <c r="E462" i="25"/>
  <c r="E465" i="25"/>
  <c r="E468" i="25"/>
  <c r="E451" i="25"/>
  <c r="E454" i="25"/>
  <c r="E457" i="25"/>
  <c r="E460" i="25"/>
  <c r="E463" i="25"/>
  <c r="E466" i="25"/>
  <c r="E449" i="25"/>
  <c r="E452" i="25"/>
  <c r="E455" i="25"/>
  <c r="E458" i="25"/>
  <c r="E461" i="25"/>
  <c r="E464" i="25"/>
  <c r="E467" i="25"/>
  <c r="E81" i="25"/>
  <c r="E324" i="25"/>
  <c r="E509" i="25"/>
  <c r="E541" i="25"/>
  <c r="E526" i="25"/>
  <c r="E429" i="25"/>
  <c r="E432" i="25"/>
  <c r="E435" i="25"/>
  <c r="E438" i="25"/>
  <c r="E441" i="25"/>
  <c r="E444" i="25"/>
  <c r="E447" i="25"/>
  <c r="E430" i="25"/>
  <c r="E433" i="25"/>
  <c r="E436" i="25"/>
  <c r="E439" i="25"/>
  <c r="E442" i="25"/>
  <c r="E445" i="25"/>
  <c r="E448" i="25"/>
  <c r="E431" i="25"/>
  <c r="E434" i="25"/>
  <c r="E437" i="25"/>
  <c r="E440" i="25"/>
  <c r="E443" i="25"/>
  <c r="E446" i="25"/>
  <c r="E88" i="25"/>
  <c r="E83" i="25"/>
  <c r="F482" i="25"/>
  <c r="F470" i="25"/>
  <c r="F458" i="25"/>
  <c r="F446" i="25"/>
  <c r="F434" i="25"/>
  <c r="E644" i="25"/>
  <c r="E555" i="25"/>
  <c r="C60" i="28"/>
  <c r="O50" i="25"/>
  <c r="C66" i="28"/>
  <c r="C4" i="28"/>
  <c r="C35" i="28"/>
  <c r="E521" i="25"/>
  <c r="E524" i="25"/>
  <c r="E511" i="25"/>
  <c r="E514" i="25"/>
  <c r="E527" i="25"/>
  <c r="E517" i="25"/>
  <c r="E522" i="25"/>
  <c r="E525" i="25"/>
  <c r="E528" i="25"/>
  <c r="E520" i="25"/>
  <c r="E518" i="25"/>
  <c r="E523" i="25"/>
  <c r="O218" i="25"/>
  <c r="C43" i="28"/>
  <c r="C12" i="28"/>
  <c r="O194" i="25"/>
  <c r="O205" i="25"/>
  <c r="C42" i="28"/>
  <c r="C11" i="28"/>
  <c r="C73" i="28"/>
  <c r="E650" i="25"/>
  <c r="E653" i="25"/>
  <c r="E656" i="25"/>
  <c r="E659" i="25"/>
  <c r="E662" i="25"/>
  <c r="E665" i="25"/>
  <c r="E668" i="25"/>
  <c r="E651" i="25"/>
  <c r="E654" i="25"/>
  <c r="E657" i="25"/>
  <c r="E660" i="25"/>
  <c r="E663" i="25"/>
  <c r="E666" i="25"/>
  <c r="E658" i="25"/>
  <c r="E423" i="25"/>
  <c r="E426" i="25"/>
  <c r="E409" i="25"/>
  <c r="E412" i="25"/>
  <c r="E415" i="25"/>
  <c r="E418" i="25"/>
  <c r="E424" i="25"/>
  <c r="E427" i="25"/>
  <c r="E410" i="25"/>
  <c r="E413" i="25"/>
  <c r="E416" i="25"/>
  <c r="E419" i="25"/>
  <c r="E420" i="25"/>
  <c r="E326" i="25"/>
  <c r="E321" i="25"/>
  <c r="E515" i="25"/>
  <c r="E498" i="25"/>
  <c r="E661" i="25"/>
  <c r="E601" i="25"/>
  <c r="E529" i="25"/>
  <c r="H523" i="25"/>
  <c r="H515" i="25"/>
  <c r="E636" i="25"/>
  <c r="E639" i="25"/>
  <c r="E642" i="25"/>
  <c r="E645" i="25"/>
  <c r="E631" i="25"/>
  <c r="E634" i="25"/>
  <c r="E648" i="25"/>
  <c r="E637" i="25"/>
  <c r="E640" i="25"/>
  <c r="E629" i="25"/>
  <c r="E643" i="25"/>
  <c r="E632" i="25"/>
  <c r="E646" i="25"/>
  <c r="E638" i="25"/>
  <c r="E641" i="25"/>
  <c r="E633" i="25"/>
  <c r="E647" i="25"/>
  <c r="E389" i="25"/>
  <c r="E392" i="25"/>
  <c r="E406" i="25"/>
  <c r="E395" i="25"/>
  <c r="E398" i="25"/>
  <c r="E390" i="25"/>
  <c r="E407" i="25"/>
  <c r="E393" i="25"/>
  <c r="E396" i="25"/>
  <c r="E399" i="25"/>
  <c r="E402" i="25"/>
  <c r="E394" i="25"/>
  <c r="E408" i="25"/>
  <c r="E400" i="25"/>
  <c r="E403" i="25"/>
  <c r="E85" i="25"/>
  <c r="E503" i="25"/>
  <c r="F633" i="25"/>
  <c r="F618" i="25"/>
  <c r="E543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V67" i="37"/>
  <c r="F40" i="25" s="1"/>
  <c r="E78" i="25"/>
  <c r="E73" i="25"/>
  <c r="E328" i="25"/>
  <c r="E500" i="25"/>
  <c r="F485" i="25"/>
  <c r="F473" i="25"/>
  <c r="F461" i="25"/>
  <c r="F449" i="25"/>
  <c r="F437" i="25"/>
  <c r="E422" i="25"/>
  <c r="E405" i="25"/>
  <c r="E664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E599" i="25"/>
  <c r="E592" i="25"/>
  <c r="E604" i="25"/>
  <c r="E597" i="25"/>
  <c r="E590" i="25"/>
  <c r="E602" i="25"/>
  <c r="E595" i="25"/>
  <c r="E607" i="25"/>
  <c r="E600" i="25"/>
  <c r="E593" i="25"/>
  <c r="E605" i="25"/>
  <c r="E598" i="25"/>
  <c r="E596" i="25"/>
  <c r="E608" i="25"/>
  <c r="E594" i="25"/>
  <c r="E606" i="25"/>
  <c r="E80" i="25"/>
  <c r="E508" i="25"/>
  <c r="F429" i="25"/>
  <c r="E603" i="25"/>
  <c r="E531" i="25"/>
  <c r="C27" i="28"/>
  <c r="C84" i="28"/>
  <c r="O350" i="25"/>
  <c r="C81" i="28"/>
  <c r="C19" i="28"/>
  <c r="O110" i="25"/>
  <c r="C69" i="28"/>
  <c r="C7" i="28"/>
  <c r="E575" i="25"/>
  <c r="E587" i="25"/>
  <c r="E580" i="25"/>
  <c r="E573" i="25"/>
  <c r="E585" i="25"/>
  <c r="E578" i="25"/>
  <c r="E571" i="25"/>
  <c r="E583" i="25"/>
  <c r="E576" i="25"/>
  <c r="E588" i="25"/>
  <c r="E569" i="25"/>
  <c r="E581" i="25"/>
  <c r="E574" i="25"/>
  <c r="E586" i="25"/>
  <c r="E572" i="25"/>
  <c r="E584" i="25"/>
  <c r="E570" i="25"/>
  <c r="E582" i="25"/>
  <c r="E82" i="25"/>
  <c r="E505" i="25"/>
  <c r="E425" i="25"/>
  <c r="E391" i="25"/>
  <c r="E667" i="25"/>
  <c r="E577" i="25"/>
  <c r="C25" i="28"/>
  <c r="C86" i="28"/>
  <c r="F21" i="24"/>
  <c r="G21" i="24"/>
  <c r="O622" i="25"/>
  <c r="C95" i="28"/>
  <c r="F644" i="25"/>
  <c r="F630" i="25"/>
  <c r="F625" i="25"/>
  <c r="F613" i="25"/>
  <c r="L69" i="23"/>
  <c r="G25" i="24"/>
  <c r="L78" i="23"/>
  <c r="O601" i="25"/>
  <c r="F627" i="25"/>
  <c r="F615" i="25"/>
  <c r="O589" i="25"/>
  <c r="F32" i="24"/>
  <c r="C63" i="28"/>
  <c r="F646" i="25"/>
  <c r="F632" i="25"/>
  <c r="F622" i="25"/>
  <c r="F610" i="25"/>
  <c r="G24" i="24"/>
  <c r="F24" i="24"/>
  <c r="C64" i="28"/>
  <c r="F643" i="25"/>
  <c r="F617" i="25"/>
  <c r="G18" i="24"/>
  <c r="F18" i="24"/>
  <c r="C34" i="28"/>
  <c r="C65" i="28"/>
  <c r="F640" i="25"/>
  <c r="F637" i="25"/>
  <c r="F624" i="25"/>
  <c r="F612" i="25"/>
  <c r="C76" i="23"/>
  <c r="C599" i="25" s="1"/>
  <c r="G31" i="24"/>
  <c r="F33" i="24"/>
  <c r="G33" i="24"/>
  <c r="C33" i="28"/>
  <c r="F648" i="25"/>
  <c r="F619" i="25"/>
  <c r="F30" i="24"/>
  <c r="G30" i="24"/>
  <c r="F23" i="24"/>
  <c r="G23" i="24"/>
  <c r="C32" i="28"/>
  <c r="F631" i="25"/>
  <c r="L74" i="23"/>
  <c r="G29" i="24"/>
  <c r="C31" i="28"/>
  <c r="F645" i="25"/>
  <c r="F621" i="25"/>
  <c r="F609" i="25"/>
  <c r="F28" i="24"/>
  <c r="G28" i="24"/>
  <c r="O658" i="25"/>
  <c r="C93" i="28"/>
  <c r="F486" i="25"/>
  <c r="F483" i="25"/>
  <c r="F480" i="25"/>
  <c r="F477" i="25"/>
  <c r="F474" i="25"/>
  <c r="F471" i="25"/>
  <c r="F468" i="25"/>
  <c r="F465" i="25"/>
  <c r="F462" i="25"/>
  <c r="F459" i="25"/>
  <c r="F456" i="25"/>
  <c r="F453" i="25"/>
  <c r="F450" i="25"/>
  <c r="F447" i="25"/>
  <c r="F444" i="25"/>
  <c r="F441" i="25"/>
  <c r="F438" i="25"/>
  <c r="F435" i="25"/>
  <c r="F432" i="25"/>
  <c r="F642" i="25"/>
  <c r="F639" i="25"/>
  <c r="F636" i="25"/>
  <c r="F628" i="25"/>
  <c r="F616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629" i="25"/>
  <c r="F626" i="25"/>
  <c r="F623" i="25"/>
  <c r="F620" i="25"/>
  <c r="F614" i="25"/>
  <c r="F611" i="25"/>
  <c r="F634" i="25"/>
  <c r="F487" i="25"/>
  <c r="F484" i="25"/>
  <c r="F481" i="25"/>
  <c r="F478" i="25"/>
  <c r="F475" i="25"/>
  <c r="F472" i="25"/>
  <c r="F469" i="25"/>
  <c r="F466" i="25"/>
  <c r="F463" i="25"/>
  <c r="F460" i="25"/>
  <c r="F457" i="25"/>
  <c r="F454" i="25"/>
  <c r="F451" i="25"/>
  <c r="F448" i="25"/>
  <c r="F445" i="25"/>
  <c r="F442" i="25"/>
  <c r="F439" i="25"/>
  <c r="F436" i="25"/>
  <c r="F433" i="25"/>
  <c r="F430" i="25"/>
  <c r="F491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V106" i="37"/>
  <c r="F48" i="25" s="1"/>
  <c r="R106" i="37"/>
  <c r="R11" i="38"/>
  <c r="V100" i="37"/>
  <c r="F568" i="25" s="1"/>
  <c r="V97" i="37"/>
  <c r="F498" i="25" s="1"/>
  <c r="R73" i="37"/>
  <c r="V39" i="37"/>
  <c r="F12" i="25" s="1"/>
  <c r="V101" i="37"/>
  <c r="F570" i="25" s="1"/>
  <c r="V99" i="37"/>
  <c r="Q10" i="38" s="1"/>
  <c r="V87" i="37"/>
  <c r="G89" i="37"/>
  <c r="E329" i="25" s="1"/>
  <c r="G77" i="37"/>
  <c r="E92" i="25" s="1"/>
  <c r="G53" i="37"/>
  <c r="G43" i="37"/>
  <c r="G41" i="37"/>
  <c r="V98" i="37"/>
  <c r="F513" i="25" s="1"/>
  <c r="G103" i="37"/>
  <c r="G91" i="37"/>
  <c r="G79" i="37"/>
  <c r="G67" i="37"/>
  <c r="E40" i="25" s="1"/>
  <c r="G55" i="37"/>
  <c r="V74" i="37"/>
  <c r="F47" i="25" s="1"/>
  <c r="G86" i="37"/>
  <c r="E38" i="25"/>
  <c r="E44" i="25"/>
  <c r="E47" i="25"/>
  <c r="E45" i="25"/>
  <c r="V102" i="37"/>
  <c r="F594" i="25" s="1"/>
  <c r="V66" i="37"/>
  <c r="F39" i="25" s="1"/>
  <c r="V65" i="37"/>
  <c r="F38" i="25" s="1"/>
  <c r="V64" i="37"/>
  <c r="F37" i="25" s="1"/>
  <c r="V63" i="37"/>
  <c r="F36" i="25" s="1"/>
  <c r="V73" i="37"/>
  <c r="F46" i="25" s="1"/>
  <c r="V105" i="37"/>
  <c r="F668" i="25" s="1"/>
  <c r="V93" i="37"/>
  <c r="F417" i="25" s="1"/>
  <c r="V69" i="37"/>
  <c r="F42" i="25" s="1"/>
  <c r="V68" i="37"/>
  <c r="F41" i="25" s="1"/>
  <c r="R63" i="37"/>
  <c r="R103" i="37"/>
  <c r="H103" i="37" s="1"/>
  <c r="R105" i="37"/>
  <c r="H105" i="37" s="1"/>
  <c r="E46" i="25"/>
  <c r="R74" i="37"/>
  <c r="R72" i="37"/>
  <c r="R70" i="37"/>
  <c r="R68" i="37"/>
  <c r="R66" i="37"/>
  <c r="R64" i="37"/>
  <c r="R71" i="37"/>
  <c r="R69" i="37"/>
  <c r="R67" i="37"/>
  <c r="H67" i="37" s="1"/>
  <c r="R65" i="37"/>
  <c r="N9" i="38"/>
  <c r="R9" i="38" s="1"/>
  <c r="N12" i="38"/>
  <c r="R12" i="38" s="1"/>
  <c r="N13" i="38"/>
  <c r="N10" i="38"/>
  <c r="R10" i="38" s="1"/>
  <c r="O11" i="38"/>
  <c r="N8" i="38"/>
  <c r="R8" i="38" s="1"/>
  <c r="R102" i="37"/>
  <c r="H102" i="37" s="1"/>
  <c r="R104" i="37"/>
  <c r="H104" i="37" s="1"/>
  <c r="R93" i="37"/>
  <c r="H93" i="37" s="1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V31" i="37" s="1"/>
  <c r="F4" i="25" s="1"/>
  <c r="L75" i="37"/>
  <c r="V75" i="37" s="1"/>
  <c r="L76" i="37"/>
  <c r="V76" i="37" s="1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V32" i="37" s="1"/>
  <c r="F5" i="25" s="1"/>
  <c r="L33" i="37"/>
  <c r="V33" i="37" s="1"/>
  <c r="F6" i="25" s="1"/>
  <c r="L34" i="37"/>
  <c r="V34" i="37" s="1"/>
  <c r="F7" i="25" s="1"/>
  <c r="L35" i="37"/>
  <c r="V35" i="37" s="1"/>
  <c r="F8" i="25" s="1"/>
  <c r="L36" i="37"/>
  <c r="V36" i="37" s="1"/>
  <c r="F9" i="25" s="1"/>
  <c r="L37" i="37"/>
  <c r="V37" i="37" s="1"/>
  <c r="F10" i="25" s="1"/>
  <c r="L38" i="37"/>
  <c r="V38" i="37" s="1"/>
  <c r="F11" i="25" s="1"/>
  <c r="L39" i="37"/>
  <c r="L40" i="37"/>
  <c r="V40" i="37" s="1"/>
  <c r="F13" i="25" s="1"/>
  <c r="L41" i="37"/>
  <c r="V41" i="37" s="1"/>
  <c r="F14" i="25" s="1"/>
  <c r="L42" i="37"/>
  <c r="V42" i="37" s="1"/>
  <c r="F15" i="25" s="1"/>
  <c r="L43" i="37"/>
  <c r="V43" i="37" s="1"/>
  <c r="F16" i="25" s="1"/>
  <c r="L44" i="37"/>
  <c r="V44" i="37" s="1"/>
  <c r="F17" i="25" s="1"/>
  <c r="L45" i="37"/>
  <c r="V45" i="37" s="1"/>
  <c r="F18" i="25" s="1"/>
  <c r="L46" i="37"/>
  <c r="V46" i="37" s="1"/>
  <c r="F19" i="25" s="1"/>
  <c r="L47" i="37"/>
  <c r="V47" i="37" s="1"/>
  <c r="F20" i="25" s="1"/>
  <c r="L48" i="37"/>
  <c r="V48" i="37" s="1"/>
  <c r="F21" i="25" s="1"/>
  <c r="L49" i="37"/>
  <c r="V49" i="37" s="1"/>
  <c r="F22" i="25" s="1"/>
  <c r="L50" i="37"/>
  <c r="V50" i="37" s="1"/>
  <c r="F23" i="25" s="1"/>
  <c r="L51" i="37"/>
  <c r="V51" i="37" s="1"/>
  <c r="F24" i="25" s="1"/>
  <c r="L52" i="37"/>
  <c r="V52" i="37" s="1"/>
  <c r="F25" i="25" s="1"/>
  <c r="L53" i="37"/>
  <c r="V53" i="37" s="1"/>
  <c r="F26" i="25" s="1"/>
  <c r="L54" i="37"/>
  <c r="V54" i="37" s="1"/>
  <c r="F27" i="25" s="1"/>
  <c r="L55" i="37"/>
  <c r="V55" i="37" s="1"/>
  <c r="F28" i="25" s="1"/>
  <c r="L56" i="37"/>
  <c r="V56" i="37" s="1"/>
  <c r="F29" i="25" s="1"/>
  <c r="L57" i="37"/>
  <c r="V57" i="37" s="1"/>
  <c r="F30" i="25" s="1"/>
  <c r="L58" i="37"/>
  <c r="V58" i="37" s="1"/>
  <c r="F31" i="25" s="1"/>
  <c r="L59" i="37"/>
  <c r="V59" i="37" s="1"/>
  <c r="F32" i="25" s="1"/>
  <c r="L60" i="37"/>
  <c r="V60" i="37" s="1"/>
  <c r="F33" i="25" s="1"/>
  <c r="L61" i="37"/>
  <c r="V61" i="37" s="1"/>
  <c r="F34" i="25" s="1"/>
  <c r="L62" i="37"/>
  <c r="V62" i="37" s="1"/>
  <c r="F35" i="25" s="1"/>
  <c r="L77" i="37"/>
  <c r="V77" i="37" s="1"/>
  <c r="L78" i="37"/>
  <c r="V78" i="37" s="1"/>
  <c r="L79" i="37"/>
  <c r="V79" i="37" s="1"/>
  <c r="L80" i="37"/>
  <c r="V80" i="37" s="1"/>
  <c r="L81" i="37"/>
  <c r="V81" i="37" s="1"/>
  <c r="L82" i="37"/>
  <c r="V82" i="37" s="1"/>
  <c r="L83" i="37"/>
  <c r="V83" i="37" s="1"/>
  <c r="L84" i="37"/>
  <c r="V84" i="37" s="1"/>
  <c r="L85" i="37"/>
  <c r="V85" i="37" s="1"/>
  <c r="Q12" i="38" s="1"/>
  <c r="L86" i="37"/>
  <c r="V86" i="37" s="1"/>
  <c r="L87" i="37"/>
  <c r="L88" i="37"/>
  <c r="V88" i="37" s="1"/>
  <c r="L89" i="37"/>
  <c r="V89" i="37" s="1"/>
  <c r="F329" i="25" s="1"/>
  <c r="L90" i="37"/>
  <c r="V90" i="37" s="1"/>
  <c r="L91" i="37"/>
  <c r="V91" i="37" s="1"/>
  <c r="L92" i="37"/>
  <c r="V92" i="37" s="1"/>
  <c r="F400" i="25" s="1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G657" i="25" l="1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E331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Q13" i="38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E330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Q9" i="38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Q11" i="38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E90" i="25"/>
  <c r="E91" i="25"/>
  <c r="E89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E611" i="25"/>
  <c r="E623" i="25"/>
  <c r="E616" i="25"/>
  <c r="E628" i="25"/>
  <c r="E609" i="25"/>
  <c r="E621" i="25"/>
  <c r="E614" i="25"/>
  <c r="E626" i="25"/>
  <c r="E619" i="25"/>
  <c r="E612" i="25"/>
  <c r="E624" i="25"/>
  <c r="E617" i="25"/>
  <c r="E610" i="25"/>
  <c r="E622" i="25"/>
  <c r="E620" i="25"/>
  <c r="E618" i="25"/>
  <c r="E615" i="25"/>
  <c r="E627" i="25"/>
  <c r="E613" i="25"/>
  <c r="E625" i="25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E377" i="25"/>
  <c r="E382" i="25"/>
  <c r="E375" i="25"/>
  <c r="E387" i="25"/>
  <c r="E373" i="25"/>
  <c r="E380" i="25"/>
  <c r="E385" i="25"/>
  <c r="E371" i="25"/>
  <c r="E378" i="25"/>
  <c r="E369" i="25"/>
  <c r="E383" i="25"/>
  <c r="E376" i="25"/>
  <c r="E388" i="25"/>
  <c r="E374" i="25"/>
  <c r="E386" i="25"/>
  <c r="E370" i="25"/>
  <c r="E384" i="25"/>
  <c r="E379" i="25"/>
  <c r="E372" i="25"/>
  <c r="E381" i="25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E332" i="25"/>
  <c r="H332" i="25"/>
  <c r="T332" i="25"/>
  <c r="U332" i="25"/>
  <c r="D332" i="25"/>
  <c r="F332" i="25" s="1"/>
  <c r="C332" i="25"/>
  <c r="A334" i="25"/>
  <c r="B333" i="25"/>
  <c r="E94" i="25"/>
  <c r="H94" i="25"/>
  <c r="T94" i="25"/>
  <c r="U94" i="25"/>
  <c r="D94" i="25"/>
  <c r="F94" i="25" s="1"/>
  <c r="A96" i="25"/>
  <c r="B95" i="25"/>
  <c r="D93" i="25"/>
  <c r="F93" i="25" s="1"/>
  <c r="E93" i="25"/>
  <c r="H93" i="25"/>
  <c r="T93" i="25"/>
  <c r="U93" i="25"/>
  <c r="G51" i="25"/>
  <c r="F51" i="25"/>
  <c r="F57" i="25"/>
  <c r="F58" i="25"/>
  <c r="F56" i="25"/>
  <c r="F50" i="25"/>
  <c r="F53" i="25"/>
  <c r="F55" i="25"/>
  <c r="F52" i="25"/>
  <c r="F49" i="25"/>
  <c r="F54" i="25"/>
  <c r="R13" i="38"/>
  <c r="R14" i="38" s="1"/>
  <c r="R95" i="37"/>
  <c r="C6" i="40"/>
  <c r="D17" i="40" s="1"/>
  <c r="R96" i="37"/>
  <c r="R36" i="37"/>
  <c r="G9" i="25" s="1"/>
  <c r="E33" i="25"/>
  <c r="E21" i="25"/>
  <c r="R42" i="37"/>
  <c r="R44" i="37"/>
  <c r="G17" i="25" s="1"/>
  <c r="C7" i="40"/>
  <c r="R62" i="37"/>
  <c r="R38" i="37"/>
  <c r="R49" i="37"/>
  <c r="G95" i="38"/>
  <c r="R94" i="37"/>
  <c r="R58" i="37"/>
  <c r="E18" i="25"/>
  <c r="G126" i="38"/>
  <c r="R56" i="37"/>
  <c r="R50" i="37"/>
  <c r="R61" i="37"/>
  <c r="G125" i="38"/>
  <c r="R55" i="37"/>
  <c r="G37" i="38"/>
  <c r="R92" i="37"/>
  <c r="R88" i="37"/>
  <c r="R91" i="37"/>
  <c r="R87" i="37"/>
  <c r="H87" i="37" s="1"/>
  <c r="R86" i="37"/>
  <c r="H86" i="37" s="1"/>
  <c r="R85" i="37"/>
  <c r="P12" i="38" s="1"/>
  <c r="R84" i="37"/>
  <c r="P11" i="38" s="1"/>
  <c r="R83" i="37"/>
  <c r="D64" i="25"/>
  <c r="F64" i="25" s="1"/>
  <c r="A65" i="25"/>
  <c r="F15" i="40"/>
  <c r="R59" i="37"/>
  <c r="G32" i="25" s="1"/>
  <c r="R47" i="37"/>
  <c r="R35" i="37"/>
  <c r="R37" i="37"/>
  <c r="R31" i="37"/>
  <c r="G4" i="25" s="1"/>
  <c r="R60" i="37"/>
  <c r="G33" i="25" s="1"/>
  <c r="R48" i="37"/>
  <c r="G21" i="25" s="1"/>
  <c r="R43" i="37"/>
  <c r="R57" i="37"/>
  <c r="R33" i="37"/>
  <c r="R34" i="37"/>
  <c r="R32" i="37"/>
  <c r="G5" i="25" s="1"/>
  <c r="R54" i="37"/>
  <c r="R53" i="37"/>
  <c r="R41" i="37"/>
  <c r="R52" i="37"/>
  <c r="G25" i="25" s="1"/>
  <c r="R40" i="37"/>
  <c r="G13" i="25" s="1"/>
  <c r="R46" i="37"/>
  <c r="R51" i="37"/>
  <c r="R39" i="37"/>
  <c r="R45" i="37"/>
  <c r="G18" i="25" s="1"/>
  <c r="G71" i="38"/>
  <c r="G90" i="38"/>
  <c r="G88" i="38"/>
  <c r="G61" i="38"/>
  <c r="F21" i="40"/>
  <c r="F20" i="40"/>
  <c r="F19" i="40"/>
  <c r="F18" i="40"/>
  <c r="F17" i="40"/>
  <c r="F16" i="40"/>
  <c r="R75" i="37"/>
  <c r="G58" i="25" s="1"/>
  <c r="R76" i="37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0" i="25" l="1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E333" i="25"/>
  <c r="A335" i="25"/>
  <c r="B334" i="25"/>
  <c r="H95" i="25"/>
  <c r="T95" i="25"/>
  <c r="U95" i="25"/>
  <c r="D95" i="25"/>
  <c r="E95" i="25"/>
  <c r="A97" i="25"/>
  <c r="B96" i="25"/>
  <c r="G59" i="25"/>
  <c r="G60" i="25"/>
  <c r="G61" i="25"/>
  <c r="G62" i="25"/>
  <c r="G63" i="25"/>
  <c r="G64" i="25"/>
  <c r="H91" i="37"/>
  <c r="P13" i="38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E16" i="25"/>
  <c r="C38" i="38"/>
  <c r="E5" i="25"/>
  <c r="E18" i="40"/>
  <c r="C91" i="38"/>
  <c r="E17" i="25"/>
  <c r="C131" i="38"/>
  <c r="E28" i="25"/>
  <c r="C125" i="38"/>
  <c r="E34" i="25"/>
  <c r="R100" i="37"/>
  <c r="C122" i="38"/>
  <c r="E24" i="25"/>
  <c r="C127" i="38"/>
  <c r="E29" i="25"/>
  <c r="C100" i="38"/>
  <c r="E25" i="25"/>
  <c r="E20" i="40"/>
  <c r="R101" i="37"/>
  <c r="C132" i="38"/>
  <c r="E32" i="25"/>
  <c r="C53" i="38"/>
  <c r="E10" i="25"/>
  <c r="C47" i="38"/>
  <c r="E11" i="25"/>
  <c r="C85" i="38"/>
  <c r="E14" i="25"/>
  <c r="E19" i="40"/>
  <c r="C95" i="38"/>
  <c r="E22" i="25"/>
  <c r="C78" i="38"/>
  <c r="E15" i="25"/>
  <c r="C103" i="38"/>
  <c r="E27" i="25"/>
  <c r="C46" i="38"/>
  <c r="E8" i="25"/>
  <c r="C130" i="38"/>
  <c r="E35" i="25"/>
  <c r="C93" i="38"/>
  <c r="E12" i="25"/>
  <c r="C123" i="38"/>
  <c r="E31" i="25"/>
  <c r="C137" i="38"/>
  <c r="E20" i="25"/>
  <c r="C92" i="38"/>
  <c r="E19" i="25"/>
  <c r="H69" i="38"/>
  <c r="R99" i="37"/>
  <c r="R98" i="37"/>
  <c r="C34" i="38"/>
  <c r="E6" i="25"/>
  <c r="C59" i="38"/>
  <c r="E7" i="25"/>
  <c r="C44" i="38"/>
  <c r="E4" i="25"/>
  <c r="C135" i="38"/>
  <c r="E23" i="25"/>
  <c r="C45" i="38"/>
  <c r="E9" i="25"/>
  <c r="C117" i="38"/>
  <c r="E30" i="25"/>
  <c r="E21" i="40"/>
  <c r="C133" i="38"/>
  <c r="E26" i="25"/>
  <c r="C64" i="38"/>
  <c r="E13" i="25"/>
  <c r="H50" i="38"/>
  <c r="H111" i="38"/>
  <c r="R97" i="37"/>
  <c r="R82" i="37"/>
  <c r="H82" i="37" s="1"/>
  <c r="R89" i="37"/>
  <c r="G332" i="25" s="1"/>
  <c r="R77" i="37"/>
  <c r="G93" i="25" s="1"/>
  <c r="R78" i="37"/>
  <c r="H78" i="37" s="1"/>
  <c r="R79" i="37"/>
  <c r="H79" i="37" s="1"/>
  <c r="R80" i="37"/>
  <c r="H80" i="37" s="1"/>
  <c r="R81" i="37"/>
  <c r="H81" i="37" s="1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R90" i="37"/>
  <c r="H90" i="37" s="1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94" i="25" l="1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P9" i="38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P10" i="38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E334" i="25"/>
  <c r="H334" i="25"/>
  <c r="A336" i="25"/>
  <c r="B335" i="25"/>
  <c r="F333" i="25"/>
  <c r="T96" i="25"/>
  <c r="U96" i="25"/>
  <c r="D96" i="25"/>
  <c r="F96" i="25" s="1"/>
  <c r="E96" i="25"/>
  <c r="H96" i="25"/>
  <c r="A98" i="25"/>
  <c r="B97" i="25"/>
  <c r="F95" i="25"/>
  <c r="G65" i="25"/>
  <c r="G4" i="38"/>
  <c r="N11" i="37"/>
  <c r="H98" i="37"/>
  <c r="H99" i="37"/>
  <c r="Q14" i="38"/>
  <c r="C7" i="38"/>
  <c r="E64" i="25"/>
  <c r="E65" i="25"/>
  <c r="E66" i="25"/>
  <c r="E67" i="25"/>
  <c r="E59" i="25"/>
  <c r="E60" i="25"/>
  <c r="E61" i="25"/>
  <c r="E62" i="25"/>
  <c r="E63" i="25"/>
  <c r="E56" i="25"/>
  <c r="E57" i="25"/>
  <c r="E55" i="25"/>
  <c r="E58" i="25"/>
  <c r="E50" i="25"/>
  <c r="E49" i="25"/>
  <c r="E51" i="25"/>
  <c r="E52" i="25"/>
  <c r="E53" i="25"/>
  <c r="E54" i="25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E335" i="25"/>
  <c r="H335" i="25"/>
  <c r="T335" i="25"/>
  <c r="G334" i="25"/>
  <c r="G96" i="25"/>
  <c r="B98" i="25"/>
  <c r="A99" i="25"/>
  <c r="D97" i="25"/>
  <c r="F97" i="25" s="1"/>
  <c r="E97" i="25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E336" i="25"/>
  <c r="H336" i="25"/>
  <c r="T336" i="25"/>
  <c r="U336" i="25"/>
  <c r="G97" i="25"/>
  <c r="A100" i="25"/>
  <c r="B99" i="25"/>
  <c r="D98" i="25"/>
  <c r="F98" i="25" s="1"/>
  <c r="E98" i="25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E337" i="25"/>
  <c r="H337" i="25"/>
  <c r="T337" i="25"/>
  <c r="U337" i="25"/>
  <c r="G98" i="25"/>
  <c r="D99" i="25"/>
  <c r="G99" i="25" s="1"/>
  <c r="E99" i="25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E338" i="25"/>
  <c r="H338" i="25"/>
  <c r="D338" i="25"/>
  <c r="F338" i="25" s="1"/>
  <c r="T338" i="25"/>
  <c r="U338" i="25"/>
  <c r="C338" i="25"/>
  <c r="A340" i="25"/>
  <c r="B339" i="25"/>
  <c r="A102" i="25"/>
  <c r="B101" i="25"/>
  <c r="F99" i="25"/>
  <c r="E100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E339" i="25"/>
  <c r="G338" i="25"/>
  <c r="A341" i="25"/>
  <c r="B340" i="25"/>
  <c r="F100" i="25"/>
  <c r="H101" i="25"/>
  <c r="T101" i="25"/>
  <c r="U101" i="25"/>
  <c r="D101" i="25"/>
  <c r="G101" i="25" s="1"/>
  <c r="E101" i="25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E340" i="25"/>
  <c r="F101" i="25"/>
  <c r="T102" i="25"/>
  <c r="U102" i="25"/>
  <c r="D102" i="25"/>
  <c r="G102" i="25" s="1"/>
  <c r="E102" i="25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E341" i="25"/>
  <c r="H341" i="25"/>
  <c r="T341" i="25"/>
  <c r="B104" i="25"/>
  <c r="A105" i="25"/>
  <c r="F102" i="25"/>
  <c r="D103" i="25"/>
  <c r="F103" i="25" s="1"/>
  <c r="E103" i="25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E342" i="25"/>
  <c r="H342" i="25"/>
  <c r="T342" i="25"/>
  <c r="U342" i="25"/>
  <c r="G103" i="25"/>
  <c r="A106" i="25"/>
  <c r="B105" i="25"/>
  <c r="C104" i="25"/>
  <c r="D104" i="25"/>
  <c r="G104" i="25" s="1"/>
  <c r="E104" i="25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E343" i="25"/>
  <c r="H343" i="25"/>
  <c r="T343" i="25"/>
  <c r="U343" i="25"/>
  <c r="F104" i="25"/>
  <c r="C105" i="25"/>
  <c r="D105" i="25"/>
  <c r="F105" i="25" s="1"/>
  <c r="E105" i="25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E344" i="25"/>
  <c r="H344" i="25"/>
  <c r="T344" i="25"/>
  <c r="D344" i="25"/>
  <c r="F344" i="25" s="1"/>
  <c r="U344" i="25"/>
  <c r="C344" i="25"/>
  <c r="E106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E345" i="25"/>
  <c r="H107" i="25"/>
  <c r="T107" i="25"/>
  <c r="U107" i="25"/>
  <c r="C107" i="25"/>
  <c r="D107" i="25"/>
  <c r="G107" i="25" s="1"/>
  <c r="E107" i="25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E346" i="25"/>
  <c r="T108" i="25"/>
  <c r="U108" i="25"/>
  <c r="C108" i="25"/>
  <c r="D108" i="25"/>
  <c r="F108" i="25" s="1"/>
  <c r="E108" i="25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E347" i="25"/>
  <c r="H347" i="25"/>
  <c r="T347" i="25"/>
  <c r="F346" i="25"/>
  <c r="B110" i="25"/>
  <c r="A111" i="25"/>
  <c r="C109" i="25"/>
  <c r="D109" i="25"/>
  <c r="G109" i="25" s="1"/>
  <c r="E109" i="25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E348" i="25"/>
  <c r="H348" i="25"/>
  <c r="T348" i="25"/>
  <c r="U348" i="25"/>
  <c r="F109" i="25"/>
  <c r="A112" i="25"/>
  <c r="B111" i="25"/>
  <c r="C110" i="25"/>
  <c r="D110" i="25"/>
  <c r="G110" i="25" s="1"/>
  <c r="E110" i="25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E349" i="25"/>
  <c r="H349" i="25"/>
  <c r="T349" i="25"/>
  <c r="U349" i="25"/>
  <c r="F110" i="25"/>
  <c r="C111" i="25"/>
  <c r="D111" i="25"/>
  <c r="G111" i="25" s="1"/>
  <c r="E111" i="25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E350" i="25"/>
  <c r="H350" i="25"/>
  <c r="T350" i="25"/>
  <c r="U350" i="25"/>
  <c r="D350" i="25"/>
  <c r="F350" i="25" s="1"/>
  <c r="C350" i="25"/>
  <c r="F111" i="25"/>
  <c r="A114" i="25"/>
  <c r="B113" i="25"/>
  <c r="E112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E351" i="25"/>
  <c r="G350" i="25"/>
  <c r="G112" i="25"/>
  <c r="H113" i="25"/>
  <c r="T113" i="25"/>
  <c r="U113" i="25"/>
  <c r="C113" i="25"/>
  <c r="D113" i="25"/>
  <c r="G113" i="25" s="1"/>
  <c r="E113" i="25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E352" i="25"/>
  <c r="F351" i="25"/>
  <c r="T114" i="25"/>
  <c r="U114" i="25"/>
  <c r="C114" i="25"/>
  <c r="D114" i="25"/>
  <c r="F114" i="25" s="1"/>
  <c r="E114" i="25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E353" i="25"/>
  <c r="H353" i="25"/>
  <c r="T353" i="25"/>
  <c r="C115" i="25"/>
  <c r="D115" i="25"/>
  <c r="F115" i="25" s="1"/>
  <c r="E115" i="25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E354" i="25"/>
  <c r="H354" i="25"/>
  <c r="T354" i="25"/>
  <c r="U354" i="25"/>
  <c r="A118" i="25"/>
  <c r="B117" i="25"/>
  <c r="G115" i="25"/>
  <c r="C116" i="25"/>
  <c r="D116" i="25"/>
  <c r="G116" i="25" s="1"/>
  <c r="E116" i="25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E355" i="25"/>
  <c r="H355" i="25"/>
  <c r="T355" i="25"/>
  <c r="U355" i="25"/>
  <c r="F116" i="25"/>
  <c r="C117" i="25"/>
  <c r="D117" i="25"/>
  <c r="G117" i="25" s="1"/>
  <c r="E117" i="25"/>
  <c r="H117" i="25"/>
  <c r="T117" i="25"/>
  <c r="U117" i="25"/>
  <c r="A119" i="25"/>
  <c r="B118" i="25"/>
  <c r="A88" i="25"/>
  <c r="B636" i="25" l="1"/>
  <c r="A637" i="25"/>
  <c r="B373" i="25"/>
  <c r="A374" i="25"/>
  <c r="F355" i="25"/>
  <c r="E356" i="25"/>
  <c r="D356" i="25"/>
  <c r="G356" i="25" s="1"/>
  <c r="H356" i="25"/>
  <c r="T356" i="25"/>
  <c r="U356" i="25"/>
  <c r="C356" i="25"/>
  <c r="F117" i="25"/>
  <c r="E118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E357" i="25"/>
  <c r="H119" i="25"/>
  <c r="T119" i="25"/>
  <c r="U119" i="25"/>
  <c r="C119" i="25"/>
  <c r="D119" i="25"/>
  <c r="G119" i="25" s="1"/>
  <c r="E119" i="25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E358" i="25"/>
  <c r="T120" i="25"/>
  <c r="U120" i="25"/>
  <c r="C120" i="25"/>
  <c r="D120" i="25"/>
  <c r="G120" i="25" s="1"/>
  <c r="E120" i="25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E359" i="25"/>
  <c r="H359" i="25"/>
  <c r="T359" i="25"/>
  <c r="C121" i="25"/>
  <c r="D121" i="25"/>
  <c r="F121" i="25" s="1"/>
  <c r="E121" i="25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E360" i="25"/>
  <c r="H360" i="25"/>
  <c r="T360" i="25"/>
  <c r="U360" i="25"/>
  <c r="A124" i="25"/>
  <c r="B123" i="25"/>
  <c r="G121" i="25"/>
  <c r="C122" i="25"/>
  <c r="D122" i="25"/>
  <c r="F122" i="25" s="1"/>
  <c r="E122" i="25"/>
  <c r="H122" i="25"/>
  <c r="T122" i="25"/>
  <c r="U122" i="25"/>
  <c r="B641" i="25" l="1"/>
  <c r="A642" i="25"/>
  <c r="B378" i="25"/>
  <c r="A379" i="25"/>
  <c r="G360" i="25"/>
  <c r="C361" i="25"/>
  <c r="D361" i="25"/>
  <c r="G361" i="25" s="1"/>
  <c r="E361" i="25"/>
  <c r="H361" i="25"/>
  <c r="T361" i="25"/>
  <c r="U361" i="25"/>
  <c r="G122" i="25"/>
  <c r="C123" i="25"/>
  <c r="D123" i="25"/>
  <c r="F123" i="25" s="1"/>
  <c r="E123" i="25"/>
  <c r="H123" i="25"/>
  <c r="T123" i="25"/>
  <c r="U123" i="25"/>
  <c r="A125" i="25"/>
  <c r="B124" i="25"/>
  <c r="B642" i="25" l="1"/>
  <c r="A643" i="25"/>
  <c r="B379" i="25"/>
  <c r="A380" i="25"/>
  <c r="F361" i="25"/>
  <c r="E362" i="25"/>
  <c r="H362" i="25"/>
  <c r="D362" i="25"/>
  <c r="F362" i="25" s="1"/>
  <c r="T362" i="25"/>
  <c r="U362" i="25"/>
  <c r="C362" i="25"/>
  <c r="E124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E363" i="25"/>
  <c r="H125" i="25"/>
  <c r="T125" i="25"/>
  <c r="U125" i="25"/>
  <c r="C125" i="25"/>
  <c r="D125" i="25"/>
  <c r="G125" i="25" s="1"/>
  <c r="E125" i="25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E364" i="25"/>
  <c r="F125" i="25"/>
  <c r="A128" i="25"/>
  <c r="B127" i="25"/>
  <c r="T126" i="25"/>
  <c r="U126" i="25"/>
  <c r="C126" i="25"/>
  <c r="D126" i="25"/>
  <c r="F126" i="25" s="1"/>
  <c r="E126" i="25"/>
  <c r="H126" i="25"/>
  <c r="B645" i="25" l="1"/>
  <c r="A646" i="25"/>
  <c r="B382" i="25"/>
  <c r="A383" i="25"/>
  <c r="G364" i="25"/>
  <c r="C365" i="25"/>
  <c r="U365" i="25"/>
  <c r="D365" i="25"/>
  <c r="F365" i="25" s="1"/>
  <c r="E365" i="25"/>
  <c r="H365" i="25"/>
  <c r="T365" i="25"/>
  <c r="G126" i="25"/>
  <c r="C127" i="25"/>
  <c r="D127" i="25"/>
  <c r="F127" i="25" s="1"/>
  <c r="E127" i="25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E366" i="25"/>
  <c r="H366" i="25"/>
  <c r="T366" i="25"/>
  <c r="U366" i="25"/>
  <c r="A130" i="25"/>
  <c r="B129" i="25"/>
  <c r="G127" i="25"/>
  <c r="C128" i="25"/>
  <c r="D128" i="25"/>
  <c r="G128" i="25" s="1"/>
  <c r="E128" i="25"/>
  <c r="H128" i="25"/>
  <c r="T128" i="25"/>
  <c r="U128" i="25"/>
  <c r="B647" i="25" l="1"/>
  <c r="A648" i="25"/>
  <c r="B384" i="25"/>
  <c r="A385" i="25"/>
  <c r="F366" i="25"/>
  <c r="C367" i="25"/>
  <c r="D367" i="25"/>
  <c r="F367" i="25" s="1"/>
  <c r="E367" i="25"/>
  <c r="H367" i="25"/>
  <c r="T367" i="25"/>
  <c r="U367" i="25"/>
  <c r="F128" i="25"/>
  <c r="C129" i="25"/>
  <c r="D129" i="25"/>
  <c r="G129" i="25" s="1"/>
  <c r="E129" i="25"/>
  <c r="H129" i="25"/>
  <c r="T129" i="25"/>
  <c r="U129" i="25"/>
  <c r="A131" i="25"/>
  <c r="B130" i="25"/>
  <c r="B648" i="25" l="1"/>
  <c r="A649" i="25"/>
  <c r="B385" i="25"/>
  <c r="A386" i="25"/>
  <c r="G367" i="25"/>
  <c r="E368" i="25"/>
  <c r="D368" i="25"/>
  <c r="F368" i="25" s="1"/>
  <c r="H368" i="25"/>
  <c r="T368" i="25"/>
  <c r="U368" i="25"/>
  <c r="C368" i="25"/>
  <c r="E130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E131" i="25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E132" i="25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E133" i="25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E134" i="25"/>
  <c r="H134" i="25"/>
  <c r="T134" i="25"/>
  <c r="U134" i="25"/>
  <c r="B653" i="25" l="1"/>
  <c r="A654" i="25"/>
  <c r="B390" i="25"/>
  <c r="A391" i="25"/>
  <c r="F134" i="25"/>
  <c r="C135" i="25"/>
  <c r="D135" i="25"/>
  <c r="G135" i="25" s="1"/>
  <c r="E135" i="25"/>
  <c r="H135" i="25"/>
  <c r="T135" i="25"/>
  <c r="U135" i="25"/>
  <c r="A137" i="25"/>
  <c r="B136" i="25"/>
  <c r="B654" i="25" l="1"/>
  <c r="A655" i="25"/>
  <c r="B391" i="25"/>
  <c r="A392" i="25"/>
  <c r="A138" i="25"/>
  <c r="B137" i="25"/>
  <c r="E136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E137" i="25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E138" i="25"/>
  <c r="H138" i="25"/>
  <c r="F137" i="25"/>
  <c r="B657" i="25" l="1"/>
  <c r="A658" i="25"/>
  <c r="B394" i="25"/>
  <c r="A395" i="25"/>
  <c r="G138" i="25"/>
  <c r="C139" i="25"/>
  <c r="D139" i="25"/>
  <c r="G139" i="25" s="1"/>
  <c r="E139" i="25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E140" i="25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E141" i="25"/>
  <c r="H141" i="25"/>
  <c r="T141" i="25"/>
  <c r="U141" i="25"/>
  <c r="G140" i="25"/>
  <c r="B660" i="25" l="1"/>
  <c r="A661" i="25"/>
  <c r="B397" i="25"/>
  <c r="A398" i="25"/>
  <c r="F141" i="25"/>
  <c r="E142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E143" i="25"/>
  <c r="B662" i="25" l="1"/>
  <c r="A663" i="25"/>
  <c r="B399" i="25"/>
  <c r="A400" i="25"/>
  <c r="F143" i="25"/>
  <c r="T144" i="25"/>
  <c r="U144" i="25"/>
  <c r="C144" i="25"/>
  <c r="D144" i="25"/>
  <c r="G144" i="25" s="1"/>
  <c r="H144" i="25"/>
  <c r="E144" i="25"/>
  <c r="A146" i="25"/>
  <c r="B145" i="25"/>
  <c r="B663" i="25" l="1"/>
  <c r="A664" i="25"/>
  <c r="B400" i="25"/>
  <c r="A401" i="25"/>
  <c r="C145" i="25"/>
  <c r="D145" i="25"/>
  <c r="F145" i="25" s="1"/>
  <c r="E145" i="25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E146" i="25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E147" i="25"/>
  <c r="H147" i="25"/>
  <c r="T147" i="25"/>
  <c r="U147" i="25"/>
  <c r="B666" i="25" l="1"/>
  <c r="A667" i="25"/>
  <c r="B403" i="25"/>
  <c r="A404" i="25"/>
  <c r="G147" i="25"/>
  <c r="E148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E149" i="25"/>
  <c r="B668" i="25" l="1"/>
  <c r="B405" i="25"/>
  <c r="A406" i="25"/>
  <c r="F149" i="25"/>
  <c r="T150" i="25"/>
  <c r="U150" i="25"/>
  <c r="C150" i="25"/>
  <c r="D150" i="25"/>
  <c r="G150" i="25" s="1"/>
  <c r="E150" i="25"/>
  <c r="H150" i="25"/>
  <c r="A152" i="25"/>
  <c r="B151" i="25"/>
  <c r="B406" i="25" l="1"/>
  <c r="A407" i="25"/>
  <c r="C151" i="25"/>
  <c r="D151" i="25"/>
  <c r="F151" i="25" s="1"/>
  <c r="E151" i="25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E152" i="25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E153" i="25"/>
  <c r="H153" i="25"/>
  <c r="T153" i="25"/>
  <c r="U153" i="25"/>
  <c r="B409" i="25" l="1"/>
  <c r="A410" i="25"/>
  <c r="G153" i="25"/>
  <c r="E154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E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E156" i="25"/>
  <c r="H156" i="25"/>
  <c r="A158" i="25"/>
  <c r="B157" i="25"/>
  <c r="B412" i="25" l="1"/>
  <c r="A413" i="25"/>
  <c r="C157" i="25"/>
  <c r="D157" i="25"/>
  <c r="G157" i="25" s="1"/>
  <c r="E157" i="25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E158" i="25"/>
  <c r="H158" i="25"/>
  <c r="U158" i="25"/>
  <c r="T158" i="25"/>
  <c r="B414" i="25" l="1"/>
  <c r="A415" i="25"/>
  <c r="F158" i="25"/>
  <c r="B160" i="25"/>
  <c r="A161" i="25"/>
  <c r="C159" i="25"/>
  <c r="D159" i="25"/>
  <c r="F159" i="25" s="1"/>
  <c r="E159" i="25"/>
  <c r="H159" i="25"/>
  <c r="U159" i="25"/>
  <c r="T159" i="25"/>
  <c r="B415" i="25" l="1"/>
  <c r="A416" i="25"/>
  <c r="G159" i="25"/>
  <c r="A162" i="25"/>
  <c r="B161" i="25"/>
  <c r="E160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E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E162" i="25"/>
  <c r="H162" i="25"/>
  <c r="B418" i="25" l="1"/>
  <c r="A419" i="25"/>
  <c r="F162" i="25"/>
  <c r="C163" i="25"/>
  <c r="D163" i="25"/>
  <c r="F163" i="25" s="1"/>
  <c r="T163" i="25"/>
  <c r="U163" i="25"/>
  <c r="E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E164" i="25"/>
  <c r="H164" i="25"/>
  <c r="T164" i="25"/>
  <c r="U164" i="25"/>
  <c r="B420" i="25" l="1"/>
  <c r="A421" i="25"/>
  <c r="G164" i="25"/>
  <c r="B166" i="25"/>
  <c r="A167" i="25"/>
  <c r="C165" i="25"/>
  <c r="D165" i="25"/>
  <c r="F165" i="25" s="1"/>
  <c r="E165" i="25"/>
  <c r="H165" i="25"/>
  <c r="T165" i="25"/>
  <c r="U165" i="25"/>
  <c r="B421" i="25" l="1"/>
  <c r="A422" i="25"/>
  <c r="G165" i="25"/>
  <c r="A168" i="25"/>
  <c r="B167" i="25"/>
  <c r="E166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E167" i="25"/>
  <c r="A169" i="25"/>
  <c r="B168" i="25"/>
  <c r="B423" i="25" l="1"/>
  <c r="A424" i="25"/>
  <c r="F167" i="25"/>
  <c r="T168" i="25"/>
  <c r="U168" i="25"/>
  <c r="D168" i="25"/>
  <c r="F168" i="25" s="1"/>
  <c r="E168" i="25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E169" i="25"/>
  <c r="H169" i="25"/>
  <c r="T169" i="25"/>
  <c r="U169" i="25"/>
  <c r="A426" i="25" l="1"/>
  <c r="B425" i="25"/>
  <c r="F169" i="25"/>
  <c r="B171" i="25"/>
  <c r="A172" i="25"/>
  <c r="C170" i="25"/>
  <c r="D170" i="25"/>
  <c r="F170" i="25" s="1"/>
  <c r="E170" i="25"/>
  <c r="H170" i="25"/>
  <c r="T170" i="25"/>
  <c r="U170" i="25"/>
  <c r="B426" i="25" l="1"/>
  <c r="A427" i="25"/>
  <c r="G170" i="25"/>
  <c r="A173" i="25"/>
  <c r="B172" i="25"/>
  <c r="C171" i="25"/>
  <c r="D171" i="25"/>
  <c r="G171" i="25" s="1"/>
  <c r="E171" i="25"/>
  <c r="H171" i="25"/>
  <c r="T171" i="25"/>
  <c r="U171" i="25"/>
  <c r="B427" i="25" l="1"/>
  <c r="A428" i="25"/>
  <c r="F171" i="25"/>
  <c r="E172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E173" i="25"/>
  <c r="B429" i="25" l="1"/>
  <c r="A430" i="25"/>
  <c r="F173" i="25"/>
  <c r="T174" i="25"/>
  <c r="U174" i="25"/>
  <c r="E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E175" i="25"/>
  <c r="H175" i="25"/>
  <c r="T175" i="25"/>
  <c r="U175" i="25"/>
  <c r="A432" i="25" l="1"/>
  <c r="B431" i="25"/>
  <c r="G175" i="25"/>
  <c r="B177" i="25"/>
  <c r="A178" i="25"/>
  <c r="D176" i="25"/>
  <c r="G176" i="25" s="1"/>
  <c r="E176" i="25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E177" i="25"/>
  <c r="H177" i="25"/>
  <c r="T177" i="25"/>
  <c r="U177" i="25"/>
  <c r="B433" i="25" l="1"/>
  <c r="A434" i="25"/>
  <c r="F177" i="25"/>
  <c r="A180" i="25"/>
  <c r="B179" i="25"/>
  <c r="E178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E179" i="25"/>
  <c r="T179" i="25"/>
  <c r="B180" i="25"/>
  <c r="A181" i="25"/>
  <c r="B435" i="25" l="1"/>
  <c r="A436" i="25"/>
  <c r="T180" i="25"/>
  <c r="U180" i="25"/>
  <c r="C180" i="25"/>
  <c r="D180" i="25"/>
  <c r="F180" i="25" s="1"/>
  <c r="E180" i="25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E181" i="25"/>
  <c r="B182" i="25"/>
  <c r="A183" i="25"/>
  <c r="G180" i="25"/>
  <c r="A438" i="25" l="1"/>
  <c r="B437" i="25"/>
  <c r="G181" i="25"/>
  <c r="A184" i="25"/>
  <c r="B183" i="25"/>
  <c r="D182" i="25"/>
  <c r="F182" i="25" s="1"/>
  <c r="E182" i="25"/>
  <c r="C182" i="25"/>
  <c r="H182" i="25"/>
  <c r="T182" i="25"/>
  <c r="U182" i="25"/>
  <c r="B438" i="25" l="1"/>
  <c r="A439" i="25"/>
  <c r="G182" i="25"/>
  <c r="C183" i="25"/>
  <c r="D183" i="25"/>
  <c r="F183" i="25" s="1"/>
  <c r="E183" i="25"/>
  <c r="H183" i="25"/>
  <c r="T183" i="25"/>
  <c r="U183" i="25"/>
  <c r="A185" i="25"/>
  <c r="B184" i="25"/>
  <c r="B439" i="25" l="1"/>
  <c r="A440" i="25"/>
  <c r="A186" i="25"/>
  <c r="B185" i="25"/>
  <c r="G183" i="25"/>
  <c r="E184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E185" i="25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E186" i="25"/>
  <c r="B442" i="25" l="1"/>
  <c r="A443" i="25"/>
  <c r="G186" i="25"/>
  <c r="C187" i="25"/>
  <c r="D187" i="25"/>
  <c r="F187" i="25" s="1"/>
  <c r="E187" i="25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E188" i="25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E189" i="25"/>
  <c r="H189" i="25"/>
  <c r="B190" i="25"/>
  <c r="A191" i="25"/>
  <c r="B445" i="25" l="1"/>
  <c r="A446" i="25"/>
  <c r="A192" i="25"/>
  <c r="B191" i="25"/>
  <c r="G189" i="25"/>
  <c r="E190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E191" i="25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E192" i="25"/>
  <c r="H192" i="25"/>
  <c r="F191" i="25"/>
  <c r="A194" i="25"/>
  <c r="B193" i="25"/>
  <c r="B448" i="25" l="1"/>
  <c r="A449" i="25"/>
  <c r="F192" i="25"/>
  <c r="C193" i="25"/>
  <c r="D193" i="25"/>
  <c r="F193" i="25" s="1"/>
  <c r="E193" i="25"/>
  <c r="H193" i="25"/>
  <c r="T193" i="25"/>
  <c r="U193" i="25"/>
  <c r="A195" i="25"/>
  <c r="B194" i="25"/>
  <c r="A450" i="25" l="1"/>
  <c r="B449" i="25"/>
  <c r="G193" i="25"/>
  <c r="E194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E195" i="25"/>
  <c r="F194" i="25"/>
  <c r="B451" i="25" l="1"/>
  <c r="A452" i="25"/>
  <c r="F195" i="25"/>
  <c r="T196" i="25"/>
  <c r="U196" i="25"/>
  <c r="C196" i="25"/>
  <c r="D196" i="25"/>
  <c r="G196" i="25" s="1"/>
  <c r="E196" i="25"/>
  <c r="H196" i="25"/>
  <c r="A198" i="25"/>
  <c r="B197" i="25"/>
  <c r="B452" i="25" l="1"/>
  <c r="A453" i="25"/>
  <c r="B198" i="25"/>
  <c r="A199" i="25"/>
  <c r="F196" i="25"/>
  <c r="C197" i="25"/>
  <c r="D197" i="25"/>
  <c r="F197" i="25" s="1"/>
  <c r="E197" i="25"/>
  <c r="H197" i="25"/>
  <c r="T197" i="25"/>
  <c r="U197" i="25"/>
  <c r="B453" i="25" l="1"/>
  <c r="A454" i="25"/>
  <c r="G197" i="25"/>
  <c r="A200" i="25"/>
  <c r="B199" i="25"/>
  <c r="C198" i="25"/>
  <c r="D198" i="25"/>
  <c r="F198" i="25" s="1"/>
  <c r="E198" i="25"/>
  <c r="H198" i="25"/>
  <c r="T198" i="25"/>
  <c r="U198" i="25"/>
  <c r="B454" i="25" l="1"/>
  <c r="A455" i="25"/>
  <c r="G198" i="25"/>
  <c r="C199" i="25"/>
  <c r="D199" i="25"/>
  <c r="F199" i="25" s="1"/>
  <c r="E199" i="25"/>
  <c r="H199" i="25"/>
  <c r="T199" i="25"/>
  <c r="U199" i="25"/>
  <c r="A201" i="25"/>
  <c r="B200" i="25"/>
  <c r="A456" i="25" l="1"/>
  <c r="B455" i="25"/>
  <c r="A202" i="25"/>
  <c r="B201" i="25"/>
  <c r="G199" i="25"/>
  <c r="E200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E201" i="25"/>
  <c r="A203" i="25"/>
  <c r="B202" i="25"/>
  <c r="B457" i="25" l="1"/>
  <c r="A458" i="25"/>
  <c r="T202" i="25"/>
  <c r="U202" i="25"/>
  <c r="C202" i="25"/>
  <c r="D202" i="25"/>
  <c r="F202" i="25" s="1"/>
  <c r="E202" i="25"/>
  <c r="H202" i="25"/>
  <c r="F201" i="25"/>
  <c r="A204" i="25"/>
  <c r="B203" i="25"/>
  <c r="B458" i="25" l="1"/>
  <c r="A459" i="25"/>
  <c r="C203" i="25"/>
  <c r="D203" i="25"/>
  <c r="F203" i="25" s="1"/>
  <c r="E203" i="25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E204" i="25"/>
  <c r="H204" i="25"/>
  <c r="T204" i="25"/>
  <c r="U204" i="25"/>
  <c r="B460" i="25" l="1"/>
  <c r="A461" i="25"/>
  <c r="G204" i="25"/>
  <c r="C205" i="25"/>
  <c r="D205" i="25"/>
  <c r="F205" i="25" s="1"/>
  <c r="E205" i="25"/>
  <c r="H205" i="25"/>
  <c r="T205" i="25"/>
  <c r="U205" i="25"/>
  <c r="A207" i="25"/>
  <c r="B206" i="25"/>
  <c r="A462" i="25" l="1"/>
  <c r="B461" i="25"/>
  <c r="A208" i="25"/>
  <c r="B207" i="25"/>
  <c r="G205" i="25"/>
  <c r="E206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E207" i="25"/>
  <c r="A209" i="25"/>
  <c r="B208" i="25"/>
  <c r="B463" i="25" l="1"/>
  <c r="A464" i="25"/>
  <c r="F207" i="25"/>
  <c r="T208" i="25"/>
  <c r="U208" i="25"/>
  <c r="C208" i="25"/>
  <c r="D208" i="25"/>
  <c r="G208" i="25" s="1"/>
  <c r="E208" i="25"/>
  <c r="H208" i="25"/>
  <c r="A210" i="25"/>
  <c r="B209" i="25"/>
  <c r="B464" i="25" l="1"/>
  <c r="A465" i="25"/>
  <c r="B210" i="25"/>
  <c r="A211" i="25"/>
  <c r="F208" i="25"/>
  <c r="C209" i="25"/>
  <c r="D209" i="25"/>
  <c r="G209" i="25" s="1"/>
  <c r="E209" i="25"/>
  <c r="H209" i="25"/>
  <c r="T209" i="25"/>
  <c r="U209" i="25"/>
  <c r="B465" i="25" l="1"/>
  <c r="A466" i="25"/>
  <c r="F209" i="25"/>
  <c r="A212" i="25"/>
  <c r="B211" i="25"/>
  <c r="C210" i="25"/>
  <c r="D210" i="25"/>
  <c r="F210" i="25" s="1"/>
  <c r="E210" i="25"/>
  <c r="H210" i="25"/>
  <c r="T210" i="25"/>
  <c r="U210" i="25"/>
  <c r="B466" i="25" l="1"/>
  <c r="A467" i="25"/>
  <c r="C211" i="25"/>
  <c r="D211" i="25"/>
  <c r="F211" i="25" s="1"/>
  <c r="E211" i="25"/>
  <c r="H211" i="25"/>
  <c r="T211" i="25"/>
  <c r="U211" i="25"/>
  <c r="A213" i="25"/>
  <c r="B212" i="25"/>
  <c r="G210" i="25"/>
  <c r="A468" i="25" l="1"/>
  <c r="B467" i="25"/>
  <c r="E212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E213" i="25"/>
  <c r="A215" i="25"/>
  <c r="B214" i="25"/>
  <c r="G212" i="25"/>
  <c r="B469" i="25" l="1"/>
  <c r="A470" i="25"/>
  <c r="T214" i="25"/>
  <c r="U214" i="25"/>
  <c r="C214" i="25"/>
  <c r="D214" i="25"/>
  <c r="F214" i="25" s="1"/>
  <c r="E214" i="25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E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E216" i="25"/>
  <c r="H216" i="25"/>
  <c r="T216" i="25"/>
  <c r="U216" i="25"/>
  <c r="B472" i="25" l="1"/>
  <c r="A473" i="25"/>
  <c r="A219" i="25"/>
  <c r="B218" i="25"/>
  <c r="G216" i="25"/>
  <c r="C217" i="25"/>
  <c r="D217" i="25"/>
  <c r="F217" i="25" s="1"/>
  <c r="E217" i="25"/>
  <c r="H217" i="25"/>
  <c r="T217" i="25"/>
  <c r="U217" i="25"/>
  <c r="A474" i="25" l="1"/>
  <c r="B473" i="25"/>
  <c r="G217" i="25"/>
  <c r="E218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E219" i="25"/>
  <c r="B475" i="25" l="1"/>
  <c r="A476" i="25"/>
  <c r="G219" i="25"/>
  <c r="T220" i="25"/>
  <c r="U220" i="25"/>
  <c r="C220" i="25"/>
  <c r="D220" i="25"/>
  <c r="G220" i="25" s="1"/>
  <c r="E220" i="25"/>
  <c r="H220" i="25"/>
  <c r="A222" i="25"/>
  <c r="B221" i="25"/>
  <c r="B476" i="25" l="1"/>
  <c r="A477" i="25"/>
  <c r="B222" i="25"/>
  <c r="A223" i="25"/>
  <c r="F220" i="25"/>
  <c r="C221" i="25"/>
  <c r="D221" i="25"/>
  <c r="F221" i="25" s="1"/>
  <c r="E221" i="25"/>
  <c r="H221" i="25"/>
  <c r="T221" i="25"/>
  <c r="U221" i="25"/>
  <c r="B477" i="25" l="1"/>
  <c r="A478" i="25"/>
  <c r="G221" i="25"/>
  <c r="A224" i="25"/>
  <c r="B223" i="25"/>
  <c r="C222" i="25"/>
  <c r="D222" i="25"/>
  <c r="G222" i="25" s="1"/>
  <c r="E222" i="25"/>
  <c r="H222" i="25"/>
  <c r="T222" i="25"/>
  <c r="U222" i="25"/>
  <c r="B478" i="25" l="1"/>
  <c r="A479" i="25"/>
  <c r="F222" i="25"/>
  <c r="C223" i="25"/>
  <c r="D223" i="25"/>
  <c r="F223" i="25" s="1"/>
  <c r="E223" i="25"/>
  <c r="H223" i="25"/>
  <c r="T223" i="25"/>
  <c r="U223" i="25"/>
  <c r="B224" i="25"/>
  <c r="A225" i="25"/>
  <c r="A480" i="25" l="1"/>
  <c r="B479" i="25"/>
  <c r="A226" i="25"/>
  <c r="B225" i="25"/>
  <c r="G223" i="25"/>
  <c r="E224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E225" i="25"/>
  <c r="A227" i="25"/>
  <c r="B226" i="25"/>
  <c r="B481" i="25" l="1"/>
  <c r="A482" i="25"/>
  <c r="T226" i="25"/>
  <c r="C226" i="25"/>
  <c r="D226" i="25"/>
  <c r="F226" i="25" s="1"/>
  <c r="E226" i="25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E227" i="25"/>
  <c r="H227" i="25"/>
  <c r="B483" i="25" l="1"/>
  <c r="A484" i="25"/>
  <c r="F227" i="25"/>
  <c r="A230" i="25"/>
  <c r="B229" i="25"/>
  <c r="C228" i="25"/>
  <c r="E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E229" i="25"/>
  <c r="B230" i="25"/>
  <c r="A231" i="25"/>
  <c r="A486" i="25" l="1"/>
  <c r="B485" i="25"/>
  <c r="F229" i="25"/>
  <c r="A232" i="25"/>
  <c r="B231" i="25"/>
  <c r="E230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E231" i="25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E232" i="25"/>
  <c r="B488" i="25" l="1"/>
  <c r="A489" i="25"/>
  <c r="G232" i="25"/>
  <c r="C233" i="25"/>
  <c r="D233" i="25"/>
  <c r="F233" i="25" s="1"/>
  <c r="E233" i="25"/>
  <c r="H233" i="25"/>
  <c r="T233" i="25"/>
  <c r="U233" i="25"/>
  <c r="A235" i="25"/>
  <c r="B234" i="25"/>
  <c r="B489" i="25" l="1"/>
  <c r="A490" i="25"/>
  <c r="G233" i="25"/>
  <c r="A236" i="25"/>
  <c r="B235" i="25"/>
  <c r="E234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E235" i="25"/>
  <c r="T235" i="25"/>
  <c r="U235" i="25"/>
  <c r="B236" i="25"/>
  <c r="A237" i="25"/>
  <c r="A492" i="25" l="1"/>
  <c r="B491" i="25"/>
  <c r="A238" i="25"/>
  <c r="B237" i="25"/>
  <c r="F235" i="25"/>
  <c r="E236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E237" i="25"/>
  <c r="B238" i="25"/>
  <c r="A239" i="25"/>
  <c r="B493" i="25" l="1"/>
  <c r="A494" i="25"/>
  <c r="T238" i="25"/>
  <c r="C238" i="25"/>
  <c r="D238" i="25"/>
  <c r="F238" i="25" s="1"/>
  <c r="E238" i="25"/>
  <c r="H238" i="25"/>
  <c r="U238" i="25"/>
  <c r="F237" i="25"/>
  <c r="A240" i="25"/>
  <c r="B239" i="25"/>
  <c r="B494" i="25" l="1"/>
  <c r="A495" i="25"/>
  <c r="C239" i="25"/>
  <c r="D239" i="25"/>
  <c r="F239" i="25" s="1"/>
  <c r="E239" i="25"/>
  <c r="H239" i="25"/>
  <c r="T239" i="25"/>
  <c r="U239" i="25"/>
  <c r="G238" i="25"/>
  <c r="A241" i="25"/>
  <c r="B240" i="25"/>
  <c r="B495" i="25" l="1"/>
  <c r="A496" i="25"/>
  <c r="E240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E241" i="25"/>
  <c r="T241" i="25"/>
  <c r="U241" i="25"/>
  <c r="F240" i="25"/>
  <c r="A498" i="25" l="1"/>
  <c r="B497" i="25"/>
  <c r="G241" i="25"/>
  <c r="E242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E243" i="25"/>
  <c r="H243" i="25"/>
  <c r="T243" i="25"/>
  <c r="B499" i="25" l="1"/>
  <c r="A500" i="25"/>
  <c r="F243" i="25"/>
  <c r="A246" i="25"/>
  <c r="B245" i="25"/>
  <c r="T244" i="25"/>
  <c r="C244" i="25"/>
  <c r="D244" i="25"/>
  <c r="F244" i="25" s="1"/>
  <c r="E244" i="25"/>
  <c r="H244" i="25"/>
  <c r="U244" i="25"/>
  <c r="B500" i="25" l="1"/>
  <c r="A501" i="25"/>
  <c r="G244" i="25"/>
  <c r="C245" i="25"/>
  <c r="H245" i="25"/>
  <c r="T245" i="25"/>
  <c r="U245" i="25"/>
  <c r="D245" i="25"/>
  <c r="F245" i="25" s="1"/>
  <c r="E245" i="25"/>
  <c r="A247" i="25"/>
  <c r="B246" i="25"/>
  <c r="B501" i="25" l="1"/>
  <c r="A502" i="25"/>
  <c r="E246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E247" i="25"/>
  <c r="H247" i="25"/>
  <c r="T247" i="25"/>
  <c r="U247" i="25"/>
  <c r="A504" i="25" l="1"/>
  <c r="B503" i="25"/>
  <c r="F247" i="25"/>
  <c r="E248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E249" i="25"/>
  <c r="H249" i="25"/>
  <c r="B250" i="25"/>
  <c r="A251" i="25"/>
  <c r="G248" i="25"/>
  <c r="B505" i="25" l="1"/>
  <c r="A506" i="25"/>
  <c r="T250" i="25"/>
  <c r="C250" i="25"/>
  <c r="D250" i="25"/>
  <c r="F250" i="25" s="1"/>
  <c r="E250" i="25"/>
  <c r="H250" i="25"/>
  <c r="U250" i="25"/>
  <c r="A252" i="25"/>
  <c r="B251" i="25"/>
  <c r="F249" i="25"/>
  <c r="B506" i="25" l="1"/>
  <c r="A507" i="25"/>
  <c r="G250" i="25"/>
  <c r="C251" i="25"/>
  <c r="D251" i="25"/>
  <c r="F251" i="25" s="1"/>
  <c r="E251" i="25"/>
  <c r="H251" i="25"/>
  <c r="T251" i="25"/>
  <c r="U251" i="25"/>
  <c r="A253" i="25"/>
  <c r="B252" i="25"/>
  <c r="B507" i="25" l="1"/>
  <c r="A508" i="25"/>
  <c r="B253" i="25"/>
  <c r="A254" i="25"/>
  <c r="G251" i="25"/>
  <c r="E252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E253" i="25"/>
  <c r="H253" i="25"/>
  <c r="T253" i="25"/>
  <c r="U253" i="25"/>
  <c r="A510" i="25" l="1"/>
  <c r="B509" i="25"/>
  <c r="F253" i="25"/>
  <c r="A256" i="25"/>
  <c r="B255" i="25"/>
  <c r="E254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E255" i="25"/>
  <c r="A257" i="25"/>
  <c r="B256" i="25"/>
  <c r="B511" i="25" l="1"/>
  <c r="A512" i="25"/>
  <c r="A258" i="25"/>
  <c r="B257" i="25"/>
  <c r="T256" i="25"/>
  <c r="C256" i="25"/>
  <c r="D256" i="25"/>
  <c r="F256" i="25" s="1"/>
  <c r="E256" i="25"/>
  <c r="H256" i="25"/>
  <c r="U256" i="25"/>
  <c r="F255" i="25"/>
  <c r="B512" i="25" l="1"/>
  <c r="A513" i="25"/>
  <c r="G256" i="25"/>
  <c r="C257" i="25"/>
  <c r="D257" i="25"/>
  <c r="G257" i="25" s="1"/>
  <c r="E257" i="25"/>
  <c r="H257" i="25"/>
  <c r="T257" i="25"/>
  <c r="U257" i="25"/>
  <c r="A259" i="25"/>
  <c r="B258" i="25"/>
  <c r="B513" i="25" l="1"/>
  <c r="A514" i="25"/>
  <c r="E258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E259" i="25"/>
  <c r="H259" i="25"/>
  <c r="G258" i="25"/>
  <c r="A261" i="25"/>
  <c r="B260" i="25"/>
  <c r="A516" i="25" l="1"/>
  <c r="B515" i="25"/>
  <c r="C260" i="25"/>
  <c r="D260" i="25"/>
  <c r="F260" i="25" s="1"/>
  <c r="E260" i="25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E261" i="25"/>
  <c r="H261" i="25"/>
  <c r="T261" i="25"/>
  <c r="U261" i="25"/>
  <c r="B517" i="25" l="1"/>
  <c r="A518" i="25"/>
  <c r="F261" i="25"/>
  <c r="C262" i="25"/>
  <c r="D262" i="25"/>
  <c r="G262" i="25" s="1"/>
  <c r="E262" i="25"/>
  <c r="H262" i="25"/>
  <c r="T262" i="25"/>
  <c r="U262" i="25"/>
  <c r="A264" i="25"/>
  <c r="B263" i="25"/>
  <c r="B518" i="25" l="1"/>
  <c r="A519" i="25"/>
  <c r="E263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E264" i="25"/>
  <c r="B520" i="25" l="1"/>
  <c r="A521" i="25"/>
  <c r="F264" i="25"/>
  <c r="T265" i="25"/>
  <c r="U265" i="25"/>
  <c r="C265" i="25"/>
  <c r="D265" i="25"/>
  <c r="F265" i="25" s="1"/>
  <c r="E265" i="25"/>
  <c r="H265" i="25"/>
  <c r="A267" i="25"/>
  <c r="B266" i="25"/>
  <c r="A522" i="25" l="1"/>
  <c r="B521" i="25"/>
  <c r="B267" i="25"/>
  <c r="A268" i="25"/>
  <c r="G265" i="25"/>
  <c r="C266" i="25"/>
  <c r="D266" i="25"/>
  <c r="F266" i="25" s="1"/>
  <c r="E266" i="25"/>
  <c r="H266" i="25"/>
  <c r="T266" i="25"/>
  <c r="U266" i="25"/>
  <c r="B522" i="25" l="1"/>
  <c r="A523" i="25"/>
  <c r="G266" i="25"/>
  <c r="A269" i="25"/>
  <c r="B268" i="25"/>
  <c r="C267" i="25"/>
  <c r="D267" i="25"/>
  <c r="F267" i="25" s="1"/>
  <c r="E267" i="25"/>
  <c r="H267" i="25"/>
  <c r="T267" i="25"/>
  <c r="U267" i="25"/>
  <c r="B523" i="25" l="1"/>
  <c r="A524" i="25"/>
  <c r="G267" i="25"/>
  <c r="C268" i="25"/>
  <c r="D268" i="25"/>
  <c r="F268" i="25" s="1"/>
  <c r="E268" i="25"/>
  <c r="H268" i="25"/>
  <c r="T268" i="25"/>
  <c r="U268" i="25"/>
  <c r="A270" i="25"/>
  <c r="B269" i="25"/>
  <c r="B524" i="25" l="1"/>
  <c r="A525" i="25"/>
  <c r="E269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E270" i="25"/>
  <c r="B526" i="25" l="1"/>
  <c r="A527" i="25"/>
  <c r="F270" i="25"/>
  <c r="T271" i="25"/>
  <c r="U271" i="25"/>
  <c r="C271" i="25"/>
  <c r="D271" i="25"/>
  <c r="F271" i="25" s="1"/>
  <c r="E271" i="25"/>
  <c r="H271" i="25"/>
  <c r="A273" i="25"/>
  <c r="B272" i="25"/>
  <c r="A528" i="25" l="1"/>
  <c r="B527" i="25"/>
  <c r="C272" i="25"/>
  <c r="D272" i="25"/>
  <c r="F272" i="25" s="1"/>
  <c r="E272" i="25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E273" i="25"/>
  <c r="H273" i="25"/>
  <c r="T273" i="25"/>
  <c r="U273" i="25"/>
  <c r="G272" i="25"/>
  <c r="B529" i="25" l="1"/>
  <c r="A530" i="25"/>
  <c r="F273" i="25"/>
  <c r="C274" i="25"/>
  <c r="D274" i="25"/>
  <c r="G274" i="25" s="1"/>
  <c r="E274" i="25"/>
  <c r="H274" i="25"/>
  <c r="T274" i="25"/>
  <c r="U274" i="25"/>
  <c r="A276" i="25"/>
  <c r="B275" i="25"/>
  <c r="B530" i="25" l="1"/>
  <c r="A531" i="25"/>
  <c r="E275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E276" i="25"/>
  <c r="A278" i="25"/>
  <c r="B277" i="25"/>
  <c r="F275" i="25"/>
  <c r="B532" i="25" l="1"/>
  <c r="A533" i="25"/>
  <c r="T277" i="25"/>
  <c r="U277" i="25"/>
  <c r="C277" i="25"/>
  <c r="D277" i="25"/>
  <c r="F277" i="25" s="1"/>
  <c r="E277" i="25"/>
  <c r="H277" i="25"/>
  <c r="F276" i="25"/>
  <c r="A279" i="25"/>
  <c r="B278" i="25"/>
  <c r="A534" i="25" l="1"/>
  <c r="B533" i="25"/>
  <c r="C278" i="25"/>
  <c r="D278" i="25"/>
  <c r="G278" i="25" s="1"/>
  <c r="E278" i="25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E279" i="25"/>
  <c r="H279" i="25"/>
  <c r="U279" i="25"/>
  <c r="T279" i="25"/>
  <c r="B535" i="25" l="1"/>
  <c r="A536" i="25"/>
  <c r="G279" i="25"/>
  <c r="B281" i="25"/>
  <c r="A282" i="25"/>
  <c r="C280" i="25"/>
  <c r="D280" i="25"/>
  <c r="G280" i="25" s="1"/>
  <c r="E280" i="25"/>
  <c r="H280" i="25"/>
  <c r="T280" i="25"/>
  <c r="U280" i="25"/>
  <c r="B536" i="25" l="1"/>
  <c r="A537" i="25"/>
  <c r="F280" i="25"/>
  <c r="A283" i="25"/>
  <c r="B282" i="25"/>
  <c r="E281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E282" i="25"/>
  <c r="A284" i="25"/>
  <c r="B283" i="25"/>
  <c r="B538" i="25" l="1"/>
  <c r="A539" i="25"/>
  <c r="A285" i="25"/>
  <c r="B284" i="25"/>
  <c r="T283" i="25"/>
  <c r="U283" i="25"/>
  <c r="C283" i="25"/>
  <c r="D283" i="25"/>
  <c r="F283" i="25" s="1"/>
  <c r="E283" i="25"/>
  <c r="H283" i="25"/>
  <c r="G282" i="25"/>
  <c r="A540" i="25" l="1"/>
  <c r="B539" i="25"/>
  <c r="G283" i="25"/>
  <c r="C284" i="25"/>
  <c r="D284" i="25"/>
  <c r="F284" i="25" s="1"/>
  <c r="U284" i="25"/>
  <c r="E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E285" i="25"/>
  <c r="H285" i="25"/>
  <c r="T285" i="25"/>
  <c r="U285" i="25"/>
  <c r="B541" i="25" l="1"/>
  <c r="A542" i="25"/>
  <c r="F285" i="25"/>
  <c r="A288" i="25"/>
  <c r="B287" i="25"/>
  <c r="C286" i="25"/>
  <c r="D286" i="25"/>
  <c r="F286" i="25" s="1"/>
  <c r="E286" i="25"/>
  <c r="H286" i="25"/>
  <c r="T286" i="25"/>
  <c r="U286" i="25"/>
  <c r="B542" i="25" l="1"/>
  <c r="A543" i="25"/>
  <c r="G286" i="25"/>
  <c r="E287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E288" i="25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E289" i="25"/>
  <c r="F288" i="25"/>
  <c r="A546" i="25" l="1"/>
  <c r="B545" i="25"/>
  <c r="G289" i="25"/>
  <c r="C290" i="25"/>
  <c r="D290" i="25"/>
  <c r="F290" i="25" s="1"/>
  <c r="E290" i="25"/>
  <c r="H290" i="25"/>
  <c r="T290" i="25"/>
  <c r="U290" i="25"/>
  <c r="B291" i="25"/>
  <c r="A292" i="25"/>
  <c r="B546" i="25" l="1"/>
  <c r="A547" i="25"/>
  <c r="B292" i="25"/>
  <c r="A293" i="25"/>
  <c r="C291" i="25"/>
  <c r="E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E292" i="25"/>
  <c r="H292" i="25"/>
  <c r="T292" i="25"/>
  <c r="U292" i="25"/>
  <c r="B548" i="25" l="1"/>
  <c r="A549" i="25"/>
  <c r="G292" i="25"/>
  <c r="A295" i="25"/>
  <c r="B294" i="25"/>
  <c r="E293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E294" i="25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E295" i="25"/>
  <c r="F294" i="25"/>
  <c r="A552" i="25" l="1"/>
  <c r="B551" i="25"/>
  <c r="G295" i="25"/>
  <c r="C296" i="25"/>
  <c r="D296" i="25"/>
  <c r="F296" i="25" s="1"/>
  <c r="E296" i="25"/>
  <c r="H296" i="25"/>
  <c r="T296" i="25"/>
  <c r="U296" i="25"/>
  <c r="B297" i="25"/>
  <c r="A298" i="25"/>
  <c r="B552" i="25" l="1"/>
  <c r="A553" i="25"/>
  <c r="E297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E298" i="25"/>
  <c r="T298" i="25"/>
  <c r="U298" i="25"/>
  <c r="G297" i="25"/>
  <c r="B554" i="25" l="1"/>
  <c r="A555" i="25"/>
  <c r="F298" i="25"/>
  <c r="E299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E300" i="25"/>
  <c r="H300" i="25"/>
  <c r="B556" i="25" l="1"/>
  <c r="A557" i="25"/>
  <c r="F300" i="25"/>
  <c r="A303" i="25"/>
  <c r="B302" i="25"/>
  <c r="T301" i="25"/>
  <c r="C301" i="25"/>
  <c r="D301" i="25"/>
  <c r="F301" i="25" s="1"/>
  <c r="E301" i="25"/>
  <c r="H301" i="25"/>
  <c r="U301" i="25"/>
  <c r="A558" i="25" l="1"/>
  <c r="B557" i="25"/>
  <c r="G301" i="25"/>
  <c r="C302" i="25"/>
  <c r="D302" i="25"/>
  <c r="G302" i="25" s="1"/>
  <c r="H302" i="25"/>
  <c r="T302" i="25"/>
  <c r="U302" i="25"/>
  <c r="E302" i="25"/>
  <c r="A304" i="25"/>
  <c r="B303" i="25"/>
  <c r="B558" i="25" l="1"/>
  <c r="A559" i="25"/>
  <c r="F302" i="25"/>
  <c r="E303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E304" i="25"/>
  <c r="T304" i="25"/>
  <c r="U304" i="25"/>
  <c r="F303" i="25"/>
  <c r="A306" i="25"/>
  <c r="B305" i="25"/>
  <c r="B560" i="25" l="1"/>
  <c r="A561" i="25"/>
  <c r="A307" i="25"/>
  <c r="B306" i="25"/>
  <c r="F304" i="25"/>
  <c r="E305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E306" i="25"/>
  <c r="H306" i="25"/>
  <c r="T306" i="25"/>
  <c r="U306" i="25"/>
  <c r="B307" i="25"/>
  <c r="A308" i="25"/>
  <c r="B562" i="25" l="1"/>
  <c r="A563" i="25"/>
  <c r="A309" i="25"/>
  <c r="B308" i="25"/>
  <c r="T307" i="25"/>
  <c r="E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E308" i="25"/>
  <c r="H308" i="25"/>
  <c r="B309" i="25"/>
  <c r="A310" i="25"/>
  <c r="B564" i="25" l="1"/>
  <c r="A565" i="25"/>
  <c r="A311" i="25"/>
  <c r="B310" i="25"/>
  <c r="E309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E310" i="25"/>
  <c r="D310" i="25"/>
  <c r="G310" i="25" s="1"/>
  <c r="A312" i="25"/>
  <c r="B311" i="25"/>
  <c r="B566" i="25" l="1"/>
  <c r="A567" i="25"/>
  <c r="E311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E312" i="25"/>
  <c r="H312" i="25"/>
  <c r="T312" i="25"/>
  <c r="U312" i="25"/>
  <c r="B568" i="25" l="1"/>
  <c r="A569" i="25"/>
  <c r="F312" i="25"/>
  <c r="T313" i="25"/>
  <c r="E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E314" i="25"/>
  <c r="B315" i="25"/>
  <c r="A316" i="25"/>
  <c r="G313" i="25"/>
  <c r="B570" i="25" l="1"/>
  <c r="A571" i="25"/>
  <c r="E315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E316" i="25"/>
  <c r="H316" i="25"/>
  <c r="T316" i="25"/>
  <c r="U316" i="25"/>
  <c r="G315" i="25"/>
  <c r="B572" i="25" l="1"/>
  <c r="A573" i="25"/>
  <c r="F316" i="25"/>
  <c r="E317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E318" i="25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E319" i="25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<sst xmlns="http://schemas.openxmlformats.org/spreadsheetml/2006/main" count="2277" uniqueCount="483">
  <si>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</si>
  <si>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</si>
  <si>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</si>
  <si>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</si>
  <si>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</si>
  <si>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</si>
  <si>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</si>
  <si>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</si>
  <si>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</si>
  <si>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</si>
  <si>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</si>
  <si>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</si>
  <si>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</si>
  <si>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</si>
  <si>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</si>
  <si>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</si>
  <si>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</si>
  <si>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</si>
  <si>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</si>
  <si>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</si>
  <si>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</si>
  <si>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</si>
  <si>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</si>
  <si>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</si>
  <si>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</si>
  <si>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</si>
  <si>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</si>
  <si>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</si>
  <si>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</si>
  <si>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</si>
  <si>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</si>
  <si>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</si>
  <si>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</si>
  <si>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</si>
  <si>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</si>
  <si>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</si>
  <si>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</si>
  <si>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</si>
  <si>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</si>
  <si>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</si>
  <si>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</si>
  <si>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</si>
  <si>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</si>
  <si>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</si>
  <si>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</si>
  <si>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</si>
  <si>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</si>
  <si>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</si>
  <si>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</si>
  <si>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</si>
  <si>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</si>
  <si>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</si>
  <si>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</si>
  <si>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</si>
  <si>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</si>
  <si>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</si>
  <si>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</si>
  <si>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</si>
  <si>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</si>
  <si>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</si>
  <si>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</si>
  <si>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</si>
  <si>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</si>
  <si>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</si>
  <si>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</si>
  <si>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</si>
  <si>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</si>
  <si>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</si>
  <si>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</si>
  <si>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</si>
  <si>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</si>
  <si>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</si>
  <si>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</si>
  <si>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</si>
  <si>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</si>
  <si>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</si>
  <si>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</si>
  <si>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</si>
  <si>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</si>
  <si>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</si>
  <si>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</si>
  <si>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</si>
  <si>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</si>
  <si>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</si>
  <si>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</si>
  <si>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</si>
  <si>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</si>
  <si>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</si>
  <si>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</si>
  <si>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</si>
  <si>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</si>
  <si>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</si>
  <si>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</si>
  <si>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</si>
  <si>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</si>
  <si>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</si>
  <si>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</si>
  <si>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</si>
  <si>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</si>
  <si>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</si>
  <si>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</si>
  <si>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</si>
  <si>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</si>
  <si>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</si>
  <si>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</si>
  <si>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</si>
  <si>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</si>
  <si>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</si>
  <si>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</si>
  <si>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</si>
  <si>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</si>
  <si>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</si>
  <si>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</si>
  <si>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</si>
  <si>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</si>
  <si>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</si>
  <si>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</si>
  <si>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</si>
  <si>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</si>
  <si>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</si>
  <si>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</si>
  <si>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</si>
  <si>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</si>
  <si>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</si>
  <si>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</si>
  <si>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</si>
  <si>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</si>
  <si>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</si>
  <si>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</si>
  <si>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</si>
  <si>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</si>
  <si>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</si>
  <si>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</si>
  <si>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</si>
  <si>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</si>
  <si>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</si>
  <si>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</si>
  <si>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</si>
  <si>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</si>
  <si>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</si>
  <si>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</si>
  <si>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</si>
  <si>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</si>
  <si>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</si>
  <si>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</si>
  <si>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</si>
  <si>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</si>
  <si>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</si>
  <si>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</si>
  <si>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</si>
  <si>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</si>
  <si>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</si>
  <si>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</si>
  <si>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</si>
  <si>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</si>
  <si>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</si>
  <si>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</si>
  <si>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</si>
  <si>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</si>
  <si>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</si>
  <si>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</si>
  <si>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</si>
  <si>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</si>
  <si>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</si>
  <si>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</si>
  <si>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</si>
  <si>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</si>
  <si>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</si>
  <si>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</si>
  <si>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</si>
  <si>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</si>
  <si>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</si>
  <si>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</si>
  <si>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</si>
  <si>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</si>
  <si>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</si>
  <si>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</si>
  <si>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</si>
  <si>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</si>
  <si>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</si>
  <si>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</si>
  <si>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</si>
  <si>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</si>
  <si>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</si>
  <si>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</si>
  <si>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</si>
  <si>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</si>
  <si>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</si>
  <si>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</si>
  <si>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</si>
  <si>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</si>
  <si>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</si>
  <si>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</si>
  <si>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</si>
  <si>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</si>
  <si>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</si>
  <si>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</si>
  <si>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</si>
  <si>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</si>
  <si>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</si>
  <si>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</si>
  <si>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</si>
  <si>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</si>
  <si>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</si>
  <si>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</si>
  <si>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</si>
  <si>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</si>
  <si>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</si>
  <si>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</si>
  <si>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</si>
  <si>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</si>
  <si>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</si>
  <si>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Prefabs/Particle/Flag_Change_Effect_01</t>
    <phoneticPr fontId="2" type="noConversion"/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</si>
  <si>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</si>
  <si>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</si>
  <si>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</si>
  <si>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</si>
  <si>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</si>
  <si>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</si>
  <si>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</si>
  <si>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</si>
  <si>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</si>
  <si>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</si>
  <si>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</si>
  <si>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</si>
  <si>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</si>
  <si>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</si>
  <si>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</si>
  <si>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</si>
  <si>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</si>
  <si>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</si>
  <si>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</si>
  <si>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</si>
  <si>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</si>
  <si>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</si>
  <si>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</si>
  <si>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</si>
  <si>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</si>
  <si>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</si>
  <si>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</si>
  <si>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</si>
  <si>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</si>
  <si>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</si>
  <si>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</si>
  <si>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</si>
  <si>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</si>
  <si>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</si>
  <si>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</si>
  <si>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</si>
  <si>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</si>
  <si>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</si>
  <si>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</si>
  <si>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</si>
  <si>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</si>
  <si>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</si>
  <si>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</si>
  <si>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</si>
  <si>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</si>
  <si>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</si>
  <si>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</si>
  <si>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</si>
  <si>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</si>
  <si>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</si>
  <si>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</si>
  <si>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</si>
  <si>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</si>
  <si>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</si>
  <si>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</si>
  <si>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</si>
  <si>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</si>
  <si>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</si>
  <si>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</si>
  <si>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</si>
  <si>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</si>
  <si>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</si>
  <si>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</si>
  <si>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</si>
  <si>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</si>
  <si>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</si>
  <si>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</si>
  <si>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</si>
  <si>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</si>
  <si>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</si>
  <si>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</si>
  <si>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</si>
  <si>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</si>
  <si>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</si>
  <si>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</si>
  <si>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</si>
  <si>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</si>
  <si>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</si>
  <si>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</si>
  <si>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</si>
  <si>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</si>
  <si>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</si>
  <si>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</si>
  <si>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</si>
  <si>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</si>
  <si>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</si>
  <si>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</si>
  <si>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</si>
  <si>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</si>
  <si>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</si>
  <si>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</si>
  <si>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</si>
  <si>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</si>
  <si>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</si>
  <si>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</si>
  <si>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</si>
  <si>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</si>
  <si>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</si>
  <si>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</si>
  <si>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</si>
  <si>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</si>
  <si>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</si>
  <si>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</si>
  <si>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</si>
  <si>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</si>
  <si>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</si>
  <si>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</si>
  <si>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</si>
  <si>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</si>
  <si>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</si>
  <si>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</si>
  <si>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</si>
  <si>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</si>
  <si>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</si>
  <si>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</si>
  <si>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</si>
  <si>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</si>
  <si>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</si>
  <si>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</si>
  <si>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</si>
  <si>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</si>
  <si>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</si>
  <si>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</si>
  <si>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</si>
  <si>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</si>
  <si>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</si>
  <si>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</si>
  <si>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</si>
  <si>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</si>
  <si>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</si>
  <si>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</si>
  <si>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</si>
  <si>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</si>
  <si>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</si>
  <si>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</si>
  <si>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</si>
  <si>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</si>
  <si>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</si>
  <si>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</si>
  <si>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</si>
  <si>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</si>
  <si>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</si>
  <si>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</si>
  <si>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</si>
  <si>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</si>
  <si>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</si>
  <si>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</si>
  <si>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</si>
  <si>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</si>
  <si>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</si>
  <si>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</si>
  <si>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</si>
  <si>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</si>
  <si>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</si>
  <si>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</si>
  <si>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</si>
  <si>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</si>
  <si>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</si>
  <si>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</si>
  <si>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</si>
  <si>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</si>
  <si>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</si>
  <si>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</si>
  <si>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</si>
  <si>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</si>
  <si>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</si>
  <si>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</si>
  <si>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</si>
  <si>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</si>
  <si>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</si>
  <si>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</si>
  <si>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</si>
  <si>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</si>
  <si>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</si>
  <si>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</si>
  <si>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</si>
  <si>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</si>
  <si>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</si>
  <si>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</si>
  <si>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</si>
  <si>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</si>
  <si>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</si>
  <si>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</si>
  <si>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</si>
  <si>
    <t>Soul_Skeleton_Archer</t>
    <phoneticPr fontId="2" type="noConversion"/>
  </si>
  <si>
    <t>Soul_Skeleton_Witch</t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</si>
  <si>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</si>
  <si>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</si>
  <si>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</si>
  <si>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</si>
  <si>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</si>
  <si>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</si>
  <si>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</si>
  <si>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</si>
  <si>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</si>
  <si>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</si>
  <si>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</si>
  <si>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</si>
  <si>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</si>
  <si>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</si>
  <si>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</si>
  <si>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</si>
  <si>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</si>
  <si>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</si>
  <si>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</si>
  <si>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</si>
  <si>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</si>
  <si>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Dragon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</si>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</sst>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242</v>
      </c>
      <c r="B8" s="3" t="s">
        <v>10</v>
      </c>
      <c r="C8" s="3">
        <v>60</v>
      </c>
      <c r="D8" s="2" t="s">
        <v>244</v>
      </c>
    </row>
    <row r="9" spans="1:4" ht="17.399999999999999">
      <c r="A9" s="2" t="s">
        <v>243</v>
      </c>
      <c r="B9" s="3" t="s">
        <v>10</v>
      </c>
      <c r="C9" s="3">
        <v>50</v>
      </c>
      <c r="D9" s="2" t="s">
        <v>245</v>
      </c>
    </row>
    <row r="10" spans="1:4" ht="17.399999999999999">
      <c r="A10" s="2" t="s">
        <v>248</v>
      </c>
      <c r="B10" s="3" t="s">
        <v>249</v>
      </c>
      <c r="C10" s="3">
        <v>10</v>
      </c>
      <c r="D10" s="2" t="s">
        <v>250</v>
      </c>
    </row>
    <row r="11" spans="1:4" ht="17.399999999999999">
      <c r="A11" s="2" t="s">
        <v>252</v>
      </c>
      <c r="B11" s="3" t="s">
        <v>249</v>
      </c>
      <c r="C11" s="3">
        <v>1000000</v>
      </c>
      <c r="D11" s="2" t="s">
        <v>251</v>
      </c>
    </row>
    <row r="12" spans="1:4" ht="17.399999999999999">
      <c r="A12" s="2" t="s">
        <v>286</v>
      </c>
      <c r="B12" s="3" t="s">
        <v>10</v>
      </c>
      <c r="C12" s="3">
        <v>2001</v>
      </c>
      <c r="D12" s="12" t="s">
        <v>287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293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247</v>
      </c>
      <c r="C1" s="14" t="s">
        <v>238</v>
      </c>
      <c r="D1" s="14" t="s">
        <v>239</v>
      </c>
      <c r="E1" s="14" t="s">
        <v>240</v>
      </c>
      <c r="F1" s="14" t="s">
        <v>241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9"/>
  <sheetViews>
    <sheetView topLeftCell="A16" workbookViewId="0">
      <selection activeCell="P35" sqref="P35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431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432</v>
      </c>
      <c r="C11" s="2" t="s">
        <v>205</v>
      </c>
      <c r="D11" s="2" t="s">
        <v>205</v>
      </c>
    </row>
    <row r="12" spans="1:4">
      <c r="A12" s="2" t="s">
        <v>321</v>
      </c>
      <c r="B12" s="11" t="s">
        <v>322</v>
      </c>
      <c r="C12" s="11" t="s">
        <v>321</v>
      </c>
      <c r="D12" s="11" t="s">
        <v>323</v>
      </c>
    </row>
    <row r="13" spans="1:4">
      <c r="A13" s="2" t="s">
        <v>433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434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435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436</v>
      </c>
      <c r="B16" s="11" t="s">
        <v>432</v>
      </c>
      <c r="C16" s="2" t="s">
        <v>205</v>
      </c>
      <c r="D16" s="2" t="s">
        <v>205</v>
      </c>
    </row>
    <row r="17" spans="1:2">
      <c r="A17" t="s">
        <v>437</v>
      </c>
      <c r="B17" t="s">
        <v>440</v>
      </c>
    </row>
    <row r="18" spans="1:2">
      <c r="A18" t="s">
        <v>438</v>
      </c>
      <c r="B18" t="s">
        <v>441</v>
      </c>
    </row>
    <row r="19" spans="1:2">
      <c r="A19" t="s">
        <v>439</v>
      </c>
      <c r="B19" t="s">
        <v>442</v>
      </c>
    </row>
    <row r="20" spans="1:2">
      <c r="A20" t="s">
        <v>443</v>
      </c>
      <c r="B20" s="8" t="s">
        <v>463</v>
      </c>
    </row>
    <row r="21" spans="1:2" ht="17.399999999999999">
      <c r="A21" t="s">
        <v>444</v>
      </c>
      <c r="B21" s="8" t="s">
        <v>464</v>
      </c>
    </row>
    <row r="22" spans="1:2" ht="17.399999999999999">
      <c r="A22" t="s">
        <v>445</v>
      </c>
      <c r="B22" s="8" t="s">
        <v>465</v>
      </c>
    </row>
    <row r="23" spans="1:2" ht="17.399999999999999">
      <c r="A23" t="s">
        <v>446</v>
      </c>
      <c r="B23" s="8" t="s">
        <v>466</v>
      </c>
    </row>
    <row r="24" spans="1:2" ht="17.399999999999999">
      <c r="A24" t="s">
        <v>447</v>
      </c>
      <c r="B24" s="8" t="s">
        <v>467</v>
      </c>
    </row>
    <row r="25" spans="1:2" ht="17.399999999999999">
      <c r="A25" t="s">
        <v>448</v>
      </c>
      <c r="B25" s="8" t="s">
        <v>468</v>
      </c>
    </row>
    <row r="26" spans="1:2" ht="17.399999999999999">
      <c r="A26" t="s">
        <v>449</v>
      </c>
      <c r="B26" s="8" t="s">
        <v>469</v>
      </c>
    </row>
    <row r="27" spans="1:2" ht="17.399999999999999">
      <c r="A27" t="s">
        <v>450</v>
      </c>
      <c r="B27" s="8" t="s">
        <v>470</v>
      </c>
    </row>
    <row r="28" spans="1:2" ht="17.399999999999999">
      <c r="A28" t="s">
        <v>451</v>
      </c>
      <c r="B28" s="8" t="s">
        <v>471</v>
      </c>
    </row>
    <row r="29" spans="1:2" ht="17.399999999999999">
      <c r="A29" t="s">
        <v>452</v>
      </c>
      <c r="B29" s="8" t="s">
        <v>472</v>
      </c>
    </row>
    <row r="30" spans="1:2" ht="17.399999999999999">
      <c r="A30" t="s">
        <v>453</v>
      </c>
      <c r="B30" s="8" t="s">
        <v>473</v>
      </c>
    </row>
    <row r="31" spans="1:2" ht="17.399999999999999">
      <c r="A31" t="s">
        <v>454</v>
      </c>
      <c r="B31" s="8" t="s">
        <v>474</v>
      </c>
    </row>
    <row r="32" spans="1:2" ht="17.399999999999999">
      <c r="A32" t="s">
        <v>455</v>
      </c>
      <c r="B32" s="8" t="s">
        <v>475</v>
      </c>
    </row>
    <row r="33" spans="1:2" ht="17.399999999999999">
      <c r="A33" t="s">
        <v>456</v>
      </c>
      <c r="B33" s="8" t="s">
        <v>476</v>
      </c>
    </row>
    <row r="34" spans="1:2" ht="17.399999999999999">
      <c r="A34" t="s">
        <v>457</v>
      </c>
      <c r="B34" s="8" t="s">
        <v>477</v>
      </c>
    </row>
    <row r="35" spans="1:2" ht="17.399999999999999">
      <c r="A35" t="s">
        <v>458</v>
      </c>
      <c r="B35" s="8" t="s">
        <v>478</v>
      </c>
    </row>
    <row r="36" spans="1:2" ht="17.399999999999999">
      <c r="A36" t="s">
        <v>459</v>
      </c>
      <c r="B36" s="8" t="s">
        <v>479</v>
      </c>
    </row>
    <row r="37" spans="1:2" ht="17.399999999999999">
      <c r="A37" t="s">
        <v>460</v>
      </c>
      <c r="B37" s="8" t="s">
        <v>480</v>
      </c>
    </row>
    <row r="38" spans="1:2" ht="17.399999999999999">
      <c r="A38" t="s">
        <v>461</v>
      </c>
      <c r="B38" s="8" t="s">
        <v>481</v>
      </c>
    </row>
    <row r="39" spans="1:2" ht="17.399999999999999">
      <c r="A39" t="s">
        <v>462</v>
      </c>
      <c r="B39" s="8" t="s">
        <v>482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I45" sqref="I45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234</v>
      </c>
      <c r="H1" s="14" t="s">
        <v>235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294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295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296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297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298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299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300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301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302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303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304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305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306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307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308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236</v>
      </c>
      <c r="C24" s="5">
        <v>0</v>
      </c>
      <c r="D24" s="5">
        <v>0</v>
      </c>
      <c r="E24" s="9" t="s">
        <v>237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236</v>
      </c>
      <c r="C25" s="5">
        <v>0</v>
      </c>
      <c r="D25" s="5">
        <v>4</v>
      </c>
      <c r="E25" s="9" t="s">
        <v>237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314</v>
      </c>
      <c r="C1" s="14" t="s">
        <v>315</v>
      </c>
      <c r="D1" s="14" t="s">
        <v>316</v>
      </c>
      <c r="E1" s="14" t="s">
        <v>317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259</v>
      </c>
      <c r="C1" s="14" t="s">
        <v>264</v>
      </c>
    </row>
    <row r="2" spans="1:3">
      <c r="A2" s="15" t="s">
        <v>1</v>
      </c>
      <c r="B2" s="16" t="s">
        <v>260</v>
      </c>
      <c r="C2" s="16" t="s">
        <v>285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261</v>
      </c>
      <c r="C4">
        <v>2</v>
      </c>
    </row>
    <row r="5" spans="1:3" ht="17.399999999999999">
      <c r="A5" s="5">
        <v>2</v>
      </c>
      <c r="B5" s="9" t="s">
        <v>262</v>
      </c>
      <c r="C5">
        <v>2</v>
      </c>
    </row>
    <row r="6" spans="1:3" ht="17.399999999999999">
      <c r="A6" s="5">
        <v>3</v>
      </c>
      <c r="B6" s="9" t="s">
        <v>263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324</v>
      </c>
      <c r="C16" s="4">
        <v>3</v>
      </c>
      <c r="D16" s="25" t="s">
        <v>325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257</v>
      </c>
      <c r="B30" t="s">
        <v>279</v>
      </c>
      <c r="C30" s="4">
        <v>0</v>
      </c>
    </row>
    <row r="31" spans="1:4">
      <c r="A31" s="2" t="s">
        <v>257</v>
      </c>
      <c r="B31" s="8" t="s">
        <v>320</v>
      </c>
      <c r="C31" s="4">
        <v>1</v>
      </c>
    </row>
    <row r="32" spans="1:4">
      <c r="A32" s="2" t="s">
        <v>257</v>
      </c>
      <c r="B32" s="8" t="s">
        <v>266</v>
      </c>
      <c r="C32" s="4">
        <v>2</v>
      </c>
    </row>
    <row r="33" spans="1:3">
      <c r="A33" s="2" t="s">
        <v>257</v>
      </c>
      <c r="B33" s="8" t="s">
        <v>268</v>
      </c>
      <c r="C33" s="4">
        <v>3</v>
      </c>
    </row>
    <row r="34" spans="1:3">
      <c r="A34" s="2" t="s">
        <v>257</v>
      </c>
      <c r="B34" s="8" t="s">
        <v>319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L23" sqref="L22:M23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290</v>
      </c>
      <c r="C1" s="14" t="s">
        <v>291</v>
      </c>
      <c r="D1" s="14" t="s">
        <v>292</v>
      </c>
      <c r="E1" s="14" t="s">
        <v>86</v>
      </c>
      <c r="F1" s="14" t="s">
        <v>47</v>
      </c>
      <c r="G1" s="14" t="s">
        <v>430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309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310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311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312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312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313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22" zoomScale="85" zoomScaleNormal="85" workbookViewId="0">
      <selection activeCell="G66" sqref="G66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216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213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213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215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214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213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213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213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212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213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213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213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246</v>
      </c>
      <c r="M48" s="135" t="s">
        <v>213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tabSelected="1" zoomScale="70" zoomScaleNormal="70" workbookViewId="0">
      <pane ySplit="3" topLeftCell="A25" activePane="bottomLeft" state="frozen"/>
      <selection activeCell="A77" sqref="A77:A84"/>
      <selection pane="bottomLeft" activeCell="M21" sqref="M2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233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INDEX(ref_Unit_Balance!$G$31:$G$106,MATCH(UnitGradeInfo!B4,ref_Unit_Balance!$B$31:$B$1048576,0))</f>
        <v>25</v>
      </c>
      <c r="F4" s="5">
        <f>INDEX(ref_Unit_Balance!$V$31:$V$106,MATCH(UnitGradeInfo!B4,ref_Unit_Balance!$B$31:$B$1048576,0))
+
INDEX(ref_Unit_Balance!$AB$31:$AB$106,MATCH(UnitGradeInfo!B4,ref_Unit_Balance!$B$31:$B$1048576,0))*(D4-1)</f>
        <v>600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INDEX(ref_Unit_Balance!$G$31:$G$106,MATCH(UnitGradeInfo!B5,ref_Unit_Balance!$B$31:$B$1048576,0))</f>
        <v>25</v>
      </c>
      <c r="F5" s="5">
        <f>INDEX(ref_Unit_Balance!$V$31:$V$106,MATCH(UnitGradeInfo!B5,ref_Unit_Balance!$B$31:$B$1048576,0))
+
INDEX(ref_Unit_Balance!$AB$31:$AB$106,MATCH(UnitGradeInfo!B5,ref_Unit_Balance!$B$31:$B$1048576,0))*(D5-1)</f>
        <v>2000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INDEX(ref_Unit_Balance!$G$31:$G$106,MATCH(UnitGradeInfo!B6,ref_Unit_Balance!$B$31:$B$1048576,0))</f>
        <v>25</v>
      </c>
      <c r="F6" s="5">
        <f>INDEX(ref_Unit_Balance!$V$31:$V$106,MATCH(UnitGradeInfo!B6,ref_Unit_Balance!$B$31:$B$1048576,0))
+
INDEX(ref_Unit_Balance!$AB$31:$AB$106,MATCH(UnitGradeInfo!B6,ref_Unit_Balance!$B$31:$B$1048576,0))*(D6-1)</f>
        <v>1250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INDEX(ref_Unit_Balance!$G$31:$G$106,MATCH(UnitGradeInfo!B7,ref_Unit_Balance!$B$31:$B$1048576,0))</f>
        <v>25</v>
      </c>
      <c r="F7" s="5">
        <f>INDEX(ref_Unit_Balance!$V$31:$V$106,MATCH(UnitGradeInfo!B7,ref_Unit_Balance!$B$31:$B$1048576,0))
+
INDEX(ref_Unit_Balance!$AB$31:$AB$106,MATCH(UnitGradeInfo!B7,ref_Unit_Balance!$B$31:$B$1048576,0))*(D7-1)</f>
        <v>1250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INDEX(ref_Unit_Balance!$G$31:$G$106,MATCH(UnitGradeInfo!B8,ref_Unit_Balance!$B$31:$B$1048576,0))</f>
        <v>50</v>
      </c>
      <c r="F8" s="5">
        <f>INDEX(ref_Unit_Balance!$V$31:$V$106,MATCH(UnitGradeInfo!B8,ref_Unit_Balance!$B$31:$B$1048576,0))
+
INDEX(ref_Unit_Balance!$AB$31:$AB$106,MATCH(UnitGradeInfo!B8,ref_Unit_Balance!$B$31:$B$1048576,0))*(D8-1)</f>
        <v>2000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INDEX(ref_Unit_Balance!$G$31:$G$106,MATCH(UnitGradeInfo!B9,ref_Unit_Balance!$B$31:$B$1048576,0))</f>
        <v>50</v>
      </c>
      <c r="F9" s="5">
        <f>INDEX(ref_Unit_Balance!$V$31:$V$106,MATCH(UnitGradeInfo!B9,ref_Unit_Balance!$B$31:$B$1048576,0))
+
INDEX(ref_Unit_Balance!$AB$31:$AB$106,MATCH(UnitGradeInfo!B9,ref_Unit_Balance!$B$31:$B$1048576,0))*(D9-1)</f>
        <v>1500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INDEX(ref_Unit_Balance!$G$31:$G$106,MATCH(UnitGradeInfo!B10,ref_Unit_Balance!$B$31:$B$1048576,0))</f>
        <v>50</v>
      </c>
      <c r="F10" s="5">
        <f>INDEX(ref_Unit_Balance!$V$31:$V$106,MATCH(UnitGradeInfo!B10,ref_Unit_Balance!$B$31:$B$1048576,0))
+
INDEX(ref_Unit_Balance!$AB$31:$AB$106,MATCH(UnitGradeInfo!B10,ref_Unit_Balance!$B$31:$B$1048576,0))*(D10-1)</f>
        <v>3500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INDEX(ref_Unit_Balance!$G$31:$G$106,MATCH(UnitGradeInfo!B11,ref_Unit_Balance!$B$31:$B$1048576,0))</f>
        <v>50</v>
      </c>
      <c r="F11" s="5">
        <f>INDEX(ref_Unit_Balance!$V$31:$V$106,MATCH(UnitGradeInfo!B11,ref_Unit_Balance!$B$31:$B$1048576,0))
+
INDEX(ref_Unit_Balance!$AB$31:$AB$106,MATCH(UnitGradeInfo!B11,ref_Unit_Balance!$B$31:$B$1048576,0))*(D11-1)</f>
        <v>1500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INDEX(ref_Unit_Balance!$G$31:$G$106,MATCH(UnitGradeInfo!B12,ref_Unit_Balance!$B$31:$B$1048576,0))</f>
        <v>50</v>
      </c>
      <c r="F12" s="5">
        <f>INDEX(ref_Unit_Balance!$V$31:$V$106,MATCH(UnitGradeInfo!B12,ref_Unit_Balance!$B$31:$B$1048576,0))
+
INDEX(ref_Unit_Balance!$AB$31:$AB$106,MATCH(UnitGradeInfo!B12,ref_Unit_Balance!$B$31:$B$1048576,0))*(D12-1)</f>
        <v>2000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INDEX(ref_Unit_Balance!$G$31:$G$106,MATCH(UnitGradeInfo!B13,ref_Unit_Balance!$B$31:$B$1048576,0))</f>
        <v>50</v>
      </c>
      <c r="F13" s="5">
        <f>INDEX(ref_Unit_Balance!$V$31:$V$106,MATCH(UnitGradeInfo!B13,ref_Unit_Balance!$B$31:$B$1048576,0))
+
INDEX(ref_Unit_Balance!$AB$31:$AB$106,MATCH(UnitGradeInfo!B13,ref_Unit_Balance!$B$31:$B$1048576,0))*(D13-1)</f>
        <v>3000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INDEX(ref_Unit_Balance!$G$31:$G$106,MATCH(UnitGradeInfo!B14,ref_Unit_Balance!$B$31:$B$1048576,0))</f>
        <v>50</v>
      </c>
      <c r="F14" s="5">
        <f>INDEX(ref_Unit_Balance!$V$31:$V$106,MATCH(UnitGradeInfo!B14,ref_Unit_Balance!$B$31:$B$1048576,0))
+
INDEX(ref_Unit_Balance!$AB$31:$AB$106,MATCH(UnitGradeInfo!B14,ref_Unit_Balance!$B$31:$B$1048576,0))*(D14-1)</f>
        <v>2000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INDEX(ref_Unit_Balance!$G$31:$G$106,MATCH(UnitGradeInfo!B15,ref_Unit_Balance!$B$31:$B$1048576,0))</f>
        <v>50</v>
      </c>
      <c r="F15" s="5">
        <f>INDEX(ref_Unit_Balance!$V$31:$V$106,MATCH(UnitGradeInfo!B15,ref_Unit_Balance!$B$31:$B$1048576,0))
+
INDEX(ref_Unit_Balance!$AB$31:$AB$106,MATCH(UnitGradeInfo!B15,ref_Unit_Balance!$B$31:$B$1048576,0))*(D15-1)</f>
        <v>2000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INDEX(ref_Unit_Balance!$G$31:$G$106,MATCH(UnitGradeInfo!B16,ref_Unit_Balance!$B$31:$B$1048576,0))</f>
        <v>50</v>
      </c>
      <c r="F16" s="5">
        <f>INDEX(ref_Unit_Balance!$V$31:$V$106,MATCH(UnitGradeInfo!B16,ref_Unit_Balance!$B$31:$B$1048576,0))
+
INDEX(ref_Unit_Balance!$AB$31:$AB$106,MATCH(UnitGradeInfo!B16,ref_Unit_Balance!$B$31:$B$1048576,0))*(D16-1)</f>
        <v>1600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INDEX(ref_Unit_Balance!$G$31:$G$106,MATCH(UnitGradeInfo!B17,ref_Unit_Balance!$B$31:$B$1048576,0))</f>
        <v>75</v>
      </c>
      <c r="F17" s="5">
        <f>INDEX(ref_Unit_Balance!$V$31:$V$106,MATCH(UnitGradeInfo!B17,ref_Unit_Balance!$B$31:$B$1048576,0))
+
INDEX(ref_Unit_Balance!$AB$31:$AB$106,MATCH(UnitGradeInfo!B17,ref_Unit_Balance!$B$31:$B$1048576,0))*(D17-1)</f>
        <v>2400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INDEX(ref_Unit_Balance!$G$31:$G$106,MATCH(UnitGradeInfo!B18,ref_Unit_Balance!$B$31:$B$1048576,0))</f>
        <v>75</v>
      </c>
      <c r="F18" s="5">
        <f>INDEX(ref_Unit_Balance!$V$31:$V$106,MATCH(UnitGradeInfo!B18,ref_Unit_Balance!$B$31:$B$1048576,0))
+
INDEX(ref_Unit_Balance!$AB$31:$AB$106,MATCH(UnitGradeInfo!B18,ref_Unit_Balance!$B$31:$B$1048576,0))*(D18-1)</f>
        <v>3000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INDEX(ref_Unit_Balance!$G$31:$G$106,MATCH(UnitGradeInfo!B19,ref_Unit_Balance!$B$31:$B$1048576,0))</f>
        <v>75</v>
      </c>
      <c r="F19" s="5">
        <f>INDEX(ref_Unit_Balance!$V$31:$V$106,MATCH(UnitGradeInfo!B19,ref_Unit_Balance!$B$31:$B$1048576,0))
+
INDEX(ref_Unit_Balance!$AB$31:$AB$106,MATCH(UnitGradeInfo!B19,ref_Unit_Balance!$B$31:$B$1048576,0))*(D19-1)</f>
        <v>3000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INDEX(ref_Unit_Balance!$G$31:$G$106,MATCH(UnitGradeInfo!B20,ref_Unit_Balance!$B$31:$B$1048576,0))</f>
        <v>68</v>
      </c>
      <c r="F20" s="5">
        <f>INDEX(ref_Unit_Balance!$V$31:$V$106,MATCH(UnitGradeInfo!B20,ref_Unit_Balance!$B$31:$B$1048576,0))
+
INDEX(ref_Unit_Balance!$AB$31:$AB$106,MATCH(UnitGradeInfo!B20,ref_Unit_Balance!$B$31:$B$1048576,0))*(D20-1)</f>
        <v>1620</v>
      </c>
      <c r="G20" s="5">
        <f>INDEX(ref_Unit_Balance!$R$31:$R$106,MATCH(UnitGradeInfo!B20,ref_Unit_Balance!$B$31:$B$1048576,0))
+
INDEX(ref_Unit_Balance!$AA$31:$AA$106,MATCH(UnitGradeInfo!B20,ref_Unit_Balance!$B$31:$B$1048576,0))*(D20-1)</f>
        <v>378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INDEX(ref_Unit_Balance!$G$31:$G$106,MATCH(UnitGradeInfo!B21,ref_Unit_Balance!$B$31:$B$1048576,0))</f>
        <v>68</v>
      </c>
      <c r="F21" s="5">
        <f>INDEX(ref_Unit_Balance!$V$31:$V$106,MATCH(UnitGradeInfo!B21,ref_Unit_Balance!$B$31:$B$1048576,0))
+
INDEX(ref_Unit_Balance!$AB$31:$AB$106,MATCH(UnitGradeInfo!B21,ref_Unit_Balance!$B$31:$B$1048576,0))*(D21-1)</f>
        <v>5400</v>
      </c>
      <c r="G21" s="5">
        <f>INDEX(ref_Unit_Balance!$R$31:$R$106,MATCH(UnitGradeInfo!B21,ref_Unit_Balance!$B$31:$B$1048576,0))
+
INDEX(ref_Unit_Balance!$AA$31:$AA$106,MATCH(UnitGradeInfo!B21,ref_Unit_Balance!$B$31:$B$1048576,0))*(D21-1)</f>
        <v>162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INDEX(ref_Unit_Balance!$G$31:$G$106,MATCH(UnitGradeInfo!B22,ref_Unit_Balance!$B$31:$B$1048576,0))</f>
        <v>68</v>
      </c>
      <c r="F22" s="5">
        <f>INDEX(ref_Unit_Balance!$V$31:$V$106,MATCH(UnitGradeInfo!B22,ref_Unit_Balance!$B$31:$B$1048576,0))
+
INDEX(ref_Unit_Balance!$AB$31:$AB$106,MATCH(UnitGradeInfo!B22,ref_Unit_Balance!$B$31:$B$1048576,0))*(D22-1)</f>
        <v>3375</v>
      </c>
      <c r="G22" s="5">
        <f>INDEX(ref_Unit_Balance!$R$31:$R$106,MATCH(UnitGradeInfo!B22,ref_Unit_Balance!$B$31:$B$1048576,0))
+
INDEX(ref_Unit_Balance!$AA$31:$AA$106,MATCH(UnitGradeInfo!B22,ref_Unit_Balance!$B$31:$B$1048576,0))*(D22-1)</f>
        <v>405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INDEX(ref_Unit_Balance!$G$31:$G$106,MATCH(UnitGradeInfo!B23,ref_Unit_Balance!$B$31:$B$1048576,0))</f>
        <v>68</v>
      </c>
      <c r="F23" s="5">
        <f>INDEX(ref_Unit_Balance!$V$31:$V$106,MATCH(UnitGradeInfo!B23,ref_Unit_Balance!$B$31:$B$1048576,0))
+
INDEX(ref_Unit_Balance!$AB$31:$AB$106,MATCH(UnitGradeInfo!B23,ref_Unit_Balance!$B$31:$B$1048576,0))*(D23-1)</f>
        <v>3375</v>
      </c>
      <c r="G23" s="5">
        <f>INDEX(ref_Unit_Balance!$R$31:$R$106,MATCH(UnitGradeInfo!B23,ref_Unit_Balance!$B$31:$B$1048576,0))
+
INDEX(ref_Unit_Balance!$AA$31:$AA$106,MATCH(UnitGradeInfo!B23,ref_Unit_Balance!$B$31:$B$1048576,0))*(D23-1)</f>
        <v>405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INDEX(ref_Unit_Balance!$G$31:$G$106,MATCH(UnitGradeInfo!B24,ref_Unit_Balance!$B$31:$B$1048576,0))</f>
        <v>93</v>
      </c>
      <c r="F24" s="5">
        <f>INDEX(ref_Unit_Balance!$V$31:$V$106,MATCH(UnitGradeInfo!B24,ref_Unit_Balance!$B$31:$B$1048576,0))
+
INDEX(ref_Unit_Balance!$AB$31:$AB$106,MATCH(UnitGradeInfo!B24,ref_Unit_Balance!$B$31:$B$1048576,0))*(D24-1)</f>
        <v>3700</v>
      </c>
      <c r="G24" s="5">
        <f>INDEX(ref_Unit_Balance!$R$31:$R$106,MATCH(UnitGradeInfo!B24,ref_Unit_Balance!$B$31:$B$1048576,0))
+
INDEX(ref_Unit_Balance!$AA$31:$AA$106,MATCH(UnitGradeInfo!B24,ref_Unit_Balance!$B$31:$B$1048576,0))*(D24-1)</f>
        <v>666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INDEX(ref_Unit_Balance!$G$31:$G$106,MATCH(UnitGradeInfo!B25,ref_Unit_Balance!$B$31:$B$1048576,0))</f>
        <v>93</v>
      </c>
      <c r="F25" s="5">
        <f>INDEX(ref_Unit_Balance!$V$31:$V$106,MATCH(UnitGradeInfo!B25,ref_Unit_Balance!$B$31:$B$1048576,0))
+
INDEX(ref_Unit_Balance!$AB$31:$AB$106,MATCH(UnitGradeInfo!B25,ref_Unit_Balance!$B$31:$B$1048576,0))*(D25-1)</f>
        <v>2775</v>
      </c>
      <c r="G25" s="5">
        <f>INDEX(ref_Unit_Balance!$R$31:$R$106,MATCH(UnitGradeInfo!B25,ref_Unit_Balance!$B$31:$B$1048576,0))
+
INDEX(ref_Unit_Balance!$AA$31:$AA$106,MATCH(UnitGradeInfo!B25,ref_Unit_Balance!$B$31:$B$1048576,0))*(D25-1)</f>
        <v>777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INDEX(ref_Unit_Balance!$G$31:$G$106,MATCH(UnitGradeInfo!B26,ref_Unit_Balance!$B$31:$B$1048576,0))</f>
        <v>93</v>
      </c>
      <c r="F26" s="5">
        <f>INDEX(ref_Unit_Balance!$V$31:$V$106,MATCH(UnitGradeInfo!B26,ref_Unit_Balance!$B$31:$B$1048576,0))
+
INDEX(ref_Unit_Balance!$AB$31:$AB$106,MATCH(UnitGradeInfo!B26,ref_Unit_Balance!$B$31:$B$1048576,0))*(D26-1)</f>
        <v>6475</v>
      </c>
      <c r="G26" s="5">
        <f>INDEX(ref_Unit_Balance!$R$31:$R$106,MATCH(UnitGradeInfo!B26,ref_Unit_Balance!$B$31:$B$1048576,0))
+
INDEX(ref_Unit_Balance!$AA$31:$AA$106,MATCH(UnitGradeInfo!B26,ref_Unit_Balance!$B$31:$B$1048576,0))*(D26-1)</f>
        <v>333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INDEX(ref_Unit_Balance!$G$31:$G$106,MATCH(UnitGradeInfo!B27,ref_Unit_Balance!$B$31:$B$1048576,0))</f>
        <v>93</v>
      </c>
      <c r="F27" s="5">
        <f>INDEX(ref_Unit_Balance!$V$31:$V$106,MATCH(UnitGradeInfo!B27,ref_Unit_Balance!$B$31:$B$1048576,0))
+
INDEX(ref_Unit_Balance!$AB$31:$AB$106,MATCH(UnitGradeInfo!B27,ref_Unit_Balance!$B$31:$B$1048576,0))*(D27-1)</f>
        <v>2775</v>
      </c>
      <c r="G27" s="5">
        <f>INDEX(ref_Unit_Balance!$R$31:$R$106,MATCH(UnitGradeInfo!B27,ref_Unit_Balance!$B$31:$B$1048576,0))
+
INDEX(ref_Unit_Balance!$AA$31:$AA$106,MATCH(UnitGradeInfo!B27,ref_Unit_Balance!$B$31:$B$1048576,0))*(D27-1)</f>
        <v>666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INDEX(ref_Unit_Balance!$G$31:$G$106,MATCH(UnitGradeInfo!B28,ref_Unit_Balance!$B$31:$B$1048576,0))</f>
        <v>93</v>
      </c>
      <c r="F28" s="5">
        <f>INDEX(ref_Unit_Balance!$V$31:$V$106,MATCH(UnitGradeInfo!B28,ref_Unit_Balance!$B$31:$B$1048576,0))
+
INDEX(ref_Unit_Balance!$AB$31:$AB$106,MATCH(UnitGradeInfo!B28,ref_Unit_Balance!$B$31:$B$1048576,0))*(D28-1)</f>
        <v>3700</v>
      </c>
      <c r="G28" s="5">
        <f>INDEX(ref_Unit_Balance!$R$31:$R$106,MATCH(UnitGradeInfo!B28,ref_Unit_Balance!$B$31:$B$1048576,0))
+
INDEX(ref_Unit_Balance!$AA$31:$AA$106,MATCH(UnitGradeInfo!B28,ref_Unit_Balance!$B$31:$B$1048576,0))*(D28-1)</f>
        <v>666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INDEX(ref_Unit_Balance!$G$31:$G$106,MATCH(UnitGradeInfo!B29,ref_Unit_Balance!$B$31:$B$1048576,0))</f>
        <v>88</v>
      </c>
      <c r="F29" s="5">
        <f>INDEX(ref_Unit_Balance!$V$31:$V$106,MATCH(UnitGradeInfo!B29,ref_Unit_Balance!$B$31:$B$1048576,0))
+
INDEX(ref_Unit_Balance!$AB$31:$AB$106,MATCH(UnitGradeInfo!B29,ref_Unit_Balance!$B$31:$B$1048576,0))*(D29-1)</f>
        <v>5250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INDEX(ref_Unit_Balance!$G$31:$G$106,MATCH(UnitGradeInfo!B30,ref_Unit_Balance!$B$31:$B$1048576,0))</f>
        <v>88</v>
      </c>
      <c r="F30" s="5">
        <f>INDEX(ref_Unit_Balance!$V$31:$V$106,MATCH(UnitGradeInfo!B30,ref_Unit_Balance!$B$31:$B$1048576,0))
+
INDEX(ref_Unit_Balance!$AB$31:$AB$106,MATCH(UnitGradeInfo!B30,ref_Unit_Balance!$B$31:$B$1048576,0))*(D30-1)</f>
        <v>3500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INDEX(ref_Unit_Balance!$G$31:$G$106,MATCH(UnitGradeInfo!B31,ref_Unit_Balance!$B$31:$B$1048576,0))</f>
        <v>88</v>
      </c>
      <c r="F31" s="5">
        <f>INDEX(ref_Unit_Balance!$V$31:$V$106,MATCH(UnitGradeInfo!B31,ref_Unit_Balance!$B$31:$B$1048576,0))
+
INDEX(ref_Unit_Balance!$AB$31:$AB$106,MATCH(UnitGradeInfo!B31,ref_Unit_Balance!$B$31:$B$1048576,0))*(D31-1)</f>
        <v>3500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INDEX(ref_Unit_Balance!$G$31:$G$106,MATCH(UnitGradeInfo!B32,ref_Unit_Balance!$B$31:$B$1048576,0))</f>
        <v>88</v>
      </c>
      <c r="F32" s="5">
        <f>INDEX(ref_Unit_Balance!$V$31:$V$106,MATCH(UnitGradeInfo!B32,ref_Unit_Balance!$B$31:$B$1048576,0))
+
INDEX(ref_Unit_Balance!$AB$31:$AB$106,MATCH(UnitGradeInfo!B32,ref_Unit_Balance!$B$31:$B$1048576,0))*(D32-1)</f>
        <v>2800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INDEX(ref_Unit_Balance!$G$31:$G$106,MATCH(UnitGradeInfo!B33,ref_Unit_Balance!$B$31:$B$1048576,0))</f>
        <v>113</v>
      </c>
      <c r="F33" s="5">
        <f>INDEX(ref_Unit_Balance!$V$31:$V$106,MATCH(UnitGradeInfo!B33,ref_Unit_Balance!$B$31:$B$1048576,0))
+
INDEX(ref_Unit_Balance!$AB$31:$AB$106,MATCH(UnitGradeInfo!B33,ref_Unit_Balance!$B$31:$B$1048576,0))*(D33-1)</f>
        <v>3600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INDEX(ref_Unit_Balance!$G$31:$G$106,MATCH(UnitGradeInfo!B34,ref_Unit_Balance!$B$31:$B$1048576,0))</f>
        <v>113</v>
      </c>
      <c r="F34" s="5">
        <f>INDEX(ref_Unit_Balance!$V$31:$V$106,MATCH(UnitGradeInfo!B34,ref_Unit_Balance!$B$31:$B$1048576,0))
+
INDEX(ref_Unit_Balance!$AB$31:$AB$106,MATCH(UnitGradeInfo!B34,ref_Unit_Balance!$B$31:$B$1048576,0))*(D34-1)</f>
        <v>4500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INDEX(ref_Unit_Balance!$G$31:$G$106,MATCH(UnitGradeInfo!B35,ref_Unit_Balance!$B$31:$B$1048576,0))</f>
        <v>113</v>
      </c>
      <c r="F35" s="5">
        <f>INDEX(ref_Unit_Balance!$V$31:$V$106,MATCH(UnitGradeInfo!B35,ref_Unit_Balance!$B$31:$B$1048576,0))
+
INDEX(ref_Unit_Balance!$AB$31:$AB$106,MATCH(UnitGradeInfo!B35,ref_Unit_Balance!$B$31:$B$1048576,0))*(D35-1)</f>
        <v>4500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INDEX(ref_Unit_Balance!$G$31:$G$106,MATCH(UnitGradeInfo!B36,ref_Unit_Balance!$B$31:$B$1048576,0))</f>
        <v>25</v>
      </c>
      <c r="F36" s="5">
        <f>INDEX(ref_Unit_Balance!$V$31:$V$106,MATCH(UnitGradeInfo!B36,ref_Unit_Balance!$B$31:$B$1048576,0))
+
INDEX(ref_Unit_Balance!$AB$31:$AB$106,MATCH(UnitGradeInfo!B36,ref_Unit_Balance!$B$31:$B$1048576,0))*(D36-1)</f>
        <v>1000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INDEX(ref_Unit_Balance!$G$31:$G$106,MATCH(UnitGradeInfo!B37,ref_Unit_Balance!$B$31:$B$1048576,0))</f>
        <v>25</v>
      </c>
      <c r="F37" s="5">
        <f>INDEX(ref_Unit_Balance!$V$31:$V$106,MATCH(UnitGradeInfo!B37,ref_Unit_Balance!$B$31:$B$1048576,0))
+
INDEX(ref_Unit_Balance!$AB$31:$AB$106,MATCH(UnitGradeInfo!B37,ref_Unit_Balance!$B$31:$B$1048576,0))*(D37-1)</f>
        <v>800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INDEX(ref_Unit_Balance!$G$31:$G$106,MATCH(UnitGradeInfo!B38,ref_Unit_Balance!$B$31:$B$1048576,0))</f>
        <v>25</v>
      </c>
      <c r="F38" s="5">
        <f>INDEX(ref_Unit_Balance!$V$31:$V$106,MATCH(UnitGradeInfo!B38,ref_Unit_Balance!$B$31:$B$1048576,0))
+
INDEX(ref_Unit_Balance!$AB$31:$AB$106,MATCH(UnitGradeInfo!B38,ref_Unit_Balance!$B$31:$B$1048576,0))*(D38-1)</f>
        <v>1000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INDEX(ref_Unit_Balance!$G$31:$G$106,MATCH(UnitGradeInfo!B39,ref_Unit_Balance!$B$31:$B$1048576,0))</f>
        <v>50</v>
      </c>
      <c r="F39" s="5">
        <f>INDEX(ref_Unit_Balance!$V$31:$V$106,MATCH(UnitGradeInfo!B39,ref_Unit_Balance!$B$31:$B$1048576,0))
+
INDEX(ref_Unit_Balance!$AB$31:$AB$106,MATCH(UnitGradeInfo!B39,ref_Unit_Balance!$B$31:$B$1048576,0))*(D39-1)</f>
        <v>1600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INDEX(ref_Unit_Balance!$G$31:$G$106,MATCH(UnitGradeInfo!B40,ref_Unit_Balance!$B$31:$B$1048576,0))</f>
        <v>25</v>
      </c>
      <c r="F40" s="5">
        <f>INDEX(ref_Unit_Balance!$V$31:$V$106,MATCH(UnitGradeInfo!B40,ref_Unit_Balance!$B$31:$B$1048576,0))
+
INDEX(ref_Unit_Balance!$AB$31:$AB$106,MATCH(UnitGradeInfo!B40,ref_Unit_Balance!$B$31:$B$1048576,0))*(D40-1)</f>
        <v>1000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INDEX(ref_Unit_Balance!$G$31:$G$106,MATCH(UnitGradeInfo!B41,ref_Unit_Balance!$B$31:$B$1048576,0))</f>
        <v>25</v>
      </c>
      <c r="F41" s="5">
        <f>INDEX(ref_Unit_Balance!$V$31:$V$106,MATCH(UnitGradeInfo!B41,ref_Unit_Balance!$B$31:$B$1048576,0))
+
INDEX(ref_Unit_Balance!$AB$31:$AB$106,MATCH(UnitGradeInfo!B41,ref_Unit_Balance!$B$31:$B$1048576,0))*(D41-1)</f>
        <v>1000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INDEX(ref_Unit_Balance!$G$31:$G$106,MATCH(UnitGradeInfo!B42,ref_Unit_Balance!$B$31:$B$1048576,0))</f>
        <v>25</v>
      </c>
      <c r="F42" s="5">
        <f>INDEX(ref_Unit_Balance!$V$31:$V$106,MATCH(UnitGradeInfo!B42,ref_Unit_Balance!$B$31:$B$1048576,0))
+
INDEX(ref_Unit_Balance!$AB$31:$AB$106,MATCH(UnitGradeInfo!B42,ref_Unit_Balance!$B$31:$B$1048576,0))*(D42-1)</f>
        <v>1000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INDEX(ref_Unit_Balance!$G$31:$G$106,MATCH(UnitGradeInfo!B43,ref_Unit_Balance!$B$31:$B$1048576,0))</f>
        <v>25</v>
      </c>
      <c r="F43" s="5">
        <f>INDEX(ref_Unit_Balance!$V$31:$V$106,MATCH(UnitGradeInfo!B43,ref_Unit_Balance!$B$31:$B$1048576,0))
+
INDEX(ref_Unit_Balance!$AB$31:$AB$106,MATCH(UnitGradeInfo!B43,ref_Unit_Balance!$B$31:$B$1048576,0))*(D43-1)</f>
        <v>1000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INDEX(ref_Unit_Balance!$G$31:$G$106,MATCH(UnitGradeInfo!B44,ref_Unit_Balance!$B$31:$B$1048576,0))</f>
        <v>25</v>
      </c>
      <c r="F44" s="5">
        <f>INDEX(ref_Unit_Balance!$V$31:$V$106,MATCH(UnitGradeInfo!B44,ref_Unit_Balance!$B$31:$B$1048576,0))
+
INDEX(ref_Unit_Balance!$AB$31:$AB$106,MATCH(UnitGradeInfo!B44,ref_Unit_Balance!$B$31:$B$1048576,0))*(D44-1)</f>
        <v>1000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INDEX(ref_Unit_Balance!$G$31:$G$106,MATCH(UnitGradeInfo!B45,ref_Unit_Balance!$B$31:$B$1048576,0))</f>
        <v>25</v>
      </c>
      <c r="F45" s="5">
        <f>INDEX(ref_Unit_Balance!$V$31:$V$106,MATCH(UnitGradeInfo!B45,ref_Unit_Balance!$B$31:$B$1048576,0))
+
INDEX(ref_Unit_Balance!$AB$31:$AB$106,MATCH(UnitGradeInfo!B45,ref_Unit_Balance!$B$31:$B$1048576,0))*(D45-1)</f>
        <v>1000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INDEX(ref_Unit_Balance!$G$31:$G$106,MATCH(UnitGradeInfo!B46,ref_Unit_Balance!$B$31:$B$1048576,0))</f>
        <v>25</v>
      </c>
      <c r="F46" s="5">
        <f>INDEX(ref_Unit_Balance!$V$31:$V$106,MATCH(UnitGradeInfo!B46,ref_Unit_Balance!$B$31:$B$1048576,0))
+
INDEX(ref_Unit_Balance!$AB$31:$AB$106,MATCH(UnitGradeInfo!B46,ref_Unit_Balance!$B$31:$B$1048576,0))*(D46-1)</f>
        <v>1000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INDEX(ref_Unit_Balance!$G$31:$G$106,MATCH(UnitGradeInfo!B47,ref_Unit_Balance!$B$31:$B$1048576,0))</f>
        <v>25</v>
      </c>
      <c r="F47" s="5">
        <f>INDEX(ref_Unit_Balance!$V$31:$V$106,MATCH(UnitGradeInfo!B47,ref_Unit_Balance!$B$31:$B$1048576,0))
+
INDEX(ref_Unit_Balance!$AB$31:$AB$106,MATCH(UnitGradeInfo!B47,ref_Unit_Balance!$B$31:$B$1048576,0))*(D47-1)</f>
        <v>1000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INDEX(ref_Unit_Balance!$G$31:$G$106,MATCH(UnitGradeInfo!B48,ref_Unit_Balance!$B$31:$B$1048576,0))</f>
        <v>88</v>
      </c>
      <c r="F48" s="5">
        <f>INDEX(ref_Unit_Balance!$V$31:$V$106,MATCH(UnitGradeInfo!B48,ref_Unit_Balance!$B$31:$B$1048576,0))
+
INDEX(ref_Unit_Balance!$AB$31:$AB$106,MATCH(UnitGradeInfo!B48,ref_Unit_Balance!$B$31:$B$1048576,0))*(D48-1)</f>
        <v>4375</v>
      </c>
      <c r="G48" s="5">
        <f>INDEX(ref_Unit_Balance!$R$31:$R$106,MATCH(UnitGradeInfo!B48,ref_Unit_Balance!$B$31:$B$1048576,0))
+
INDEX(ref_Unit_Balance!$AA$31:$AA$106,MATCH(UnitGradeInfo!B48,ref_Unit_Balance!$B$31:$B$1048576,0))*(D48-1)</f>
        <v>525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INDEX(ref_Unit_Balance!$G$31:$G$106,MATCH(UnitGradeInfo!B49,ref_Unit_Balance!$B$31:$B$1048576,0))</f>
        <v>250</v>
      </c>
      <c r="F49" s="5">
        <f>INDEX(ref_Unit_Balance!$V$31:$V$106,MATCH(UnitGradeInfo!B49,ref_Unit_Balance!$B$31:$B$1048576,0))
+
INDEX(ref_Unit_Balance!$AB$31:$AB$106,MATCH(UnitGradeInfo!B49,ref_Unit_Balance!$B$31:$B$1048576,0))*(D49-1)</f>
        <v>500</v>
      </c>
      <c r="G49" s="5">
        <f>INDEX(ref_Unit_Balance!$R$31:$R$106,MATCH(UnitGradeInfo!B49,ref_Unit_Balance!$B$31:$B$1048576,0))
+
INDEX(ref_Unit_Balance!$AA$31:$AA$106,MATCH(UnitGradeInfo!B49,ref_Unit_Balance!$B$31:$B$1048576,0))*(D49-1)</f>
        <v>60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1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INDEX(ref_Unit_Balance!$G$31:$G$106,MATCH(UnitGradeInfo!B50,ref_Unit_Balance!$B$31:$B$1048576,0))</f>
        <v>250</v>
      </c>
      <c r="F50" s="5">
        <f>INDEX(ref_Unit_Balance!$V$31:$V$106,MATCH(UnitGradeInfo!B50,ref_Unit_Balance!$B$31:$B$1048576,0))
+
INDEX(ref_Unit_Balance!$AB$31:$AB$106,MATCH(UnitGradeInfo!B50,ref_Unit_Balance!$B$31:$B$1048576,0))*(D50-1)</f>
        <v>700</v>
      </c>
      <c r="G50" s="5">
        <f>INDEX(ref_Unit_Balance!$R$31:$R$106,MATCH(UnitGradeInfo!B50,ref_Unit_Balance!$B$31:$B$1048576,0))
+
INDEX(ref_Unit_Balance!$AA$31:$AA$106,MATCH(UnitGradeInfo!B50,ref_Unit_Balance!$B$31:$B$1048576,0))*(D50-1)</f>
        <v>67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1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INDEX(ref_Unit_Balance!$G$31:$G$106,MATCH(UnitGradeInfo!B51,ref_Unit_Balance!$B$31:$B$1048576,0))</f>
        <v>250</v>
      </c>
      <c r="F51" s="5">
        <f>INDEX(ref_Unit_Balance!$V$31:$V$106,MATCH(UnitGradeInfo!B51,ref_Unit_Balance!$B$31:$B$1048576,0))
+
INDEX(ref_Unit_Balance!$AB$31:$AB$106,MATCH(UnitGradeInfo!B51,ref_Unit_Balance!$B$31:$B$1048576,0))*(D51-1)</f>
        <v>900</v>
      </c>
      <c r="G51" s="5">
        <f>INDEX(ref_Unit_Balance!$R$31:$R$106,MATCH(UnitGradeInfo!B51,ref_Unit_Balance!$B$31:$B$1048576,0))
+
INDEX(ref_Unit_Balance!$AA$31:$AA$106,MATCH(UnitGradeInfo!B51,ref_Unit_Balance!$B$31:$B$1048576,0))*(D51-1)</f>
        <v>74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1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INDEX(ref_Unit_Balance!$G$31:$G$106,MATCH(UnitGradeInfo!B52,ref_Unit_Balance!$B$31:$B$1048576,0))</f>
        <v>250</v>
      </c>
      <c r="F52" s="5">
        <f>INDEX(ref_Unit_Balance!$V$31:$V$106,MATCH(UnitGradeInfo!B52,ref_Unit_Balance!$B$31:$B$1048576,0))
+
INDEX(ref_Unit_Balance!$AB$31:$AB$106,MATCH(UnitGradeInfo!B52,ref_Unit_Balance!$B$31:$B$1048576,0))*(D52-1)</f>
        <v>1100</v>
      </c>
      <c r="G52" s="5">
        <f>INDEX(ref_Unit_Balance!$R$31:$R$106,MATCH(UnitGradeInfo!B52,ref_Unit_Balance!$B$31:$B$1048576,0))
+
INDEX(ref_Unit_Balance!$AA$31:$AA$106,MATCH(UnitGradeInfo!B52,ref_Unit_Balance!$B$31:$B$1048576,0))*(D52-1)</f>
        <v>81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1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INDEX(ref_Unit_Balance!$G$31:$G$106,MATCH(UnitGradeInfo!B53,ref_Unit_Balance!$B$31:$B$1048576,0))</f>
        <v>250</v>
      </c>
      <c r="F53" s="5">
        <f>INDEX(ref_Unit_Balance!$V$31:$V$106,MATCH(UnitGradeInfo!B53,ref_Unit_Balance!$B$31:$B$1048576,0))
+
INDEX(ref_Unit_Balance!$AB$31:$AB$106,MATCH(UnitGradeInfo!B53,ref_Unit_Balance!$B$31:$B$1048576,0))*(D53-1)</f>
        <v>1300</v>
      </c>
      <c r="G53" s="5">
        <f>INDEX(ref_Unit_Balance!$R$31:$R$106,MATCH(UnitGradeInfo!B53,ref_Unit_Balance!$B$31:$B$1048576,0))
+
INDEX(ref_Unit_Balance!$AA$31:$AA$106,MATCH(UnitGradeInfo!B53,ref_Unit_Balance!$B$31:$B$1048576,0))*(D53-1)</f>
        <v>88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1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INDEX(ref_Unit_Balance!$G$31:$G$106,MATCH(UnitGradeInfo!B54,ref_Unit_Balance!$B$31:$B$1048576,0))</f>
        <v>250</v>
      </c>
      <c r="F54" s="5">
        <f>INDEX(ref_Unit_Balance!$V$31:$V$106,MATCH(UnitGradeInfo!B54,ref_Unit_Balance!$B$31:$B$1048576,0))
+
INDEX(ref_Unit_Balance!$AB$31:$AB$106,MATCH(UnitGradeInfo!B54,ref_Unit_Balance!$B$31:$B$1048576,0))*(D54-1)</f>
        <v>1500</v>
      </c>
      <c r="G54" s="5">
        <f>INDEX(ref_Unit_Balance!$R$31:$R$106,MATCH(UnitGradeInfo!B54,ref_Unit_Balance!$B$31:$B$1048576,0))
+
INDEX(ref_Unit_Balance!$AA$31:$AA$106,MATCH(UnitGradeInfo!B54,ref_Unit_Balance!$B$31:$B$1048576,0))*(D54-1)</f>
        <v>95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1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INDEX(ref_Unit_Balance!$G$31:$G$106,MATCH(UnitGradeInfo!B55,ref_Unit_Balance!$B$31:$B$1048576,0))</f>
        <v>250</v>
      </c>
      <c r="F55" s="5">
        <f>INDEX(ref_Unit_Balance!$V$31:$V$106,MATCH(UnitGradeInfo!B55,ref_Unit_Balance!$B$31:$B$1048576,0))
+
INDEX(ref_Unit_Balance!$AB$31:$AB$106,MATCH(UnitGradeInfo!B55,ref_Unit_Balance!$B$31:$B$1048576,0))*(D55-1)</f>
        <v>1700</v>
      </c>
      <c r="G55" s="5">
        <f>INDEX(ref_Unit_Balance!$R$31:$R$106,MATCH(UnitGradeInfo!B55,ref_Unit_Balance!$B$31:$B$1048576,0))
+
INDEX(ref_Unit_Balance!$AA$31:$AA$106,MATCH(UnitGradeInfo!B55,ref_Unit_Balance!$B$31:$B$1048576,0))*(D55-1)</f>
        <v>102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1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INDEX(ref_Unit_Balance!$G$31:$G$106,MATCH(UnitGradeInfo!B56,ref_Unit_Balance!$B$31:$B$1048576,0))</f>
        <v>250</v>
      </c>
      <c r="F56" s="5">
        <f>INDEX(ref_Unit_Balance!$V$31:$V$106,MATCH(UnitGradeInfo!B56,ref_Unit_Balance!$B$31:$B$1048576,0))
+
INDEX(ref_Unit_Balance!$AB$31:$AB$106,MATCH(UnitGradeInfo!B56,ref_Unit_Balance!$B$31:$B$1048576,0))*(D56-1)</f>
        <v>1900</v>
      </c>
      <c r="G56" s="5">
        <f>INDEX(ref_Unit_Balance!$R$31:$R$106,MATCH(UnitGradeInfo!B56,ref_Unit_Balance!$B$31:$B$1048576,0))
+
INDEX(ref_Unit_Balance!$AA$31:$AA$106,MATCH(UnitGradeInfo!B56,ref_Unit_Balance!$B$31:$B$1048576,0))*(D56-1)</f>
        <v>109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1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INDEX(ref_Unit_Balance!$G$31:$G$106,MATCH(UnitGradeInfo!B57,ref_Unit_Balance!$B$31:$B$1048576,0))</f>
        <v>250</v>
      </c>
      <c r="F57" s="5">
        <f>INDEX(ref_Unit_Balance!$V$31:$V$106,MATCH(UnitGradeInfo!B57,ref_Unit_Balance!$B$31:$B$1048576,0))
+
INDEX(ref_Unit_Balance!$AB$31:$AB$106,MATCH(UnitGradeInfo!B57,ref_Unit_Balance!$B$31:$B$1048576,0))*(D57-1)</f>
        <v>2100</v>
      </c>
      <c r="G57" s="5">
        <f>INDEX(ref_Unit_Balance!$R$31:$R$106,MATCH(UnitGradeInfo!B57,ref_Unit_Balance!$B$31:$B$1048576,0))
+
INDEX(ref_Unit_Balance!$AA$31:$AA$106,MATCH(UnitGradeInfo!B57,ref_Unit_Balance!$B$31:$B$1048576,0))*(D57-1)</f>
        <v>116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1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INDEX(ref_Unit_Balance!$G$31:$G$106,MATCH(UnitGradeInfo!B58,ref_Unit_Balance!$B$31:$B$1048576,0))</f>
        <v>250</v>
      </c>
      <c r="F58" s="5">
        <f>INDEX(ref_Unit_Balance!$V$31:$V$106,MATCH(UnitGradeInfo!B58,ref_Unit_Balance!$B$31:$B$1048576,0))
+
INDEX(ref_Unit_Balance!$AB$31:$AB$106,MATCH(UnitGradeInfo!B58,ref_Unit_Balance!$B$31:$B$1048576,0))*(D58-1)</f>
        <v>2300</v>
      </c>
      <c r="G58" s="5">
        <f>INDEX(ref_Unit_Balance!$R$31:$R$106,MATCH(UnitGradeInfo!B58,ref_Unit_Balance!$B$31:$B$1048576,0))
+
INDEX(ref_Unit_Balance!$AA$31:$AA$106,MATCH(UnitGradeInfo!B58,ref_Unit_Balance!$B$31:$B$1048576,0))*(D58-1)</f>
        <v>123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1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INDEX(ref_Unit_Balance!$G$31:$G$106,MATCH(UnitGradeInfo!B59,ref_Unit_Balance!$B$31:$B$1048576,0))</f>
        <v>250</v>
      </c>
      <c r="F59" s="5">
        <f>INDEX(ref_Unit_Balance!$V$31:$V$106,MATCH(UnitGradeInfo!B59,ref_Unit_Balance!$B$31:$B$1048576,0))
+
INDEX(ref_Unit_Balance!$AB$31:$AB$106,MATCH(UnitGradeInfo!B59,ref_Unit_Balance!$B$31:$B$1048576,0))*(D59-1)</f>
        <v>2500</v>
      </c>
      <c r="G59" s="5">
        <f>INDEX(ref_Unit_Balance!$R$31:$R$106,MATCH(UnitGradeInfo!B59,ref_Unit_Balance!$B$31:$B$1048576,0))
+
INDEX(ref_Unit_Balance!$AA$31:$AA$106,MATCH(UnitGradeInfo!B59,ref_Unit_Balance!$B$31:$B$1048576,0))*(D59-1)</f>
        <v>130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1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INDEX(ref_Unit_Balance!$G$31:$G$106,MATCH(UnitGradeInfo!B60,ref_Unit_Balance!$B$31:$B$1048576,0))</f>
        <v>250</v>
      </c>
      <c r="F60" s="5">
        <f>INDEX(ref_Unit_Balance!$V$31:$V$106,MATCH(UnitGradeInfo!B60,ref_Unit_Balance!$B$31:$B$1048576,0))
+
INDEX(ref_Unit_Balance!$AB$31:$AB$106,MATCH(UnitGradeInfo!B60,ref_Unit_Balance!$B$31:$B$1048576,0))*(D60-1)</f>
        <v>2700</v>
      </c>
      <c r="G60" s="5">
        <f>INDEX(ref_Unit_Balance!$R$31:$R$106,MATCH(UnitGradeInfo!B60,ref_Unit_Balance!$B$31:$B$1048576,0))
+
INDEX(ref_Unit_Balance!$AA$31:$AA$106,MATCH(UnitGradeInfo!B60,ref_Unit_Balance!$B$31:$B$1048576,0))*(D60-1)</f>
        <v>137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1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INDEX(ref_Unit_Balance!$G$31:$G$106,MATCH(UnitGradeInfo!B61,ref_Unit_Balance!$B$31:$B$1048576,0))</f>
        <v>250</v>
      </c>
      <c r="F61" s="5">
        <f>INDEX(ref_Unit_Balance!$V$31:$V$106,MATCH(UnitGradeInfo!B61,ref_Unit_Balance!$B$31:$B$1048576,0))
+
INDEX(ref_Unit_Balance!$AB$31:$AB$106,MATCH(UnitGradeInfo!B61,ref_Unit_Balance!$B$31:$B$1048576,0))*(D61-1)</f>
        <v>2900</v>
      </c>
      <c r="G61" s="5">
        <f>INDEX(ref_Unit_Balance!$R$31:$R$106,MATCH(UnitGradeInfo!B61,ref_Unit_Balance!$B$31:$B$1048576,0))
+
INDEX(ref_Unit_Balance!$AA$31:$AA$106,MATCH(UnitGradeInfo!B61,ref_Unit_Balance!$B$31:$B$1048576,0))*(D61-1)</f>
        <v>144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1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INDEX(ref_Unit_Balance!$G$31:$G$106,MATCH(UnitGradeInfo!B62,ref_Unit_Balance!$B$31:$B$1048576,0))</f>
        <v>250</v>
      </c>
      <c r="F62" s="5">
        <f>INDEX(ref_Unit_Balance!$V$31:$V$106,MATCH(UnitGradeInfo!B62,ref_Unit_Balance!$B$31:$B$1048576,0))
+
INDEX(ref_Unit_Balance!$AB$31:$AB$106,MATCH(UnitGradeInfo!B62,ref_Unit_Balance!$B$31:$B$1048576,0))*(D62-1)</f>
        <v>3100</v>
      </c>
      <c r="G62" s="5">
        <f>INDEX(ref_Unit_Balance!$R$31:$R$106,MATCH(UnitGradeInfo!B62,ref_Unit_Balance!$B$31:$B$1048576,0))
+
INDEX(ref_Unit_Balance!$AA$31:$AA$106,MATCH(UnitGradeInfo!B62,ref_Unit_Balance!$B$31:$B$1048576,0))*(D62-1)</f>
        <v>151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1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INDEX(ref_Unit_Balance!$G$31:$G$106,MATCH(UnitGradeInfo!B63,ref_Unit_Balance!$B$31:$B$1048576,0))</f>
        <v>250</v>
      </c>
      <c r="F63" s="5">
        <f>INDEX(ref_Unit_Balance!$V$31:$V$106,MATCH(UnitGradeInfo!B63,ref_Unit_Balance!$B$31:$B$1048576,0))
+
INDEX(ref_Unit_Balance!$AB$31:$AB$106,MATCH(UnitGradeInfo!B63,ref_Unit_Balance!$B$31:$B$1048576,0))*(D63-1)</f>
        <v>3300</v>
      </c>
      <c r="G63" s="5">
        <f>INDEX(ref_Unit_Balance!$R$31:$R$106,MATCH(UnitGradeInfo!B63,ref_Unit_Balance!$B$31:$B$1048576,0))
+
INDEX(ref_Unit_Balance!$AA$31:$AA$106,MATCH(UnitGradeInfo!B63,ref_Unit_Balance!$B$31:$B$1048576,0))*(D63-1)</f>
        <v>158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1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INDEX(ref_Unit_Balance!$G$31:$G$106,MATCH(UnitGradeInfo!B64,ref_Unit_Balance!$B$31:$B$1048576,0))</f>
        <v>250</v>
      </c>
      <c r="F64" s="5">
        <f>INDEX(ref_Unit_Balance!$V$31:$V$106,MATCH(UnitGradeInfo!B64,ref_Unit_Balance!$B$31:$B$1048576,0))
+
INDEX(ref_Unit_Balance!$AB$31:$AB$106,MATCH(UnitGradeInfo!B64,ref_Unit_Balance!$B$31:$B$1048576,0))*(D64-1)</f>
        <v>3500</v>
      </c>
      <c r="G64" s="5">
        <f>INDEX(ref_Unit_Balance!$R$31:$R$106,MATCH(UnitGradeInfo!B64,ref_Unit_Balance!$B$31:$B$1048576,0))
+
INDEX(ref_Unit_Balance!$AA$31:$AA$106,MATCH(UnitGradeInfo!B64,ref_Unit_Balance!$B$31:$B$1048576,0))*(D64-1)</f>
        <v>165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1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INDEX(ref_Unit_Balance!$G$31:$G$106,MATCH(UnitGradeInfo!B65,ref_Unit_Balance!$B$31:$B$1048576,0))</f>
        <v>250</v>
      </c>
      <c r="F65" s="5">
        <f>INDEX(ref_Unit_Balance!$V$31:$V$106,MATCH(UnitGradeInfo!B65,ref_Unit_Balance!$B$31:$B$1048576,0))
+
INDEX(ref_Unit_Balance!$AB$31:$AB$106,MATCH(UnitGradeInfo!B65,ref_Unit_Balance!$B$31:$B$1048576,0))*(D65-1)</f>
        <v>3700</v>
      </c>
      <c r="G65" s="5">
        <f>INDEX(ref_Unit_Balance!$R$31:$R$106,MATCH(UnitGradeInfo!B65,ref_Unit_Balance!$B$31:$B$1048576,0))
+
INDEX(ref_Unit_Balance!$AA$31:$AA$106,MATCH(UnitGradeInfo!B65,ref_Unit_Balance!$B$31:$B$1048576,0))*(D65-1)</f>
        <v>172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1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INDEX(ref_Unit_Balance!$G$31:$G$106,MATCH(UnitGradeInfo!B66,ref_Unit_Balance!$B$31:$B$1048576,0))</f>
        <v>250</v>
      </c>
      <c r="F66" s="5">
        <f>INDEX(ref_Unit_Balance!$V$31:$V$106,MATCH(UnitGradeInfo!B66,ref_Unit_Balance!$B$31:$B$1048576,0))
+
INDEX(ref_Unit_Balance!$AB$31:$AB$106,MATCH(UnitGradeInfo!B66,ref_Unit_Balance!$B$31:$B$1048576,0))*(D66-1)</f>
        <v>3900</v>
      </c>
      <c r="G66" s="5">
        <f>INDEX(ref_Unit_Balance!$R$31:$R$106,MATCH(UnitGradeInfo!B66,ref_Unit_Balance!$B$31:$B$1048576,0))
+
INDEX(ref_Unit_Balance!$AA$31:$AA$106,MATCH(UnitGradeInfo!B66,ref_Unit_Balance!$B$31:$B$1048576,0))*(D66-1)</f>
        <v>179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1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INDEX(ref_Unit_Balance!$G$31:$G$106,MATCH(UnitGradeInfo!B67,ref_Unit_Balance!$B$31:$B$1048576,0))</f>
        <v>250</v>
      </c>
      <c r="F67" s="5">
        <f>INDEX(ref_Unit_Balance!$V$31:$V$106,MATCH(UnitGradeInfo!B67,ref_Unit_Balance!$B$31:$B$1048576,0))
+
INDEX(ref_Unit_Balance!$AB$31:$AB$106,MATCH(UnitGradeInfo!B67,ref_Unit_Balance!$B$31:$B$1048576,0))*(D67-1)</f>
        <v>4100</v>
      </c>
      <c r="G67" s="5">
        <f>INDEX(ref_Unit_Balance!$R$31:$R$106,MATCH(UnitGradeInfo!B67,ref_Unit_Balance!$B$31:$B$1048576,0))
+
INDEX(ref_Unit_Balance!$AA$31:$AA$106,MATCH(UnitGradeInfo!B67,ref_Unit_Balance!$B$31:$B$1048576,0))*(D67-1)</f>
        <v>186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1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INDEX(ref_Unit_Balance!$G$31:$G$106,MATCH(UnitGradeInfo!B68,ref_Unit_Balance!$B$31:$B$1048576,0))</f>
        <v>250</v>
      </c>
      <c r="F68" s="5">
        <f>INDEX(ref_Unit_Balance!$V$31:$V$106,MATCH(UnitGradeInfo!B68,ref_Unit_Balance!$B$31:$B$1048576,0))
+
INDEX(ref_Unit_Balance!$AB$31:$AB$106,MATCH(UnitGradeInfo!B68,ref_Unit_Balance!$B$31:$B$1048576,0))*(D68-1)</f>
        <v>4300</v>
      </c>
      <c r="G68" s="5">
        <f>INDEX(ref_Unit_Balance!$R$31:$R$106,MATCH(UnitGradeInfo!B68,ref_Unit_Balance!$B$31:$B$1048576,0))
+
INDEX(ref_Unit_Balance!$AA$31:$AA$106,MATCH(UnitGradeInfo!B68,ref_Unit_Balance!$B$31:$B$1048576,0))*(D68-1)</f>
        <v>193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1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INDEX(ref_Unit_Balance!$G$31:$G$106,MATCH(UnitGradeInfo!B69,ref_Unit_Balance!$B$31:$B$1048576,0))</f>
        <v>252</v>
      </c>
      <c r="F69" s="5">
        <f>INDEX(ref_Unit_Balance!$V$31:$V$106,MATCH(UnitGradeInfo!B69,ref_Unit_Balance!$B$31:$B$1048576,0))
+
INDEX(ref_Unit_Balance!$AB$31:$AB$106,MATCH(UnitGradeInfo!B69,ref_Unit_Balance!$B$31:$B$1048576,0))*(D69-1)</f>
        <v>500</v>
      </c>
      <c r="G69" s="5">
        <f>INDEX(ref_Unit_Balance!$R$31:$R$106,MATCH(UnitGradeInfo!B69,ref_Unit_Balance!$B$31:$B$1048576,0))
+
INDEX(ref_Unit_Balance!$AA$31:$AA$106,MATCH(UnitGradeInfo!B69,ref_Unit_Balance!$B$31:$B$1048576,0))*(D69-1)</f>
        <v>75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1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INDEX(ref_Unit_Balance!$G$31:$G$106,MATCH(UnitGradeInfo!B70,ref_Unit_Balance!$B$31:$B$1048576,0))</f>
        <v>252</v>
      </c>
      <c r="F70" s="5">
        <f>INDEX(ref_Unit_Balance!$V$31:$V$106,MATCH(UnitGradeInfo!B70,ref_Unit_Balance!$B$31:$B$1048576,0))
+
INDEX(ref_Unit_Balance!$AB$31:$AB$106,MATCH(UnitGradeInfo!B70,ref_Unit_Balance!$B$31:$B$1048576,0))*(D70-1)</f>
        <v>700</v>
      </c>
      <c r="G70" s="5">
        <f>INDEX(ref_Unit_Balance!$R$31:$R$106,MATCH(UnitGradeInfo!B70,ref_Unit_Balance!$B$31:$B$1048576,0))
+
INDEX(ref_Unit_Balance!$AA$31:$AA$106,MATCH(UnitGradeInfo!B70,ref_Unit_Balance!$B$31:$B$1048576,0))*(D70-1)</f>
        <v>82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1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INDEX(ref_Unit_Balance!$G$31:$G$106,MATCH(UnitGradeInfo!B71,ref_Unit_Balance!$B$31:$B$1048576,0))</f>
        <v>252</v>
      </c>
      <c r="F71" s="5">
        <f>INDEX(ref_Unit_Balance!$V$31:$V$106,MATCH(UnitGradeInfo!B71,ref_Unit_Balance!$B$31:$B$1048576,0))
+
INDEX(ref_Unit_Balance!$AB$31:$AB$106,MATCH(UnitGradeInfo!B71,ref_Unit_Balance!$B$31:$B$1048576,0))*(D71-1)</f>
        <v>900</v>
      </c>
      <c r="G71" s="5">
        <f>INDEX(ref_Unit_Balance!$R$31:$R$106,MATCH(UnitGradeInfo!B71,ref_Unit_Balance!$B$31:$B$1048576,0))
+
INDEX(ref_Unit_Balance!$AA$31:$AA$106,MATCH(UnitGradeInfo!B71,ref_Unit_Balance!$B$31:$B$1048576,0))*(D71-1)</f>
        <v>89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1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INDEX(ref_Unit_Balance!$G$31:$G$106,MATCH(UnitGradeInfo!B72,ref_Unit_Balance!$B$31:$B$1048576,0))</f>
        <v>252</v>
      </c>
      <c r="F72" s="5">
        <f>INDEX(ref_Unit_Balance!$V$31:$V$106,MATCH(UnitGradeInfo!B72,ref_Unit_Balance!$B$31:$B$1048576,0))
+
INDEX(ref_Unit_Balance!$AB$31:$AB$106,MATCH(UnitGradeInfo!B72,ref_Unit_Balance!$B$31:$B$1048576,0))*(D72-1)</f>
        <v>1100</v>
      </c>
      <c r="G72" s="5">
        <f>INDEX(ref_Unit_Balance!$R$31:$R$106,MATCH(UnitGradeInfo!B72,ref_Unit_Balance!$B$31:$B$1048576,0))
+
INDEX(ref_Unit_Balance!$AA$31:$AA$106,MATCH(UnitGradeInfo!B72,ref_Unit_Balance!$B$31:$B$1048576,0))*(D72-1)</f>
        <v>96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1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INDEX(ref_Unit_Balance!$G$31:$G$106,MATCH(UnitGradeInfo!B73,ref_Unit_Balance!$B$31:$B$1048576,0))</f>
        <v>252</v>
      </c>
      <c r="F73" s="5">
        <f>INDEX(ref_Unit_Balance!$V$31:$V$106,MATCH(UnitGradeInfo!B73,ref_Unit_Balance!$B$31:$B$1048576,0))
+
INDEX(ref_Unit_Balance!$AB$31:$AB$106,MATCH(UnitGradeInfo!B73,ref_Unit_Balance!$B$31:$B$1048576,0))*(D73-1)</f>
        <v>1300</v>
      </c>
      <c r="G73" s="5">
        <f>INDEX(ref_Unit_Balance!$R$31:$R$106,MATCH(UnitGradeInfo!B73,ref_Unit_Balance!$B$31:$B$1048576,0))
+
INDEX(ref_Unit_Balance!$AA$31:$AA$106,MATCH(UnitGradeInfo!B73,ref_Unit_Balance!$B$31:$B$1048576,0))*(D73-1)</f>
        <v>103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1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INDEX(ref_Unit_Balance!$G$31:$G$106,MATCH(UnitGradeInfo!B74,ref_Unit_Balance!$B$31:$B$1048576,0))</f>
        <v>252</v>
      </c>
      <c r="F74" s="5">
        <f>INDEX(ref_Unit_Balance!$V$31:$V$106,MATCH(UnitGradeInfo!B74,ref_Unit_Balance!$B$31:$B$1048576,0))
+
INDEX(ref_Unit_Balance!$AB$31:$AB$106,MATCH(UnitGradeInfo!B74,ref_Unit_Balance!$B$31:$B$1048576,0))*(D74-1)</f>
        <v>1500</v>
      </c>
      <c r="G74" s="5">
        <f>INDEX(ref_Unit_Balance!$R$31:$R$106,MATCH(UnitGradeInfo!B74,ref_Unit_Balance!$B$31:$B$1048576,0))
+
INDEX(ref_Unit_Balance!$AA$31:$AA$106,MATCH(UnitGradeInfo!B74,ref_Unit_Balance!$B$31:$B$1048576,0))*(D74-1)</f>
        <v>110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1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INDEX(ref_Unit_Balance!$G$31:$G$106,MATCH(UnitGradeInfo!B75,ref_Unit_Balance!$B$31:$B$1048576,0))</f>
        <v>252</v>
      </c>
      <c r="F75" s="5">
        <f>INDEX(ref_Unit_Balance!$V$31:$V$106,MATCH(UnitGradeInfo!B75,ref_Unit_Balance!$B$31:$B$1048576,0))
+
INDEX(ref_Unit_Balance!$AB$31:$AB$106,MATCH(UnitGradeInfo!B75,ref_Unit_Balance!$B$31:$B$1048576,0))*(D75-1)</f>
        <v>1700</v>
      </c>
      <c r="G75" s="5">
        <f>INDEX(ref_Unit_Balance!$R$31:$R$106,MATCH(UnitGradeInfo!B75,ref_Unit_Balance!$B$31:$B$1048576,0))
+
INDEX(ref_Unit_Balance!$AA$31:$AA$106,MATCH(UnitGradeInfo!B75,ref_Unit_Balance!$B$31:$B$1048576,0))*(D75-1)</f>
        <v>117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1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INDEX(ref_Unit_Balance!$G$31:$G$106,MATCH(UnitGradeInfo!B76,ref_Unit_Balance!$B$31:$B$1048576,0))</f>
        <v>252</v>
      </c>
      <c r="F76" s="5">
        <f>INDEX(ref_Unit_Balance!$V$31:$V$106,MATCH(UnitGradeInfo!B76,ref_Unit_Balance!$B$31:$B$1048576,0))
+
INDEX(ref_Unit_Balance!$AB$31:$AB$106,MATCH(UnitGradeInfo!B76,ref_Unit_Balance!$B$31:$B$1048576,0))*(D76-1)</f>
        <v>1900</v>
      </c>
      <c r="G76" s="5">
        <f>INDEX(ref_Unit_Balance!$R$31:$R$106,MATCH(UnitGradeInfo!B76,ref_Unit_Balance!$B$31:$B$1048576,0))
+
INDEX(ref_Unit_Balance!$AA$31:$AA$106,MATCH(UnitGradeInfo!B76,ref_Unit_Balance!$B$31:$B$1048576,0))*(D76-1)</f>
        <v>124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1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INDEX(ref_Unit_Balance!$G$31:$G$106,MATCH(UnitGradeInfo!B77,ref_Unit_Balance!$B$31:$B$1048576,0))</f>
        <v>252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131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1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INDEX(ref_Unit_Balance!$G$31:$G$106,MATCH(UnitGradeInfo!B78,ref_Unit_Balance!$B$31:$B$1048576,0))</f>
        <v>252</v>
      </c>
      <c r="F78" s="5">
        <f>INDEX(ref_Unit_Balance!$V$31:$V$106,MATCH(UnitGradeInfo!B78,ref_Unit_Balance!$B$31:$B$1048576,0))
+
INDEX(ref_Unit_Balance!$AB$31:$AB$106,MATCH(UnitGradeInfo!B78,ref_Unit_Balance!$B$31:$B$1048576,0))*(D78-1)</f>
        <v>2300</v>
      </c>
      <c r="G78" s="5">
        <f>INDEX(ref_Unit_Balance!$R$31:$R$106,MATCH(UnitGradeInfo!B78,ref_Unit_Balance!$B$31:$B$1048576,0))
+
INDEX(ref_Unit_Balance!$AA$31:$AA$106,MATCH(UnitGradeInfo!B78,ref_Unit_Balance!$B$31:$B$1048576,0))*(D78-1)</f>
        <v>138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1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INDEX(ref_Unit_Balance!$G$31:$G$106,MATCH(UnitGradeInfo!B79,ref_Unit_Balance!$B$31:$B$1048576,0))</f>
        <v>252</v>
      </c>
      <c r="F79" s="5">
        <f>INDEX(ref_Unit_Balance!$V$31:$V$106,MATCH(UnitGradeInfo!B79,ref_Unit_Balance!$B$31:$B$1048576,0))
+
INDEX(ref_Unit_Balance!$AB$31:$AB$106,MATCH(UnitGradeInfo!B79,ref_Unit_Balance!$B$31:$B$1048576,0))*(D79-1)</f>
        <v>2500</v>
      </c>
      <c r="G79" s="5">
        <f>INDEX(ref_Unit_Balance!$R$31:$R$106,MATCH(UnitGradeInfo!B79,ref_Unit_Balance!$B$31:$B$1048576,0))
+
INDEX(ref_Unit_Balance!$AA$31:$AA$106,MATCH(UnitGradeInfo!B79,ref_Unit_Balance!$B$31:$B$1048576,0))*(D79-1)</f>
        <v>145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1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INDEX(ref_Unit_Balance!$G$31:$G$106,MATCH(UnitGradeInfo!B80,ref_Unit_Balance!$B$31:$B$1048576,0))</f>
        <v>252</v>
      </c>
      <c r="F80" s="5">
        <f>INDEX(ref_Unit_Balance!$V$31:$V$106,MATCH(UnitGradeInfo!B80,ref_Unit_Balance!$B$31:$B$1048576,0))
+
INDEX(ref_Unit_Balance!$AB$31:$AB$106,MATCH(UnitGradeInfo!B80,ref_Unit_Balance!$B$31:$B$1048576,0))*(D80-1)</f>
        <v>2700</v>
      </c>
      <c r="G80" s="5">
        <f>INDEX(ref_Unit_Balance!$R$31:$R$106,MATCH(UnitGradeInfo!B80,ref_Unit_Balance!$B$31:$B$1048576,0))
+
INDEX(ref_Unit_Balance!$AA$31:$AA$106,MATCH(UnitGradeInfo!B80,ref_Unit_Balance!$B$31:$B$1048576,0))*(D80-1)</f>
        <v>152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1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INDEX(ref_Unit_Balance!$G$31:$G$106,MATCH(UnitGradeInfo!B81,ref_Unit_Balance!$B$31:$B$1048576,0))</f>
        <v>252</v>
      </c>
      <c r="F81" s="5">
        <f>INDEX(ref_Unit_Balance!$V$31:$V$106,MATCH(UnitGradeInfo!B81,ref_Unit_Balance!$B$31:$B$1048576,0))
+
INDEX(ref_Unit_Balance!$AB$31:$AB$106,MATCH(UnitGradeInfo!B81,ref_Unit_Balance!$B$31:$B$1048576,0))*(D81-1)</f>
        <v>2900</v>
      </c>
      <c r="G81" s="5">
        <f>INDEX(ref_Unit_Balance!$R$31:$R$106,MATCH(UnitGradeInfo!B81,ref_Unit_Balance!$B$31:$B$1048576,0))
+
INDEX(ref_Unit_Balance!$AA$31:$AA$106,MATCH(UnitGradeInfo!B81,ref_Unit_Balance!$B$31:$B$1048576,0))*(D81-1)</f>
        <v>159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1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INDEX(ref_Unit_Balance!$G$31:$G$106,MATCH(UnitGradeInfo!B82,ref_Unit_Balance!$B$31:$B$1048576,0))</f>
        <v>252</v>
      </c>
      <c r="F82" s="5">
        <f>INDEX(ref_Unit_Balance!$V$31:$V$106,MATCH(UnitGradeInfo!B82,ref_Unit_Balance!$B$31:$B$1048576,0))
+
INDEX(ref_Unit_Balance!$AB$31:$AB$106,MATCH(UnitGradeInfo!B82,ref_Unit_Balance!$B$31:$B$1048576,0))*(D82-1)</f>
        <v>3100</v>
      </c>
      <c r="G82" s="5">
        <f>INDEX(ref_Unit_Balance!$R$31:$R$106,MATCH(UnitGradeInfo!B82,ref_Unit_Balance!$B$31:$B$1048576,0))
+
INDEX(ref_Unit_Balance!$AA$31:$AA$106,MATCH(UnitGradeInfo!B82,ref_Unit_Balance!$B$31:$B$1048576,0))*(D82-1)</f>
        <v>166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1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INDEX(ref_Unit_Balance!$G$31:$G$106,MATCH(UnitGradeInfo!B83,ref_Unit_Balance!$B$31:$B$1048576,0))</f>
        <v>252</v>
      </c>
      <c r="F83" s="5">
        <f>INDEX(ref_Unit_Balance!$V$31:$V$106,MATCH(UnitGradeInfo!B83,ref_Unit_Balance!$B$31:$B$1048576,0))
+
INDEX(ref_Unit_Balance!$AB$31:$AB$106,MATCH(UnitGradeInfo!B83,ref_Unit_Balance!$B$31:$B$1048576,0))*(D83-1)</f>
        <v>3300</v>
      </c>
      <c r="G83" s="5">
        <f>INDEX(ref_Unit_Balance!$R$31:$R$106,MATCH(UnitGradeInfo!B83,ref_Unit_Balance!$B$31:$B$1048576,0))
+
INDEX(ref_Unit_Balance!$AA$31:$AA$106,MATCH(UnitGradeInfo!B83,ref_Unit_Balance!$B$31:$B$1048576,0))*(D83-1)</f>
        <v>173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1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INDEX(ref_Unit_Balance!$G$31:$G$106,MATCH(UnitGradeInfo!B84,ref_Unit_Balance!$B$31:$B$1048576,0))</f>
        <v>252</v>
      </c>
      <c r="F84" s="5">
        <f>INDEX(ref_Unit_Balance!$V$31:$V$106,MATCH(UnitGradeInfo!B84,ref_Unit_Balance!$B$31:$B$1048576,0))
+
INDEX(ref_Unit_Balance!$AB$31:$AB$106,MATCH(UnitGradeInfo!B84,ref_Unit_Balance!$B$31:$B$1048576,0))*(D84-1)</f>
        <v>3500</v>
      </c>
      <c r="G84" s="5">
        <f>INDEX(ref_Unit_Balance!$R$31:$R$106,MATCH(UnitGradeInfo!B84,ref_Unit_Balance!$B$31:$B$1048576,0))
+
INDEX(ref_Unit_Balance!$AA$31:$AA$106,MATCH(UnitGradeInfo!B84,ref_Unit_Balance!$B$31:$B$1048576,0))*(D84-1)</f>
        <v>180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1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INDEX(ref_Unit_Balance!$G$31:$G$106,MATCH(UnitGradeInfo!B85,ref_Unit_Balance!$B$31:$B$1048576,0))</f>
        <v>252</v>
      </c>
      <c r="F85" s="5">
        <f>INDEX(ref_Unit_Balance!$V$31:$V$106,MATCH(UnitGradeInfo!B85,ref_Unit_Balance!$B$31:$B$1048576,0))
+
INDEX(ref_Unit_Balance!$AB$31:$AB$106,MATCH(UnitGradeInfo!B85,ref_Unit_Balance!$B$31:$B$1048576,0))*(D85-1)</f>
        <v>3700</v>
      </c>
      <c r="G85" s="5">
        <f>INDEX(ref_Unit_Balance!$R$31:$R$106,MATCH(UnitGradeInfo!B85,ref_Unit_Balance!$B$31:$B$1048576,0))
+
INDEX(ref_Unit_Balance!$AA$31:$AA$106,MATCH(UnitGradeInfo!B85,ref_Unit_Balance!$B$31:$B$1048576,0))*(D85-1)</f>
        <v>187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1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INDEX(ref_Unit_Balance!$G$31:$G$106,MATCH(UnitGradeInfo!B86,ref_Unit_Balance!$B$31:$B$1048576,0))</f>
        <v>252</v>
      </c>
      <c r="F86" s="5">
        <f>INDEX(ref_Unit_Balance!$V$31:$V$106,MATCH(UnitGradeInfo!B86,ref_Unit_Balance!$B$31:$B$1048576,0))
+
INDEX(ref_Unit_Balance!$AB$31:$AB$106,MATCH(UnitGradeInfo!B86,ref_Unit_Balance!$B$31:$B$1048576,0))*(D86-1)</f>
        <v>3900</v>
      </c>
      <c r="G86" s="5">
        <f>INDEX(ref_Unit_Balance!$R$31:$R$106,MATCH(UnitGradeInfo!B86,ref_Unit_Balance!$B$31:$B$1048576,0))
+
INDEX(ref_Unit_Balance!$AA$31:$AA$106,MATCH(UnitGradeInfo!B86,ref_Unit_Balance!$B$31:$B$1048576,0))*(D86-1)</f>
        <v>194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1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INDEX(ref_Unit_Balance!$G$31:$G$106,MATCH(UnitGradeInfo!B87,ref_Unit_Balance!$B$31:$B$1048576,0))</f>
        <v>252</v>
      </c>
      <c r="F87" s="5">
        <f>INDEX(ref_Unit_Balance!$V$31:$V$106,MATCH(UnitGradeInfo!B87,ref_Unit_Balance!$B$31:$B$1048576,0))
+
INDEX(ref_Unit_Balance!$AB$31:$AB$106,MATCH(UnitGradeInfo!B87,ref_Unit_Balance!$B$31:$B$1048576,0))*(D87-1)</f>
        <v>4100</v>
      </c>
      <c r="G87" s="5">
        <f>INDEX(ref_Unit_Balance!$R$31:$R$106,MATCH(UnitGradeInfo!B87,ref_Unit_Balance!$B$31:$B$1048576,0))
+
INDEX(ref_Unit_Balance!$AA$31:$AA$106,MATCH(UnitGradeInfo!B87,ref_Unit_Balance!$B$31:$B$1048576,0))*(D87-1)</f>
        <v>201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1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INDEX(ref_Unit_Balance!$G$31:$G$106,MATCH(UnitGradeInfo!B88,ref_Unit_Balance!$B$31:$B$1048576,0))</f>
        <v>252</v>
      </c>
      <c r="F88" s="5">
        <f>INDEX(ref_Unit_Balance!$V$31:$V$106,MATCH(UnitGradeInfo!B88,ref_Unit_Balance!$B$31:$B$1048576,0))
+
INDEX(ref_Unit_Balance!$AB$31:$AB$106,MATCH(UnitGradeInfo!B88,ref_Unit_Balance!$B$31:$B$1048576,0))*(D88-1)</f>
        <v>4300</v>
      </c>
      <c r="G88" s="5">
        <f>INDEX(ref_Unit_Balance!$R$31:$R$106,MATCH(UnitGradeInfo!B88,ref_Unit_Balance!$B$31:$B$1048576,0))
+
INDEX(ref_Unit_Balance!$AA$31:$AA$106,MATCH(UnitGradeInfo!B88,ref_Unit_Balance!$B$31:$B$1048576,0))*(D88-1)</f>
        <v>208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1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INDEX(ref_Unit_Balance!$G$31:$G$106,MATCH(UnitGradeInfo!B89,ref_Unit_Balance!$B$31:$B$1048576,0))</f>
        <v>250</v>
      </c>
      <c r="F89" s="5">
        <f>INDEX(ref_Unit_Balance!$V$31:$V$106,MATCH(UnitGradeInfo!B89,ref_Unit_Balance!$B$31:$B$1048576,0))
+
INDEX(ref_Unit_Balance!$AB$31:$AB$106,MATCH(UnitGradeInfo!B89,ref_Unit_Balance!$B$31:$B$1048576,0))*(D89-1)</f>
        <v>600</v>
      </c>
      <c r="G89" s="5">
        <f>INDEX(ref_Unit_Balance!$R$31:$R$106,MATCH(UnitGradeInfo!B89,ref_Unit_Balance!$B$31:$B$1048576,0))
+
INDEX(ref_Unit_Balance!$AA$31:$AA$106,MATCH(UnitGradeInfo!B89,ref_Unit_Balance!$B$31:$B$1048576,0))*(D89-1)</f>
        <v>48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1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INDEX(ref_Unit_Balance!$G$31:$G$106,MATCH(UnitGradeInfo!B90,ref_Unit_Balance!$B$31:$B$1048576,0))</f>
        <v>250</v>
      </c>
      <c r="F90" s="5">
        <f>INDEX(ref_Unit_Balance!$V$31:$V$106,MATCH(UnitGradeInfo!B90,ref_Unit_Balance!$B$31:$B$1048576,0))
+
INDEX(ref_Unit_Balance!$AB$31:$AB$106,MATCH(UnitGradeInfo!B90,ref_Unit_Balance!$B$31:$B$1048576,0))*(D90-1)</f>
        <v>800</v>
      </c>
      <c r="G90" s="5">
        <f>INDEX(ref_Unit_Balance!$R$31:$R$106,MATCH(UnitGradeInfo!B90,ref_Unit_Balance!$B$31:$B$1048576,0))
+
INDEX(ref_Unit_Balance!$AA$31:$AA$106,MATCH(UnitGradeInfo!B90,ref_Unit_Balance!$B$31:$B$1048576,0))*(D90-1)</f>
        <v>55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1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INDEX(ref_Unit_Balance!$G$31:$G$106,MATCH(UnitGradeInfo!B91,ref_Unit_Balance!$B$31:$B$1048576,0))</f>
        <v>250</v>
      </c>
      <c r="F91" s="5">
        <f>INDEX(ref_Unit_Balance!$V$31:$V$106,MATCH(UnitGradeInfo!B91,ref_Unit_Balance!$B$31:$B$1048576,0))
+
INDEX(ref_Unit_Balance!$AB$31:$AB$106,MATCH(UnitGradeInfo!B91,ref_Unit_Balance!$B$31:$B$1048576,0))*(D91-1)</f>
        <v>1000</v>
      </c>
      <c r="G91" s="5">
        <f>INDEX(ref_Unit_Balance!$R$31:$R$106,MATCH(UnitGradeInfo!B91,ref_Unit_Balance!$B$31:$B$1048576,0))
+
INDEX(ref_Unit_Balance!$AA$31:$AA$106,MATCH(UnitGradeInfo!B91,ref_Unit_Balance!$B$31:$B$1048576,0))*(D91-1)</f>
        <v>62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1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INDEX(ref_Unit_Balance!$G$31:$G$106,MATCH(UnitGradeInfo!B92,ref_Unit_Balance!$B$31:$B$1048576,0))</f>
        <v>250</v>
      </c>
      <c r="F92" s="5">
        <f>INDEX(ref_Unit_Balance!$V$31:$V$106,MATCH(UnitGradeInfo!B92,ref_Unit_Balance!$B$31:$B$1048576,0))
+
INDEX(ref_Unit_Balance!$AB$31:$AB$106,MATCH(UnitGradeInfo!B92,ref_Unit_Balance!$B$31:$B$1048576,0))*(D92-1)</f>
        <v>1200</v>
      </c>
      <c r="G92" s="5">
        <f>INDEX(ref_Unit_Balance!$R$31:$R$106,MATCH(UnitGradeInfo!B92,ref_Unit_Balance!$B$31:$B$1048576,0))
+
INDEX(ref_Unit_Balance!$AA$31:$AA$106,MATCH(UnitGradeInfo!B92,ref_Unit_Balance!$B$31:$B$1048576,0))*(D92-1)</f>
        <v>69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1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INDEX(ref_Unit_Balance!$G$31:$G$106,MATCH(UnitGradeInfo!B93,ref_Unit_Balance!$B$31:$B$1048576,0))</f>
        <v>250</v>
      </c>
      <c r="F93" s="5">
        <f>INDEX(ref_Unit_Balance!$V$31:$V$106,MATCH(UnitGradeInfo!B93,ref_Unit_Balance!$B$31:$B$1048576,0))
+
INDEX(ref_Unit_Balance!$AB$31:$AB$106,MATCH(UnitGradeInfo!B93,ref_Unit_Balance!$B$31:$B$1048576,0))*(D93-1)</f>
        <v>1400</v>
      </c>
      <c r="G93" s="5">
        <f>INDEX(ref_Unit_Balance!$R$31:$R$106,MATCH(UnitGradeInfo!B93,ref_Unit_Balance!$B$31:$B$1048576,0))
+
INDEX(ref_Unit_Balance!$AA$31:$AA$106,MATCH(UnitGradeInfo!B93,ref_Unit_Balance!$B$31:$B$1048576,0))*(D93-1)</f>
        <v>76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1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INDEX(ref_Unit_Balance!$G$31:$G$106,MATCH(UnitGradeInfo!B94,ref_Unit_Balance!$B$31:$B$1048576,0))</f>
        <v>250</v>
      </c>
      <c r="F94" s="5">
        <f>INDEX(ref_Unit_Balance!$V$31:$V$106,MATCH(UnitGradeInfo!B94,ref_Unit_Balance!$B$31:$B$1048576,0))
+
INDEX(ref_Unit_Balance!$AB$31:$AB$106,MATCH(UnitGradeInfo!B94,ref_Unit_Balance!$B$31:$B$1048576,0))*(D94-1)</f>
        <v>1600</v>
      </c>
      <c r="G94" s="5">
        <f>INDEX(ref_Unit_Balance!$R$31:$R$106,MATCH(UnitGradeInfo!B94,ref_Unit_Balance!$B$31:$B$1048576,0))
+
INDEX(ref_Unit_Balance!$AA$31:$AA$106,MATCH(UnitGradeInfo!B94,ref_Unit_Balance!$B$31:$B$1048576,0))*(D94-1)</f>
        <v>83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1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INDEX(ref_Unit_Balance!$G$31:$G$106,MATCH(UnitGradeInfo!B95,ref_Unit_Balance!$B$31:$B$1048576,0))</f>
        <v>250</v>
      </c>
      <c r="F95" s="5">
        <f>INDEX(ref_Unit_Balance!$V$31:$V$106,MATCH(UnitGradeInfo!B95,ref_Unit_Balance!$B$31:$B$1048576,0))
+
INDEX(ref_Unit_Balance!$AB$31:$AB$106,MATCH(UnitGradeInfo!B95,ref_Unit_Balance!$B$31:$B$1048576,0))*(D95-1)</f>
        <v>1800</v>
      </c>
      <c r="G95" s="5">
        <f>INDEX(ref_Unit_Balance!$R$31:$R$106,MATCH(UnitGradeInfo!B95,ref_Unit_Balance!$B$31:$B$1048576,0))
+
INDEX(ref_Unit_Balance!$AA$31:$AA$106,MATCH(UnitGradeInfo!B95,ref_Unit_Balance!$B$31:$B$1048576,0))*(D95-1)</f>
        <v>90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1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INDEX(ref_Unit_Balance!$G$31:$G$106,MATCH(UnitGradeInfo!B96,ref_Unit_Balance!$B$31:$B$1048576,0))</f>
        <v>250</v>
      </c>
      <c r="F96" s="5">
        <f>INDEX(ref_Unit_Balance!$V$31:$V$106,MATCH(UnitGradeInfo!B96,ref_Unit_Balance!$B$31:$B$1048576,0))
+
INDEX(ref_Unit_Balance!$AB$31:$AB$106,MATCH(UnitGradeInfo!B96,ref_Unit_Balance!$B$31:$B$1048576,0))*(D96-1)</f>
        <v>2000</v>
      </c>
      <c r="G96" s="5">
        <f>INDEX(ref_Unit_Balance!$R$31:$R$106,MATCH(UnitGradeInfo!B96,ref_Unit_Balance!$B$31:$B$1048576,0))
+
INDEX(ref_Unit_Balance!$AA$31:$AA$106,MATCH(UnitGradeInfo!B96,ref_Unit_Balance!$B$31:$B$1048576,0))*(D96-1)</f>
        <v>97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1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INDEX(ref_Unit_Balance!$G$31:$G$106,MATCH(UnitGradeInfo!B97,ref_Unit_Balance!$B$31:$B$1048576,0))</f>
        <v>250</v>
      </c>
      <c r="F97" s="5">
        <f>INDEX(ref_Unit_Balance!$V$31:$V$106,MATCH(UnitGradeInfo!B97,ref_Unit_Balance!$B$31:$B$1048576,0))
+
INDEX(ref_Unit_Balance!$AB$31:$AB$106,MATCH(UnitGradeInfo!B97,ref_Unit_Balance!$B$31:$B$1048576,0))*(D97-1)</f>
        <v>2200</v>
      </c>
      <c r="G97" s="5">
        <f>INDEX(ref_Unit_Balance!$R$31:$R$106,MATCH(UnitGradeInfo!B97,ref_Unit_Balance!$B$31:$B$1048576,0))
+
INDEX(ref_Unit_Balance!$AA$31:$AA$106,MATCH(UnitGradeInfo!B97,ref_Unit_Balance!$B$31:$B$1048576,0))*(D97-1)</f>
        <v>104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1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INDEX(ref_Unit_Balance!$G$31:$G$106,MATCH(UnitGradeInfo!B98,ref_Unit_Balance!$B$31:$B$1048576,0))</f>
        <v>250</v>
      </c>
      <c r="F98" s="5">
        <f>INDEX(ref_Unit_Balance!$V$31:$V$106,MATCH(UnitGradeInfo!B98,ref_Unit_Balance!$B$31:$B$1048576,0))
+
INDEX(ref_Unit_Balance!$AB$31:$AB$106,MATCH(UnitGradeInfo!B98,ref_Unit_Balance!$B$31:$B$1048576,0))*(D98-1)</f>
        <v>2400</v>
      </c>
      <c r="G98" s="5">
        <f>INDEX(ref_Unit_Balance!$R$31:$R$106,MATCH(UnitGradeInfo!B98,ref_Unit_Balance!$B$31:$B$1048576,0))
+
INDEX(ref_Unit_Balance!$AA$31:$AA$106,MATCH(UnitGradeInfo!B98,ref_Unit_Balance!$B$31:$B$1048576,0))*(D98-1)</f>
        <v>111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1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INDEX(ref_Unit_Balance!$G$31:$G$106,MATCH(UnitGradeInfo!B99,ref_Unit_Balance!$B$31:$B$1048576,0))</f>
        <v>250</v>
      </c>
      <c r="F99" s="5">
        <f>INDEX(ref_Unit_Balance!$V$31:$V$106,MATCH(UnitGradeInfo!B99,ref_Unit_Balance!$B$31:$B$1048576,0))
+
INDEX(ref_Unit_Balance!$AB$31:$AB$106,MATCH(UnitGradeInfo!B99,ref_Unit_Balance!$B$31:$B$1048576,0))*(D99-1)</f>
        <v>2600</v>
      </c>
      <c r="G99" s="5">
        <f>INDEX(ref_Unit_Balance!$R$31:$R$106,MATCH(UnitGradeInfo!B99,ref_Unit_Balance!$B$31:$B$1048576,0))
+
INDEX(ref_Unit_Balance!$AA$31:$AA$106,MATCH(UnitGradeInfo!B99,ref_Unit_Balance!$B$31:$B$1048576,0))*(D99-1)</f>
        <v>118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1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INDEX(ref_Unit_Balance!$G$31:$G$106,MATCH(UnitGradeInfo!B100,ref_Unit_Balance!$B$31:$B$1048576,0))</f>
        <v>250</v>
      </c>
      <c r="F100" s="5">
        <f>INDEX(ref_Unit_Balance!$V$31:$V$106,MATCH(UnitGradeInfo!B100,ref_Unit_Balance!$B$31:$B$1048576,0))
+
INDEX(ref_Unit_Balance!$AB$31:$AB$106,MATCH(UnitGradeInfo!B100,ref_Unit_Balance!$B$31:$B$1048576,0))*(D100-1)</f>
        <v>2800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125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1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INDEX(ref_Unit_Balance!$G$31:$G$106,MATCH(UnitGradeInfo!B101,ref_Unit_Balance!$B$31:$B$1048576,0))</f>
        <v>250</v>
      </c>
      <c r="F101" s="5">
        <f>INDEX(ref_Unit_Balance!$V$31:$V$106,MATCH(UnitGradeInfo!B101,ref_Unit_Balance!$B$31:$B$1048576,0))
+
INDEX(ref_Unit_Balance!$AB$31:$AB$106,MATCH(UnitGradeInfo!B101,ref_Unit_Balance!$B$31:$B$1048576,0))*(D101-1)</f>
        <v>3000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132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1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INDEX(ref_Unit_Balance!$G$31:$G$106,MATCH(UnitGradeInfo!B102,ref_Unit_Balance!$B$31:$B$1048576,0))</f>
        <v>250</v>
      </c>
      <c r="F102" s="5">
        <f>INDEX(ref_Unit_Balance!$V$31:$V$106,MATCH(UnitGradeInfo!B102,ref_Unit_Balance!$B$31:$B$1048576,0))
+
INDEX(ref_Unit_Balance!$AB$31:$AB$106,MATCH(UnitGradeInfo!B102,ref_Unit_Balance!$B$31:$B$1048576,0))*(D102-1)</f>
        <v>3200</v>
      </c>
      <c r="G102" s="5">
        <f>INDEX(ref_Unit_Balance!$R$31:$R$106,MATCH(UnitGradeInfo!B102,ref_Unit_Balance!$B$31:$B$1048576,0))
+
INDEX(ref_Unit_Balance!$AA$31:$AA$106,MATCH(UnitGradeInfo!B102,ref_Unit_Balance!$B$31:$B$1048576,0))*(D102-1)</f>
        <v>139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1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INDEX(ref_Unit_Balance!$G$31:$G$106,MATCH(UnitGradeInfo!B103,ref_Unit_Balance!$B$31:$B$1048576,0))</f>
        <v>250</v>
      </c>
      <c r="F103" s="5">
        <f>INDEX(ref_Unit_Balance!$V$31:$V$106,MATCH(UnitGradeInfo!B103,ref_Unit_Balance!$B$31:$B$1048576,0))
+
INDEX(ref_Unit_Balance!$AB$31:$AB$106,MATCH(UnitGradeInfo!B103,ref_Unit_Balance!$B$31:$B$1048576,0))*(D103-1)</f>
        <v>3400</v>
      </c>
      <c r="G103" s="5">
        <f>INDEX(ref_Unit_Balance!$R$31:$R$106,MATCH(UnitGradeInfo!B103,ref_Unit_Balance!$B$31:$B$1048576,0))
+
INDEX(ref_Unit_Balance!$AA$31:$AA$106,MATCH(UnitGradeInfo!B103,ref_Unit_Balance!$B$31:$B$1048576,0))*(D103-1)</f>
        <v>146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1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INDEX(ref_Unit_Balance!$G$31:$G$106,MATCH(UnitGradeInfo!B104,ref_Unit_Balance!$B$31:$B$1048576,0))</f>
        <v>250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3600</v>
      </c>
      <c r="G104" s="5">
        <f>INDEX(ref_Unit_Balance!$R$31:$R$106,MATCH(UnitGradeInfo!B104,ref_Unit_Balance!$B$31:$B$1048576,0))
+
INDEX(ref_Unit_Balance!$AA$31:$AA$106,MATCH(UnitGradeInfo!B104,ref_Unit_Balance!$B$31:$B$1048576,0))*(D104-1)</f>
        <v>153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1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INDEX(ref_Unit_Balance!$G$31:$G$106,MATCH(UnitGradeInfo!B105,ref_Unit_Balance!$B$31:$B$1048576,0))</f>
        <v>250</v>
      </c>
      <c r="F105" s="5">
        <f>INDEX(ref_Unit_Balance!$V$31:$V$106,MATCH(UnitGradeInfo!B105,ref_Unit_Balance!$B$31:$B$1048576,0))
+
INDEX(ref_Unit_Balance!$AB$31:$AB$106,MATCH(UnitGradeInfo!B105,ref_Unit_Balance!$B$31:$B$1048576,0))*(D105-1)</f>
        <v>3800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160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1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INDEX(ref_Unit_Balance!$G$31:$G$106,MATCH(UnitGradeInfo!B106,ref_Unit_Balance!$B$31:$B$1048576,0))</f>
        <v>250</v>
      </c>
      <c r="F106" s="5">
        <f>INDEX(ref_Unit_Balance!$V$31:$V$106,MATCH(UnitGradeInfo!B106,ref_Unit_Balance!$B$31:$B$1048576,0))
+
INDEX(ref_Unit_Balance!$AB$31:$AB$106,MATCH(UnitGradeInfo!B106,ref_Unit_Balance!$B$31:$B$1048576,0))*(D106-1)</f>
        <v>4000</v>
      </c>
      <c r="G106" s="5">
        <f>INDEX(ref_Unit_Balance!$R$31:$R$106,MATCH(UnitGradeInfo!B106,ref_Unit_Balance!$B$31:$B$1048576,0))
+
INDEX(ref_Unit_Balance!$AA$31:$AA$106,MATCH(UnitGradeInfo!B106,ref_Unit_Balance!$B$31:$B$1048576,0))*(D106-1)</f>
        <v>167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1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INDEX(ref_Unit_Balance!$G$31:$G$106,MATCH(UnitGradeInfo!B107,ref_Unit_Balance!$B$31:$B$1048576,0))</f>
        <v>250</v>
      </c>
      <c r="F107" s="5">
        <f>INDEX(ref_Unit_Balance!$V$31:$V$106,MATCH(UnitGradeInfo!B107,ref_Unit_Balance!$B$31:$B$1048576,0))
+
INDEX(ref_Unit_Balance!$AB$31:$AB$106,MATCH(UnitGradeInfo!B107,ref_Unit_Balance!$B$31:$B$1048576,0))*(D107-1)</f>
        <v>4200</v>
      </c>
      <c r="G107" s="5">
        <f>INDEX(ref_Unit_Balance!$R$31:$R$106,MATCH(UnitGradeInfo!B107,ref_Unit_Balance!$B$31:$B$1048576,0))
+
INDEX(ref_Unit_Balance!$AA$31:$AA$106,MATCH(UnitGradeInfo!B107,ref_Unit_Balance!$B$31:$B$1048576,0))*(D107-1)</f>
        <v>174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1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INDEX(ref_Unit_Balance!$G$31:$G$106,MATCH(UnitGradeInfo!B108,ref_Unit_Balance!$B$31:$B$1048576,0))</f>
        <v>250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4400</v>
      </c>
      <c r="G108" s="5">
        <f>INDEX(ref_Unit_Balance!$R$31:$R$106,MATCH(UnitGradeInfo!B108,ref_Unit_Balance!$B$31:$B$1048576,0))
+
INDEX(ref_Unit_Balance!$AA$31:$AA$106,MATCH(UnitGradeInfo!B108,ref_Unit_Balance!$B$31:$B$1048576,0))*(D108-1)</f>
        <v>181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1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INDEX(ref_Unit_Balance!$G$31:$G$106,MATCH(UnitGradeInfo!B109,ref_Unit_Balance!$B$31:$B$1048576,0))</f>
        <v>252</v>
      </c>
      <c r="F109" s="5">
        <f>INDEX(ref_Unit_Balance!$V$31:$V$106,MATCH(UnitGradeInfo!B109,ref_Unit_Balance!$B$31:$B$1048576,0))
+
INDEX(ref_Unit_Balance!$AB$31:$AB$106,MATCH(UnitGradeInfo!B109,ref_Unit_Balance!$B$31:$B$1048576,0))*(D109-1)</f>
        <v>625</v>
      </c>
      <c r="G109" s="5">
        <f>INDEX(ref_Unit_Balance!$R$31:$R$106,MATCH(UnitGradeInfo!B109,ref_Unit_Balance!$B$31:$B$1048576,0))
+
INDEX(ref_Unit_Balance!$AA$31:$AA$106,MATCH(UnitGradeInfo!B109,ref_Unit_Balance!$B$31:$B$1048576,0))*(D109-1)</f>
        <v>62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1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INDEX(ref_Unit_Balance!$G$31:$G$106,MATCH(UnitGradeInfo!B110,ref_Unit_Balance!$B$31:$B$1048576,0))</f>
        <v>252</v>
      </c>
      <c r="F110" s="5">
        <f>INDEX(ref_Unit_Balance!$V$31:$V$106,MATCH(UnitGradeInfo!B110,ref_Unit_Balance!$B$31:$B$1048576,0))
+
INDEX(ref_Unit_Balance!$AB$31:$AB$106,MATCH(UnitGradeInfo!B110,ref_Unit_Balance!$B$31:$B$1048576,0))*(D110-1)</f>
        <v>825</v>
      </c>
      <c r="G110" s="5">
        <f>INDEX(ref_Unit_Balance!$R$31:$R$106,MATCH(UnitGradeInfo!B110,ref_Unit_Balance!$B$31:$B$1048576,0))
+
INDEX(ref_Unit_Balance!$AA$31:$AA$106,MATCH(UnitGradeInfo!B110,ref_Unit_Balance!$B$31:$B$1048576,0))*(D110-1)</f>
        <v>69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1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INDEX(ref_Unit_Balance!$G$31:$G$106,MATCH(UnitGradeInfo!B111,ref_Unit_Balance!$B$31:$B$1048576,0))</f>
        <v>252</v>
      </c>
      <c r="F111" s="5">
        <f>INDEX(ref_Unit_Balance!$V$31:$V$106,MATCH(UnitGradeInfo!B111,ref_Unit_Balance!$B$31:$B$1048576,0))
+
INDEX(ref_Unit_Balance!$AB$31:$AB$106,MATCH(UnitGradeInfo!B111,ref_Unit_Balance!$B$31:$B$1048576,0))*(D111-1)</f>
        <v>1025</v>
      </c>
      <c r="G111" s="5">
        <f>INDEX(ref_Unit_Balance!$R$31:$R$106,MATCH(UnitGradeInfo!B111,ref_Unit_Balance!$B$31:$B$1048576,0))
+
INDEX(ref_Unit_Balance!$AA$31:$AA$106,MATCH(UnitGradeInfo!B111,ref_Unit_Balance!$B$31:$B$1048576,0))*(D111-1)</f>
        <v>76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1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INDEX(ref_Unit_Balance!$G$31:$G$106,MATCH(UnitGradeInfo!B112,ref_Unit_Balance!$B$31:$B$1048576,0))</f>
        <v>252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1225</v>
      </c>
      <c r="G112" s="5">
        <f>INDEX(ref_Unit_Balance!$R$31:$R$106,MATCH(UnitGradeInfo!B112,ref_Unit_Balance!$B$31:$B$1048576,0))
+
INDEX(ref_Unit_Balance!$AA$31:$AA$106,MATCH(UnitGradeInfo!B112,ref_Unit_Balance!$B$31:$B$1048576,0))*(D112-1)</f>
        <v>83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1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INDEX(ref_Unit_Balance!$G$31:$G$106,MATCH(UnitGradeInfo!B113,ref_Unit_Balance!$B$31:$B$1048576,0))</f>
        <v>252</v>
      </c>
      <c r="F113" s="5">
        <f>INDEX(ref_Unit_Balance!$V$31:$V$106,MATCH(UnitGradeInfo!B113,ref_Unit_Balance!$B$31:$B$1048576,0))
+
INDEX(ref_Unit_Balance!$AB$31:$AB$106,MATCH(UnitGradeInfo!B113,ref_Unit_Balance!$B$31:$B$1048576,0))*(D113-1)</f>
        <v>1425</v>
      </c>
      <c r="G113" s="5">
        <f>INDEX(ref_Unit_Balance!$R$31:$R$106,MATCH(UnitGradeInfo!B113,ref_Unit_Balance!$B$31:$B$1048576,0))
+
INDEX(ref_Unit_Balance!$AA$31:$AA$106,MATCH(UnitGradeInfo!B113,ref_Unit_Balance!$B$31:$B$1048576,0))*(D113-1)</f>
        <v>90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1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INDEX(ref_Unit_Balance!$G$31:$G$106,MATCH(UnitGradeInfo!B114,ref_Unit_Balance!$B$31:$B$1048576,0))</f>
        <v>252</v>
      </c>
      <c r="F114" s="5">
        <f>INDEX(ref_Unit_Balance!$V$31:$V$106,MATCH(UnitGradeInfo!B114,ref_Unit_Balance!$B$31:$B$1048576,0))
+
INDEX(ref_Unit_Balance!$AB$31:$AB$106,MATCH(UnitGradeInfo!B114,ref_Unit_Balance!$B$31:$B$1048576,0))*(D114-1)</f>
        <v>1625</v>
      </c>
      <c r="G114" s="5">
        <f>INDEX(ref_Unit_Balance!$R$31:$R$106,MATCH(UnitGradeInfo!B114,ref_Unit_Balance!$B$31:$B$1048576,0))
+
INDEX(ref_Unit_Balance!$AA$31:$AA$106,MATCH(UnitGradeInfo!B114,ref_Unit_Balance!$B$31:$B$1048576,0))*(D114-1)</f>
        <v>97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1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INDEX(ref_Unit_Balance!$G$31:$G$106,MATCH(UnitGradeInfo!B115,ref_Unit_Balance!$B$31:$B$1048576,0))</f>
        <v>252</v>
      </c>
      <c r="F115" s="5">
        <f>INDEX(ref_Unit_Balance!$V$31:$V$106,MATCH(UnitGradeInfo!B115,ref_Unit_Balance!$B$31:$B$1048576,0))
+
INDEX(ref_Unit_Balance!$AB$31:$AB$106,MATCH(UnitGradeInfo!B115,ref_Unit_Balance!$B$31:$B$1048576,0))*(D115-1)</f>
        <v>1825</v>
      </c>
      <c r="G115" s="5">
        <f>INDEX(ref_Unit_Balance!$R$31:$R$106,MATCH(UnitGradeInfo!B115,ref_Unit_Balance!$B$31:$B$1048576,0))
+
INDEX(ref_Unit_Balance!$AA$31:$AA$106,MATCH(UnitGradeInfo!B115,ref_Unit_Balance!$B$31:$B$1048576,0))*(D115-1)</f>
        <v>104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1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INDEX(ref_Unit_Balance!$G$31:$G$106,MATCH(UnitGradeInfo!B116,ref_Unit_Balance!$B$31:$B$1048576,0))</f>
        <v>252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2025</v>
      </c>
      <c r="G116" s="5">
        <f>INDEX(ref_Unit_Balance!$R$31:$R$106,MATCH(UnitGradeInfo!B116,ref_Unit_Balance!$B$31:$B$1048576,0))
+
INDEX(ref_Unit_Balance!$AA$31:$AA$106,MATCH(UnitGradeInfo!B116,ref_Unit_Balance!$B$31:$B$1048576,0))*(D116-1)</f>
        <v>111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1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INDEX(ref_Unit_Balance!$G$31:$G$106,MATCH(UnitGradeInfo!B117,ref_Unit_Balance!$B$31:$B$1048576,0))</f>
        <v>252</v>
      </c>
      <c r="F117" s="5">
        <f>INDEX(ref_Unit_Balance!$V$31:$V$106,MATCH(UnitGradeInfo!B117,ref_Unit_Balance!$B$31:$B$1048576,0))
+
INDEX(ref_Unit_Balance!$AB$31:$AB$106,MATCH(UnitGradeInfo!B117,ref_Unit_Balance!$B$31:$B$1048576,0))*(D117-1)</f>
        <v>2225</v>
      </c>
      <c r="G117" s="5">
        <f>INDEX(ref_Unit_Balance!$R$31:$R$106,MATCH(UnitGradeInfo!B117,ref_Unit_Balance!$B$31:$B$1048576,0))
+
INDEX(ref_Unit_Balance!$AA$31:$AA$106,MATCH(UnitGradeInfo!B117,ref_Unit_Balance!$B$31:$B$1048576,0))*(D117-1)</f>
        <v>118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1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INDEX(ref_Unit_Balance!$G$31:$G$106,MATCH(UnitGradeInfo!B118,ref_Unit_Balance!$B$31:$B$1048576,0))</f>
        <v>252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2425</v>
      </c>
      <c r="G118" s="5">
        <f>INDEX(ref_Unit_Balance!$R$31:$R$106,MATCH(UnitGradeInfo!B118,ref_Unit_Balance!$B$31:$B$1048576,0))
+
INDEX(ref_Unit_Balance!$AA$31:$AA$106,MATCH(UnitGradeInfo!B118,ref_Unit_Balance!$B$31:$B$1048576,0))*(D118-1)</f>
        <v>125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1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INDEX(ref_Unit_Balance!$G$31:$G$106,MATCH(UnitGradeInfo!B119,ref_Unit_Balance!$B$31:$B$1048576,0))</f>
        <v>252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2625</v>
      </c>
      <c r="G119" s="5">
        <f>INDEX(ref_Unit_Balance!$R$31:$R$106,MATCH(UnitGradeInfo!B119,ref_Unit_Balance!$B$31:$B$1048576,0))
+
INDEX(ref_Unit_Balance!$AA$31:$AA$106,MATCH(UnitGradeInfo!B119,ref_Unit_Balance!$B$31:$B$1048576,0))*(D119-1)</f>
        <v>132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1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INDEX(ref_Unit_Balance!$G$31:$G$106,MATCH(UnitGradeInfo!B120,ref_Unit_Balance!$B$31:$B$1048576,0))</f>
        <v>252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2825</v>
      </c>
      <c r="G120" s="5">
        <f>INDEX(ref_Unit_Balance!$R$31:$R$106,MATCH(UnitGradeInfo!B120,ref_Unit_Balance!$B$31:$B$1048576,0))
+
INDEX(ref_Unit_Balance!$AA$31:$AA$106,MATCH(UnitGradeInfo!B120,ref_Unit_Balance!$B$31:$B$1048576,0))*(D120-1)</f>
        <v>139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1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INDEX(ref_Unit_Balance!$G$31:$G$106,MATCH(UnitGradeInfo!B121,ref_Unit_Balance!$B$31:$B$1048576,0))</f>
        <v>252</v>
      </c>
      <c r="F121" s="5">
        <f>INDEX(ref_Unit_Balance!$V$31:$V$106,MATCH(UnitGradeInfo!B121,ref_Unit_Balance!$B$31:$B$1048576,0))
+
INDEX(ref_Unit_Balance!$AB$31:$AB$106,MATCH(UnitGradeInfo!B121,ref_Unit_Balance!$B$31:$B$1048576,0))*(D121-1)</f>
        <v>3025</v>
      </c>
      <c r="G121" s="5">
        <f>INDEX(ref_Unit_Balance!$R$31:$R$106,MATCH(UnitGradeInfo!B121,ref_Unit_Balance!$B$31:$B$1048576,0))
+
INDEX(ref_Unit_Balance!$AA$31:$AA$106,MATCH(UnitGradeInfo!B121,ref_Unit_Balance!$B$31:$B$1048576,0))*(D121-1)</f>
        <v>146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1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INDEX(ref_Unit_Balance!$G$31:$G$106,MATCH(UnitGradeInfo!B122,ref_Unit_Balance!$B$31:$B$1048576,0))</f>
        <v>252</v>
      </c>
      <c r="F122" s="5">
        <f>INDEX(ref_Unit_Balance!$V$31:$V$106,MATCH(UnitGradeInfo!B122,ref_Unit_Balance!$B$31:$B$1048576,0))
+
INDEX(ref_Unit_Balance!$AB$31:$AB$106,MATCH(UnitGradeInfo!B122,ref_Unit_Balance!$B$31:$B$1048576,0))*(D122-1)</f>
        <v>3225</v>
      </c>
      <c r="G122" s="5">
        <f>INDEX(ref_Unit_Balance!$R$31:$R$106,MATCH(UnitGradeInfo!B122,ref_Unit_Balance!$B$31:$B$1048576,0))
+
INDEX(ref_Unit_Balance!$AA$31:$AA$106,MATCH(UnitGradeInfo!B122,ref_Unit_Balance!$B$31:$B$1048576,0))*(D122-1)</f>
        <v>153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1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INDEX(ref_Unit_Balance!$G$31:$G$106,MATCH(UnitGradeInfo!B123,ref_Unit_Balance!$B$31:$B$1048576,0))</f>
        <v>252</v>
      </c>
      <c r="F123" s="5">
        <f>INDEX(ref_Unit_Balance!$V$31:$V$106,MATCH(UnitGradeInfo!B123,ref_Unit_Balance!$B$31:$B$1048576,0))
+
INDEX(ref_Unit_Balance!$AB$31:$AB$106,MATCH(UnitGradeInfo!B123,ref_Unit_Balance!$B$31:$B$1048576,0))*(D123-1)</f>
        <v>3425</v>
      </c>
      <c r="G123" s="5">
        <f>INDEX(ref_Unit_Balance!$R$31:$R$106,MATCH(UnitGradeInfo!B123,ref_Unit_Balance!$B$31:$B$1048576,0))
+
INDEX(ref_Unit_Balance!$AA$31:$AA$106,MATCH(UnitGradeInfo!B123,ref_Unit_Balance!$B$31:$B$1048576,0))*(D123-1)</f>
        <v>160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1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INDEX(ref_Unit_Balance!$G$31:$G$106,MATCH(UnitGradeInfo!B124,ref_Unit_Balance!$B$31:$B$1048576,0))</f>
        <v>252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3625</v>
      </c>
      <c r="G124" s="5">
        <f>INDEX(ref_Unit_Balance!$R$31:$R$106,MATCH(UnitGradeInfo!B124,ref_Unit_Balance!$B$31:$B$1048576,0))
+
INDEX(ref_Unit_Balance!$AA$31:$AA$106,MATCH(UnitGradeInfo!B124,ref_Unit_Balance!$B$31:$B$1048576,0))*(D124-1)</f>
        <v>167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1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INDEX(ref_Unit_Balance!$G$31:$G$106,MATCH(UnitGradeInfo!B125,ref_Unit_Balance!$B$31:$B$1048576,0))</f>
        <v>252</v>
      </c>
      <c r="F125" s="5">
        <f>INDEX(ref_Unit_Balance!$V$31:$V$106,MATCH(UnitGradeInfo!B125,ref_Unit_Balance!$B$31:$B$1048576,0))
+
INDEX(ref_Unit_Balance!$AB$31:$AB$106,MATCH(UnitGradeInfo!B125,ref_Unit_Balance!$B$31:$B$1048576,0))*(D125-1)</f>
        <v>3825</v>
      </c>
      <c r="G125" s="5">
        <f>INDEX(ref_Unit_Balance!$R$31:$R$106,MATCH(UnitGradeInfo!B125,ref_Unit_Balance!$B$31:$B$1048576,0))
+
INDEX(ref_Unit_Balance!$AA$31:$AA$106,MATCH(UnitGradeInfo!B125,ref_Unit_Balance!$B$31:$B$1048576,0))*(D125-1)</f>
        <v>174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1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INDEX(ref_Unit_Balance!$G$31:$G$106,MATCH(UnitGradeInfo!B126,ref_Unit_Balance!$B$31:$B$1048576,0))</f>
        <v>252</v>
      </c>
      <c r="F126" s="5">
        <f>INDEX(ref_Unit_Balance!$V$31:$V$106,MATCH(UnitGradeInfo!B126,ref_Unit_Balance!$B$31:$B$1048576,0))
+
INDEX(ref_Unit_Balance!$AB$31:$AB$106,MATCH(UnitGradeInfo!B126,ref_Unit_Balance!$B$31:$B$1048576,0))*(D126-1)</f>
        <v>4025</v>
      </c>
      <c r="G126" s="5">
        <f>INDEX(ref_Unit_Balance!$R$31:$R$106,MATCH(UnitGradeInfo!B126,ref_Unit_Balance!$B$31:$B$1048576,0))
+
INDEX(ref_Unit_Balance!$AA$31:$AA$106,MATCH(UnitGradeInfo!B126,ref_Unit_Balance!$B$31:$B$1048576,0))*(D126-1)</f>
        <v>181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1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INDEX(ref_Unit_Balance!$G$31:$G$106,MATCH(UnitGradeInfo!B127,ref_Unit_Balance!$B$31:$B$1048576,0))</f>
        <v>252</v>
      </c>
      <c r="F127" s="5">
        <f>INDEX(ref_Unit_Balance!$V$31:$V$106,MATCH(UnitGradeInfo!B127,ref_Unit_Balance!$B$31:$B$1048576,0))
+
INDEX(ref_Unit_Balance!$AB$31:$AB$106,MATCH(UnitGradeInfo!B127,ref_Unit_Balance!$B$31:$B$1048576,0))*(D127-1)</f>
        <v>4225</v>
      </c>
      <c r="G127" s="5">
        <f>INDEX(ref_Unit_Balance!$R$31:$R$106,MATCH(UnitGradeInfo!B127,ref_Unit_Balance!$B$31:$B$1048576,0))
+
INDEX(ref_Unit_Balance!$AA$31:$AA$106,MATCH(UnitGradeInfo!B127,ref_Unit_Balance!$B$31:$B$1048576,0))*(D127-1)</f>
        <v>188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1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INDEX(ref_Unit_Balance!$G$31:$G$106,MATCH(UnitGradeInfo!B128,ref_Unit_Balance!$B$31:$B$1048576,0))</f>
        <v>252</v>
      </c>
      <c r="F128" s="5">
        <f>INDEX(ref_Unit_Balance!$V$31:$V$106,MATCH(UnitGradeInfo!B128,ref_Unit_Balance!$B$31:$B$1048576,0))
+
INDEX(ref_Unit_Balance!$AB$31:$AB$106,MATCH(UnitGradeInfo!B128,ref_Unit_Balance!$B$31:$B$1048576,0))*(D128-1)</f>
        <v>4425</v>
      </c>
      <c r="G128" s="5">
        <f>INDEX(ref_Unit_Balance!$R$31:$R$106,MATCH(UnitGradeInfo!B128,ref_Unit_Balance!$B$31:$B$1048576,0))
+
INDEX(ref_Unit_Balance!$AA$31:$AA$106,MATCH(UnitGradeInfo!B128,ref_Unit_Balance!$B$31:$B$1048576,0))*(D128-1)</f>
        <v>195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1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INDEX(ref_Unit_Balance!$G$31:$G$106,MATCH(UnitGradeInfo!B129,ref_Unit_Balance!$B$31:$B$1048576,0))</f>
        <v>252</v>
      </c>
      <c r="F129" s="5">
        <f>INDEX(ref_Unit_Balance!$V$31:$V$106,MATCH(UnitGradeInfo!B129,ref_Unit_Balance!$B$31:$B$1048576,0))
+
INDEX(ref_Unit_Balance!$AB$31:$AB$106,MATCH(UnitGradeInfo!B129,ref_Unit_Balance!$B$31:$B$1048576,0))*(D129-1)</f>
        <v>888</v>
      </c>
      <c r="G129" s="5">
        <f>INDEX(ref_Unit_Balance!$R$31:$R$106,MATCH(UnitGradeInfo!B129,ref_Unit_Balance!$B$31:$B$1048576,0))
+
INDEX(ref_Unit_Balance!$AA$31:$AA$106,MATCH(UnitGradeInfo!B129,ref_Unit_Balance!$B$31:$B$1048576,0))*(D129-1)</f>
        <v>133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1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INDEX(ref_Unit_Balance!$G$31:$G$106,MATCH(UnitGradeInfo!B130,ref_Unit_Balance!$B$31:$B$1048576,0))</f>
        <v>252</v>
      </c>
      <c r="F130" s="5">
        <f>INDEX(ref_Unit_Balance!$V$31:$V$106,MATCH(UnitGradeInfo!B130,ref_Unit_Balance!$B$31:$B$1048576,0))
+
INDEX(ref_Unit_Balance!$AB$31:$AB$106,MATCH(UnitGradeInfo!B130,ref_Unit_Balance!$B$31:$B$1048576,0))*(D130-1)</f>
        <v>1154</v>
      </c>
      <c r="G130" s="5">
        <f>INDEX(ref_Unit_Balance!$R$31:$R$106,MATCH(UnitGradeInfo!B130,ref_Unit_Balance!$B$31:$B$1048576,0))
+
INDEX(ref_Unit_Balance!$AA$31:$AA$106,MATCH(UnitGradeInfo!B130,ref_Unit_Balance!$B$31:$B$1048576,0))*(D130-1)</f>
        <v>146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1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INDEX(ref_Unit_Balance!$G$31:$G$106,MATCH(UnitGradeInfo!B131,ref_Unit_Balance!$B$31:$B$1048576,0))</f>
        <v>252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1420</v>
      </c>
      <c r="G131" s="5">
        <f>INDEX(ref_Unit_Balance!$R$31:$R$106,MATCH(UnitGradeInfo!B131,ref_Unit_Balance!$B$31:$B$1048576,0))
+
INDEX(ref_Unit_Balance!$AA$31:$AA$106,MATCH(UnitGradeInfo!B131,ref_Unit_Balance!$B$31:$B$1048576,0))*(D131-1)</f>
        <v>159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1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INDEX(ref_Unit_Balance!$G$31:$G$106,MATCH(UnitGradeInfo!B132,ref_Unit_Balance!$B$31:$B$1048576,0))</f>
        <v>252</v>
      </c>
      <c r="F132" s="5">
        <f>INDEX(ref_Unit_Balance!$V$31:$V$106,MATCH(UnitGradeInfo!B132,ref_Unit_Balance!$B$31:$B$1048576,0))
+
INDEX(ref_Unit_Balance!$AB$31:$AB$106,MATCH(UnitGradeInfo!B132,ref_Unit_Balance!$B$31:$B$1048576,0))*(D132-1)</f>
        <v>1686</v>
      </c>
      <c r="G132" s="5">
        <f>INDEX(ref_Unit_Balance!$R$31:$R$106,MATCH(UnitGradeInfo!B132,ref_Unit_Balance!$B$31:$B$1048576,0))
+
INDEX(ref_Unit_Balance!$AA$31:$AA$106,MATCH(UnitGradeInfo!B132,ref_Unit_Balance!$B$31:$B$1048576,0))*(D132-1)</f>
        <v>172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1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INDEX(ref_Unit_Balance!$G$31:$G$106,MATCH(UnitGradeInfo!B133,ref_Unit_Balance!$B$31:$B$1048576,0))</f>
        <v>252</v>
      </c>
      <c r="F133" s="5">
        <f>INDEX(ref_Unit_Balance!$V$31:$V$106,MATCH(UnitGradeInfo!B133,ref_Unit_Balance!$B$31:$B$1048576,0))
+
INDEX(ref_Unit_Balance!$AB$31:$AB$106,MATCH(UnitGradeInfo!B133,ref_Unit_Balance!$B$31:$B$1048576,0))*(D133-1)</f>
        <v>1952</v>
      </c>
      <c r="G133" s="5">
        <f>INDEX(ref_Unit_Balance!$R$31:$R$106,MATCH(UnitGradeInfo!B133,ref_Unit_Balance!$B$31:$B$1048576,0))
+
INDEX(ref_Unit_Balance!$AA$31:$AA$106,MATCH(UnitGradeInfo!B133,ref_Unit_Balance!$B$31:$B$1048576,0))*(D133-1)</f>
        <v>185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1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INDEX(ref_Unit_Balance!$G$31:$G$106,MATCH(UnitGradeInfo!B134,ref_Unit_Balance!$B$31:$B$1048576,0))</f>
        <v>252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2218</v>
      </c>
      <c r="G134" s="5">
        <f>INDEX(ref_Unit_Balance!$R$31:$R$106,MATCH(UnitGradeInfo!B134,ref_Unit_Balance!$B$31:$B$1048576,0))
+
INDEX(ref_Unit_Balance!$AA$31:$AA$106,MATCH(UnitGradeInfo!B134,ref_Unit_Balance!$B$31:$B$1048576,0))*(D134-1)</f>
        <v>198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1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INDEX(ref_Unit_Balance!$G$31:$G$106,MATCH(UnitGradeInfo!B135,ref_Unit_Balance!$B$31:$B$1048576,0))</f>
        <v>252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2484</v>
      </c>
      <c r="G135" s="5">
        <f>INDEX(ref_Unit_Balance!$R$31:$R$106,MATCH(UnitGradeInfo!B135,ref_Unit_Balance!$B$31:$B$1048576,0))
+
INDEX(ref_Unit_Balance!$AA$31:$AA$106,MATCH(UnitGradeInfo!B135,ref_Unit_Balance!$B$31:$B$1048576,0))*(D135-1)</f>
        <v>211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1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INDEX(ref_Unit_Balance!$G$31:$G$106,MATCH(UnitGradeInfo!B136,ref_Unit_Balance!$B$31:$B$1048576,0))</f>
        <v>252</v>
      </c>
      <c r="F136" s="5">
        <f>INDEX(ref_Unit_Balance!$V$31:$V$106,MATCH(UnitGradeInfo!B136,ref_Unit_Balance!$B$31:$B$1048576,0))
+
INDEX(ref_Unit_Balance!$AB$31:$AB$106,MATCH(UnitGradeInfo!B136,ref_Unit_Balance!$B$31:$B$1048576,0))*(D136-1)</f>
        <v>2750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224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1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INDEX(ref_Unit_Balance!$G$31:$G$106,MATCH(UnitGradeInfo!B137,ref_Unit_Balance!$B$31:$B$1048576,0))</f>
        <v>252</v>
      </c>
      <c r="F137" s="5">
        <f>INDEX(ref_Unit_Balance!$V$31:$V$106,MATCH(UnitGradeInfo!B137,ref_Unit_Balance!$B$31:$B$1048576,0))
+
INDEX(ref_Unit_Balance!$AB$31:$AB$106,MATCH(UnitGradeInfo!B137,ref_Unit_Balance!$B$31:$B$1048576,0))*(D137-1)</f>
        <v>3016</v>
      </c>
      <c r="G137" s="5">
        <f>INDEX(ref_Unit_Balance!$R$31:$R$106,MATCH(UnitGradeInfo!B137,ref_Unit_Balance!$B$31:$B$1048576,0))
+
INDEX(ref_Unit_Balance!$AA$31:$AA$106,MATCH(UnitGradeInfo!B137,ref_Unit_Balance!$B$31:$B$1048576,0))*(D137-1)</f>
        <v>237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1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INDEX(ref_Unit_Balance!$G$31:$G$106,MATCH(UnitGradeInfo!B138,ref_Unit_Balance!$B$31:$B$1048576,0))</f>
        <v>252</v>
      </c>
      <c r="F138" s="5">
        <f>INDEX(ref_Unit_Balance!$V$31:$V$106,MATCH(UnitGradeInfo!B138,ref_Unit_Balance!$B$31:$B$1048576,0))
+
INDEX(ref_Unit_Balance!$AB$31:$AB$106,MATCH(UnitGradeInfo!B138,ref_Unit_Balance!$B$31:$B$1048576,0))*(D138-1)</f>
        <v>3282</v>
      </c>
      <c r="G138" s="5">
        <f>INDEX(ref_Unit_Balance!$R$31:$R$106,MATCH(UnitGradeInfo!B138,ref_Unit_Balance!$B$31:$B$1048576,0))
+
INDEX(ref_Unit_Balance!$AA$31:$AA$106,MATCH(UnitGradeInfo!B138,ref_Unit_Balance!$B$31:$B$1048576,0))*(D138-1)</f>
        <v>250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1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INDEX(ref_Unit_Balance!$G$31:$G$106,MATCH(UnitGradeInfo!B139,ref_Unit_Balance!$B$31:$B$1048576,0))</f>
        <v>252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3548</v>
      </c>
      <c r="G139" s="5">
        <f>INDEX(ref_Unit_Balance!$R$31:$R$106,MATCH(UnitGradeInfo!B139,ref_Unit_Balance!$B$31:$B$1048576,0))
+
INDEX(ref_Unit_Balance!$AA$31:$AA$106,MATCH(UnitGradeInfo!B139,ref_Unit_Balance!$B$31:$B$1048576,0))*(D139-1)</f>
        <v>263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1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INDEX(ref_Unit_Balance!$G$31:$G$106,MATCH(UnitGradeInfo!B140,ref_Unit_Balance!$B$31:$B$1048576,0))</f>
        <v>252</v>
      </c>
      <c r="F140" s="5">
        <f>INDEX(ref_Unit_Balance!$V$31:$V$106,MATCH(UnitGradeInfo!B140,ref_Unit_Balance!$B$31:$B$1048576,0))
+
INDEX(ref_Unit_Balance!$AB$31:$AB$106,MATCH(UnitGradeInfo!B140,ref_Unit_Balance!$B$31:$B$1048576,0))*(D140-1)</f>
        <v>3814</v>
      </c>
      <c r="G140" s="5">
        <f>INDEX(ref_Unit_Balance!$R$31:$R$106,MATCH(UnitGradeInfo!B140,ref_Unit_Balance!$B$31:$B$1048576,0))
+
INDEX(ref_Unit_Balance!$AA$31:$AA$106,MATCH(UnitGradeInfo!B140,ref_Unit_Balance!$B$31:$B$1048576,0))*(D140-1)</f>
        <v>276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1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INDEX(ref_Unit_Balance!$G$31:$G$106,MATCH(UnitGradeInfo!B141,ref_Unit_Balance!$B$31:$B$1048576,0))</f>
        <v>252</v>
      </c>
      <c r="F141" s="5">
        <f>INDEX(ref_Unit_Balance!$V$31:$V$106,MATCH(UnitGradeInfo!B141,ref_Unit_Balance!$B$31:$B$1048576,0))
+
INDEX(ref_Unit_Balance!$AB$31:$AB$106,MATCH(UnitGradeInfo!B141,ref_Unit_Balance!$B$31:$B$1048576,0))*(D141-1)</f>
        <v>4080</v>
      </c>
      <c r="G141" s="5">
        <f>INDEX(ref_Unit_Balance!$R$31:$R$106,MATCH(UnitGradeInfo!B141,ref_Unit_Balance!$B$31:$B$1048576,0))
+
INDEX(ref_Unit_Balance!$AA$31:$AA$106,MATCH(UnitGradeInfo!B141,ref_Unit_Balance!$B$31:$B$1048576,0))*(D141-1)</f>
        <v>289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1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INDEX(ref_Unit_Balance!$G$31:$G$106,MATCH(UnitGradeInfo!B142,ref_Unit_Balance!$B$31:$B$1048576,0))</f>
        <v>252</v>
      </c>
      <c r="F142" s="5">
        <f>INDEX(ref_Unit_Balance!$V$31:$V$106,MATCH(UnitGradeInfo!B142,ref_Unit_Balance!$B$31:$B$1048576,0))
+
INDEX(ref_Unit_Balance!$AB$31:$AB$106,MATCH(UnitGradeInfo!B142,ref_Unit_Balance!$B$31:$B$1048576,0))*(D142-1)</f>
        <v>4346</v>
      </c>
      <c r="G142" s="5">
        <f>INDEX(ref_Unit_Balance!$R$31:$R$106,MATCH(UnitGradeInfo!B142,ref_Unit_Balance!$B$31:$B$1048576,0))
+
INDEX(ref_Unit_Balance!$AA$31:$AA$106,MATCH(UnitGradeInfo!B142,ref_Unit_Balance!$B$31:$B$1048576,0))*(D142-1)</f>
        <v>302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1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INDEX(ref_Unit_Balance!$G$31:$G$106,MATCH(UnitGradeInfo!B143,ref_Unit_Balance!$B$31:$B$1048576,0))</f>
        <v>252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4612</v>
      </c>
      <c r="G143" s="5">
        <f>INDEX(ref_Unit_Balance!$R$31:$R$106,MATCH(UnitGradeInfo!B143,ref_Unit_Balance!$B$31:$B$1048576,0))
+
INDEX(ref_Unit_Balance!$AA$31:$AA$106,MATCH(UnitGradeInfo!B143,ref_Unit_Balance!$B$31:$B$1048576,0))*(D143-1)</f>
        <v>315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1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INDEX(ref_Unit_Balance!$G$31:$G$106,MATCH(UnitGradeInfo!B144,ref_Unit_Balance!$B$31:$B$1048576,0))</f>
        <v>252</v>
      </c>
      <c r="F144" s="5">
        <f>INDEX(ref_Unit_Balance!$V$31:$V$106,MATCH(UnitGradeInfo!B144,ref_Unit_Balance!$B$31:$B$1048576,0))
+
INDEX(ref_Unit_Balance!$AB$31:$AB$106,MATCH(UnitGradeInfo!B144,ref_Unit_Balance!$B$31:$B$1048576,0))*(D144-1)</f>
        <v>4878</v>
      </c>
      <c r="G144" s="5">
        <f>INDEX(ref_Unit_Balance!$R$31:$R$106,MATCH(UnitGradeInfo!B144,ref_Unit_Balance!$B$31:$B$1048576,0))
+
INDEX(ref_Unit_Balance!$AA$31:$AA$106,MATCH(UnitGradeInfo!B144,ref_Unit_Balance!$B$31:$B$1048576,0))*(D144-1)</f>
        <v>328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1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INDEX(ref_Unit_Balance!$G$31:$G$106,MATCH(UnitGradeInfo!B145,ref_Unit_Balance!$B$31:$B$1048576,0))</f>
        <v>252</v>
      </c>
      <c r="F145" s="5">
        <f>INDEX(ref_Unit_Balance!$V$31:$V$106,MATCH(UnitGradeInfo!B145,ref_Unit_Balance!$B$31:$B$1048576,0))
+
INDEX(ref_Unit_Balance!$AB$31:$AB$106,MATCH(UnitGradeInfo!B145,ref_Unit_Balance!$B$31:$B$1048576,0))*(D145-1)</f>
        <v>5144</v>
      </c>
      <c r="G145" s="5">
        <f>INDEX(ref_Unit_Balance!$R$31:$R$106,MATCH(UnitGradeInfo!B145,ref_Unit_Balance!$B$31:$B$1048576,0))
+
INDEX(ref_Unit_Balance!$AA$31:$AA$106,MATCH(UnitGradeInfo!B145,ref_Unit_Balance!$B$31:$B$1048576,0))*(D145-1)</f>
        <v>341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1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INDEX(ref_Unit_Balance!$G$31:$G$106,MATCH(UnitGradeInfo!B146,ref_Unit_Balance!$B$31:$B$1048576,0))</f>
        <v>252</v>
      </c>
      <c r="F146" s="5">
        <f>INDEX(ref_Unit_Balance!$V$31:$V$106,MATCH(UnitGradeInfo!B146,ref_Unit_Balance!$B$31:$B$1048576,0))
+
INDEX(ref_Unit_Balance!$AB$31:$AB$106,MATCH(UnitGradeInfo!B146,ref_Unit_Balance!$B$31:$B$1048576,0))*(D146-1)</f>
        <v>5410</v>
      </c>
      <c r="G146" s="5">
        <f>INDEX(ref_Unit_Balance!$R$31:$R$106,MATCH(UnitGradeInfo!B146,ref_Unit_Balance!$B$31:$B$1048576,0))
+
INDEX(ref_Unit_Balance!$AA$31:$AA$106,MATCH(UnitGradeInfo!B146,ref_Unit_Balance!$B$31:$B$1048576,0))*(D146-1)</f>
        <v>354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1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INDEX(ref_Unit_Balance!$G$31:$G$106,MATCH(UnitGradeInfo!B147,ref_Unit_Balance!$B$31:$B$1048576,0))</f>
        <v>252</v>
      </c>
      <c r="F147" s="5">
        <f>INDEX(ref_Unit_Balance!$V$31:$V$106,MATCH(UnitGradeInfo!B147,ref_Unit_Balance!$B$31:$B$1048576,0))
+
INDEX(ref_Unit_Balance!$AB$31:$AB$106,MATCH(UnitGradeInfo!B147,ref_Unit_Balance!$B$31:$B$1048576,0))*(D147-1)</f>
        <v>5676</v>
      </c>
      <c r="G147" s="5">
        <f>INDEX(ref_Unit_Balance!$R$31:$R$106,MATCH(UnitGradeInfo!B147,ref_Unit_Balance!$B$31:$B$1048576,0))
+
INDEX(ref_Unit_Balance!$AA$31:$AA$106,MATCH(UnitGradeInfo!B147,ref_Unit_Balance!$B$31:$B$1048576,0))*(D147-1)</f>
        <v>367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1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INDEX(ref_Unit_Balance!$G$31:$G$106,MATCH(UnitGradeInfo!B148,ref_Unit_Balance!$B$31:$B$1048576,0))</f>
        <v>252</v>
      </c>
      <c r="F148" s="5">
        <f>INDEX(ref_Unit_Balance!$V$31:$V$106,MATCH(UnitGradeInfo!B148,ref_Unit_Balance!$B$31:$B$1048576,0))
+
INDEX(ref_Unit_Balance!$AB$31:$AB$106,MATCH(UnitGradeInfo!B148,ref_Unit_Balance!$B$31:$B$1048576,0))*(D148-1)</f>
        <v>5942</v>
      </c>
      <c r="G148" s="5">
        <f>INDEX(ref_Unit_Balance!$R$31:$R$106,MATCH(UnitGradeInfo!B148,ref_Unit_Balance!$B$31:$B$1048576,0))
+
INDEX(ref_Unit_Balance!$AA$31:$AA$106,MATCH(UnitGradeInfo!B148,ref_Unit_Balance!$B$31:$B$1048576,0))*(D148-1)</f>
        <v>380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1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INDEX(ref_Unit_Balance!$G$31:$G$106,MATCH(UnitGradeInfo!B149,ref_Unit_Balance!$B$31:$B$1048576,0))</f>
        <v>250</v>
      </c>
      <c r="F149" s="5">
        <f>INDEX(ref_Unit_Balance!$V$31:$V$106,MATCH(UnitGradeInfo!B149,ref_Unit_Balance!$B$31:$B$1048576,0))
+
INDEX(ref_Unit_Balance!$AB$31:$AB$106,MATCH(UnitGradeInfo!B149,ref_Unit_Balance!$B$31:$B$1048576,0))*(D149-1)</f>
        <v>100</v>
      </c>
      <c r="G149" s="5">
        <f>INDEX(ref_Unit_Balance!$R$31:$R$106,MATCH(UnitGradeInfo!B149,ref_Unit_Balance!$B$31:$B$1048576,0))
+
INDEX(ref_Unit_Balance!$AA$31:$AA$106,MATCH(UnitGradeInfo!B149,ref_Unit_Balance!$B$31:$B$1048576,0))*(D149-1)</f>
        <v>108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1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INDEX(ref_Unit_Balance!$G$31:$G$106,MATCH(UnitGradeInfo!B150,ref_Unit_Balance!$B$31:$B$1048576,0))</f>
        <v>250</v>
      </c>
      <c r="F150" s="5">
        <f>INDEX(ref_Unit_Balance!$V$31:$V$106,MATCH(UnitGradeInfo!B150,ref_Unit_Balance!$B$31:$B$1048576,0))
+
INDEX(ref_Unit_Balance!$AB$31:$AB$106,MATCH(UnitGradeInfo!B150,ref_Unit_Balance!$B$31:$B$1048576,0))*(D150-1)</f>
        <v>300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115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1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INDEX(ref_Unit_Balance!$G$31:$G$106,MATCH(UnitGradeInfo!B151,ref_Unit_Balance!$B$31:$B$1048576,0))</f>
        <v>250</v>
      </c>
      <c r="F151" s="5">
        <f>INDEX(ref_Unit_Balance!$V$31:$V$106,MATCH(UnitGradeInfo!B151,ref_Unit_Balance!$B$31:$B$1048576,0))
+
INDEX(ref_Unit_Balance!$AB$31:$AB$106,MATCH(UnitGradeInfo!B151,ref_Unit_Balance!$B$31:$B$1048576,0))*(D151-1)</f>
        <v>500</v>
      </c>
      <c r="G151" s="5">
        <f>INDEX(ref_Unit_Balance!$R$31:$R$106,MATCH(UnitGradeInfo!B151,ref_Unit_Balance!$B$31:$B$1048576,0))
+
INDEX(ref_Unit_Balance!$AA$31:$AA$106,MATCH(UnitGradeInfo!B151,ref_Unit_Balance!$B$31:$B$1048576,0))*(D151-1)</f>
        <v>122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1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INDEX(ref_Unit_Balance!$G$31:$G$106,MATCH(UnitGradeInfo!B152,ref_Unit_Balance!$B$31:$B$1048576,0))</f>
        <v>250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700</v>
      </c>
      <c r="G152" s="5">
        <f>INDEX(ref_Unit_Balance!$R$31:$R$106,MATCH(UnitGradeInfo!B152,ref_Unit_Balance!$B$31:$B$1048576,0))
+
INDEX(ref_Unit_Balance!$AA$31:$AA$106,MATCH(UnitGradeInfo!B152,ref_Unit_Balance!$B$31:$B$1048576,0))*(D152-1)</f>
        <v>129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1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INDEX(ref_Unit_Balance!$G$31:$G$106,MATCH(UnitGradeInfo!B153,ref_Unit_Balance!$B$31:$B$1048576,0))</f>
        <v>250</v>
      </c>
      <c r="F153" s="5">
        <f>INDEX(ref_Unit_Balance!$V$31:$V$106,MATCH(UnitGradeInfo!B153,ref_Unit_Balance!$B$31:$B$1048576,0))
+
INDEX(ref_Unit_Balance!$AB$31:$AB$106,MATCH(UnitGradeInfo!B153,ref_Unit_Balance!$B$31:$B$1048576,0))*(D153-1)</f>
        <v>900</v>
      </c>
      <c r="G153" s="5">
        <f>INDEX(ref_Unit_Balance!$R$31:$R$106,MATCH(UnitGradeInfo!B153,ref_Unit_Balance!$B$31:$B$1048576,0))
+
INDEX(ref_Unit_Balance!$AA$31:$AA$106,MATCH(UnitGradeInfo!B153,ref_Unit_Balance!$B$31:$B$1048576,0))*(D153-1)</f>
        <v>136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1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INDEX(ref_Unit_Balance!$G$31:$G$106,MATCH(UnitGradeInfo!B154,ref_Unit_Balance!$B$31:$B$1048576,0))</f>
        <v>250</v>
      </c>
      <c r="F154" s="5">
        <f>INDEX(ref_Unit_Balance!$V$31:$V$106,MATCH(UnitGradeInfo!B154,ref_Unit_Balance!$B$31:$B$1048576,0))
+
INDEX(ref_Unit_Balance!$AB$31:$AB$106,MATCH(UnitGradeInfo!B154,ref_Unit_Balance!$B$31:$B$1048576,0))*(D154-1)</f>
        <v>1100</v>
      </c>
      <c r="G154" s="5">
        <f>INDEX(ref_Unit_Balance!$R$31:$R$106,MATCH(UnitGradeInfo!B154,ref_Unit_Balance!$B$31:$B$1048576,0))
+
INDEX(ref_Unit_Balance!$AA$31:$AA$106,MATCH(UnitGradeInfo!B154,ref_Unit_Balance!$B$31:$B$1048576,0))*(D154-1)</f>
        <v>143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1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INDEX(ref_Unit_Balance!$G$31:$G$106,MATCH(UnitGradeInfo!B155,ref_Unit_Balance!$B$31:$B$1048576,0))</f>
        <v>250</v>
      </c>
      <c r="F155" s="5">
        <f>INDEX(ref_Unit_Balance!$V$31:$V$106,MATCH(UnitGradeInfo!B155,ref_Unit_Balance!$B$31:$B$1048576,0))
+
INDEX(ref_Unit_Balance!$AB$31:$AB$106,MATCH(UnitGradeInfo!B155,ref_Unit_Balance!$B$31:$B$1048576,0))*(D155-1)</f>
        <v>1300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150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1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INDEX(ref_Unit_Balance!$G$31:$G$106,MATCH(UnitGradeInfo!B156,ref_Unit_Balance!$B$31:$B$1048576,0))</f>
        <v>250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1500</v>
      </c>
      <c r="G156" s="5">
        <f>INDEX(ref_Unit_Balance!$R$31:$R$106,MATCH(UnitGradeInfo!B156,ref_Unit_Balance!$B$31:$B$1048576,0))
+
INDEX(ref_Unit_Balance!$AA$31:$AA$106,MATCH(UnitGradeInfo!B156,ref_Unit_Balance!$B$31:$B$1048576,0))*(D156-1)</f>
        <v>157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1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INDEX(ref_Unit_Balance!$G$31:$G$106,MATCH(UnitGradeInfo!B157,ref_Unit_Balance!$B$31:$B$1048576,0))</f>
        <v>250</v>
      </c>
      <c r="F157" s="5">
        <f>INDEX(ref_Unit_Balance!$V$31:$V$106,MATCH(UnitGradeInfo!B157,ref_Unit_Balance!$B$31:$B$1048576,0))
+
INDEX(ref_Unit_Balance!$AB$31:$AB$106,MATCH(UnitGradeInfo!B157,ref_Unit_Balance!$B$31:$B$1048576,0))*(D157-1)</f>
        <v>1700</v>
      </c>
      <c r="G157" s="5">
        <f>INDEX(ref_Unit_Balance!$R$31:$R$106,MATCH(UnitGradeInfo!B157,ref_Unit_Balance!$B$31:$B$1048576,0))
+
INDEX(ref_Unit_Balance!$AA$31:$AA$106,MATCH(UnitGradeInfo!B157,ref_Unit_Balance!$B$31:$B$1048576,0))*(D157-1)</f>
        <v>164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1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INDEX(ref_Unit_Balance!$G$31:$G$106,MATCH(UnitGradeInfo!B158,ref_Unit_Balance!$B$31:$B$1048576,0))</f>
        <v>250</v>
      </c>
      <c r="F158" s="5">
        <f>INDEX(ref_Unit_Balance!$V$31:$V$106,MATCH(UnitGradeInfo!B158,ref_Unit_Balance!$B$31:$B$1048576,0))
+
INDEX(ref_Unit_Balance!$AB$31:$AB$106,MATCH(UnitGradeInfo!B158,ref_Unit_Balance!$B$31:$B$1048576,0))*(D158-1)</f>
        <v>1900</v>
      </c>
      <c r="G158" s="5">
        <f>INDEX(ref_Unit_Balance!$R$31:$R$106,MATCH(UnitGradeInfo!B158,ref_Unit_Balance!$B$31:$B$1048576,0))
+
INDEX(ref_Unit_Balance!$AA$31:$AA$106,MATCH(UnitGradeInfo!B158,ref_Unit_Balance!$B$31:$B$1048576,0))*(D158-1)</f>
        <v>171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1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INDEX(ref_Unit_Balance!$G$31:$G$106,MATCH(UnitGradeInfo!B159,ref_Unit_Balance!$B$31:$B$1048576,0))</f>
        <v>250</v>
      </c>
      <c r="F159" s="5">
        <f>INDEX(ref_Unit_Balance!$V$31:$V$106,MATCH(UnitGradeInfo!B159,ref_Unit_Balance!$B$31:$B$1048576,0))
+
INDEX(ref_Unit_Balance!$AB$31:$AB$106,MATCH(UnitGradeInfo!B159,ref_Unit_Balance!$B$31:$B$1048576,0))*(D159-1)</f>
        <v>2100</v>
      </c>
      <c r="G159" s="5">
        <f>INDEX(ref_Unit_Balance!$R$31:$R$106,MATCH(UnitGradeInfo!B159,ref_Unit_Balance!$B$31:$B$1048576,0))
+
INDEX(ref_Unit_Balance!$AA$31:$AA$106,MATCH(UnitGradeInfo!B159,ref_Unit_Balance!$B$31:$B$1048576,0))*(D159-1)</f>
        <v>178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1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INDEX(ref_Unit_Balance!$G$31:$G$106,MATCH(UnitGradeInfo!B160,ref_Unit_Balance!$B$31:$B$1048576,0))</f>
        <v>250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2300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185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1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INDEX(ref_Unit_Balance!$G$31:$G$106,MATCH(UnitGradeInfo!B161,ref_Unit_Balance!$B$31:$B$1048576,0))</f>
        <v>250</v>
      </c>
      <c r="F161" s="5">
        <f>INDEX(ref_Unit_Balance!$V$31:$V$106,MATCH(UnitGradeInfo!B161,ref_Unit_Balance!$B$31:$B$1048576,0))
+
INDEX(ref_Unit_Balance!$AB$31:$AB$106,MATCH(UnitGradeInfo!B161,ref_Unit_Balance!$B$31:$B$1048576,0))*(D161-1)</f>
        <v>2500</v>
      </c>
      <c r="G161" s="5">
        <f>INDEX(ref_Unit_Balance!$R$31:$R$106,MATCH(UnitGradeInfo!B161,ref_Unit_Balance!$B$31:$B$1048576,0))
+
INDEX(ref_Unit_Balance!$AA$31:$AA$106,MATCH(UnitGradeInfo!B161,ref_Unit_Balance!$B$31:$B$1048576,0))*(D161-1)</f>
        <v>192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1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INDEX(ref_Unit_Balance!$G$31:$G$106,MATCH(UnitGradeInfo!B162,ref_Unit_Balance!$B$31:$B$1048576,0))</f>
        <v>250</v>
      </c>
      <c r="F162" s="5">
        <f>INDEX(ref_Unit_Balance!$V$31:$V$106,MATCH(UnitGradeInfo!B162,ref_Unit_Balance!$B$31:$B$1048576,0))
+
INDEX(ref_Unit_Balance!$AB$31:$AB$106,MATCH(UnitGradeInfo!B162,ref_Unit_Balance!$B$31:$B$1048576,0))*(D162-1)</f>
        <v>2700</v>
      </c>
      <c r="G162" s="5">
        <f>INDEX(ref_Unit_Balance!$R$31:$R$106,MATCH(UnitGradeInfo!B162,ref_Unit_Balance!$B$31:$B$1048576,0))
+
INDEX(ref_Unit_Balance!$AA$31:$AA$106,MATCH(UnitGradeInfo!B162,ref_Unit_Balance!$B$31:$B$1048576,0))*(D162-1)</f>
        <v>199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1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INDEX(ref_Unit_Balance!$G$31:$G$106,MATCH(UnitGradeInfo!B163,ref_Unit_Balance!$B$31:$B$1048576,0))</f>
        <v>250</v>
      </c>
      <c r="F163" s="5">
        <f>INDEX(ref_Unit_Balance!$V$31:$V$106,MATCH(UnitGradeInfo!B163,ref_Unit_Balance!$B$31:$B$1048576,0))
+
INDEX(ref_Unit_Balance!$AB$31:$AB$106,MATCH(UnitGradeInfo!B163,ref_Unit_Balance!$B$31:$B$1048576,0))*(D163-1)</f>
        <v>2900</v>
      </c>
      <c r="G163" s="5">
        <f>INDEX(ref_Unit_Balance!$R$31:$R$106,MATCH(UnitGradeInfo!B163,ref_Unit_Balance!$B$31:$B$1048576,0))
+
INDEX(ref_Unit_Balance!$AA$31:$AA$106,MATCH(UnitGradeInfo!B163,ref_Unit_Balance!$B$31:$B$1048576,0))*(D163-1)</f>
        <v>206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1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INDEX(ref_Unit_Balance!$G$31:$G$106,MATCH(UnitGradeInfo!B164,ref_Unit_Balance!$B$31:$B$1048576,0))</f>
        <v>250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3100</v>
      </c>
      <c r="G164" s="5">
        <f>INDEX(ref_Unit_Balance!$R$31:$R$106,MATCH(UnitGradeInfo!B164,ref_Unit_Balance!$B$31:$B$1048576,0))
+
INDEX(ref_Unit_Balance!$AA$31:$AA$106,MATCH(UnitGradeInfo!B164,ref_Unit_Balance!$B$31:$B$1048576,0))*(D164-1)</f>
        <v>213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1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INDEX(ref_Unit_Balance!$G$31:$G$106,MATCH(UnitGradeInfo!B165,ref_Unit_Balance!$B$31:$B$1048576,0))</f>
        <v>250</v>
      </c>
      <c r="F165" s="5">
        <f>INDEX(ref_Unit_Balance!$V$31:$V$106,MATCH(UnitGradeInfo!B165,ref_Unit_Balance!$B$31:$B$1048576,0))
+
INDEX(ref_Unit_Balance!$AB$31:$AB$106,MATCH(UnitGradeInfo!B165,ref_Unit_Balance!$B$31:$B$1048576,0))*(D165-1)</f>
        <v>3300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220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1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INDEX(ref_Unit_Balance!$G$31:$G$106,MATCH(UnitGradeInfo!B166,ref_Unit_Balance!$B$31:$B$1048576,0))</f>
        <v>250</v>
      </c>
      <c r="F166" s="5">
        <f>INDEX(ref_Unit_Balance!$V$31:$V$106,MATCH(UnitGradeInfo!B166,ref_Unit_Balance!$B$31:$B$1048576,0))
+
INDEX(ref_Unit_Balance!$AB$31:$AB$106,MATCH(UnitGradeInfo!B166,ref_Unit_Balance!$B$31:$B$1048576,0))*(D166-1)</f>
        <v>3500</v>
      </c>
      <c r="G166" s="5">
        <f>INDEX(ref_Unit_Balance!$R$31:$R$106,MATCH(UnitGradeInfo!B166,ref_Unit_Balance!$B$31:$B$1048576,0))
+
INDEX(ref_Unit_Balance!$AA$31:$AA$106,MATCH(UnitGradeInfo!B166,ref_Unit_Balance!$B$31:$B$1048576,0))*(D166-1)</f>
        <v>227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1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INDEX(ref_Unit_Balance!$G$31:$G$106,MATCH(UnitGradeInfo!B167,ref_Unit_Balance!$B$31:$B$1048576,0))</f>
        <v>250</v>
      </c>
      <c r="F167" s="5">
        <f>INDEX(ref_Unit_Balance!$V$31:$V$106,MATCH(UnitGradeInfo!B167,ref_Unit_Balance!$B$31:$B$1048576,0))
+
INDEX(ref_Unit_Balance!$AB$31:$AB$106,MATCH(UnitGradeInfo!B167,ref_Unit_Balance!$B$31:$B$1048576,0))*(D167-1)</f>
        <v>3700</v>
      </c>
      <c r="G167" s="5">
        <f>INDEX(ref_Unit_Balance!$R$31:$R$106,MATCH(UnitGradeInfo!B167,ref_Unit_Balance!$B$31:$B$1048576,0))
+
INDEX(ref_Unit_Balance!$AA$31:$AA$106,MATCH(UnitGradeInfo!B167,ref_Unit_Balance!$B$31:$B$1048576,0))*(D167-1)</f>
        <v>234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1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INDEX(ref_Unit_Balance!$G$31:$G$106,MATCH(UnitGradeInfo!B168,ref_Unit_Balance!$B$31:$B$1048576,0))</f>
        <v>250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3900</v>
      </c>
      <c r="G168" s="5">
        <f>INDEX(ref_Unit_Balance!$R$31:$R$106,MATCH(UnitGradeInfo!B168,ref_Unit_Balance!$B$31:$B$1048576,0))
+
INDEX(ref_Unit_Balance!$AA$31:$AA$106,MATCH(UnitGradeInfo!B168,ref_Unit_Balance!$B$31:$B$1048576,0))*(D168-1)</f>
        <v>241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1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INDEX(ref_Unit_Balance!$G$31:$G$106,MATCH(UnitGradeInfo!B169,ref_Unit_Balance!$B$31:$B$1048576,0))</f>
        <v>252</v>
      </c>
      <c r="F169" s="5">
        <f>INDEX(ref_Unit_Balance!$V$31:$V$106,MATCH(UnitGradeInfo!B169,ref_Unit_Balance!$B$31:$B$1048576,0))
+
INDEX(ref_Unit_Balance!$AB$31:$AB$106,MATCH(UnitGradeInfo!B169,ref_Unit_Balance!$B$31:$B$1048576,0))*(D169-1)</f>
        <v>2497</v>
      </c>
      <c r="G169" s="5">
        <f>INDEX(ref_Unit_Balance!$R$31:$R$106,MATCH(UnitGradeInfo!B169,ref_Unit_Balance!$B$31:$B$1048576,0))
+
INDEX(ref_Unit_Balance!$AA$31:$AA$106,MATCH(UnitGradeInfo!B169,ref_Unit_Balance!$B$31:$B$1048576,0))*(D169-1)</f>
        <v>33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INDEX(ref_Unit_Balance!$G$31:$G$106,MATCH(UnitGradeInfo!B170,ref_Unit_Balance!$B$31:$B$1048576,0))</f>
        <v>252</v>
      </c>
      <c r="F170" s="5">
        <f>INDEX(ref_Unit_Balance!$V$31:$V$106,MATCH(UnitGradeInfo!B170,ref_Unit_Balance!$B$31:$B$1048576,0))
+
INDEX(ref_Unit_Balance!$AB$31:$AB$106,MATCH(UnitGradeInfo!B170,ref_Unit_Balance!$B$31:$B$1048576,0))*(D170-1)</f>
        <v>2830</v>
      </c>
      <c r="G170" s="5">
        <f>INDEX(ref_Unit_Balance!$R$31:$R$106,MATCH(UnitGradeInfo!B170,ref_Unit_Balance!$B$31:$B$1048576,0))
+
INDEX(ref_Unit_Balance!$AA$31:$AA$106,MATCH(UnitGradeInfo!B170,ref_Unit_Balance!$B$31:$B$1048576,0))*(D170-1)</f>
        <v>53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INDEX(ref_Unit_Balance!$G$31:$G$106,MATCH(UnitGradeInfo!B171,ref_Unit_Balance!$B$31:$B$1048576,0))</f>
        <v>252</v>
      </c>
      <c r="F171" s="5">
        <f>INDEX(ref_Unit_Balance!$V$31:$V$106,MATCH(UnitGradeInfo!B171,ref_Unit_Balance!$B$31:$B$1048576,0))
+
INDEX(ref_Unit_Balance!$AB$31:$AB$106,MATCH(UnitGradeInfo!B171,ref_Unit_Balance!$B$31:$B$1048576,0))*(D171-1)</f>
        <v>3163</v>
      </c>
      <c r="G171" s="5">
        <f>INDEX(ref_Unit_Balance!$R$31:$R$106,MATCH(UnitGradeInfo!B171,ref_Unit_Balance!$B$31:$B$1048576,0))
+
INDEX(ref_Unit_Balance!$AA$31:$AA$106,MATCH(UnitGradeInfo!B171,ref_Unit_Balance!$B$31:$B$1048576,0))*(D171-1)</f>
        <v>73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INDEX(ref_Unit_Balance!$G$31:$G$106,MATCH(UnitGradeInfo!B172,ref_Unit_Balance!$B$31:$B$1048576,0))</f>
        <v>252</v>
      </c>
      <c r="F172" s="5">
        <f>INDEX(ref_Unit_Balance!$V$31:$V$106,MATCH(UnitGradeInfo!B172,ref_Unit_Balance!$B$31:$B$1048576,0))
+
INDEX(ref_Unit_Balance!$AB$31:$AB$106,MATCH(UnitGradeInfo!B172,ref_Unit_Balance!$B$31:$B$1048576,0))*(D172-1)</f>
        <v>3496</v>
      </c>
      <c r="G172" s="5">
        <f>INDEX(ref_Unit_Balance!$R$31:$R$106,MATCH(UnitGradeInfo!B172,ref_Unit_Balance!$B$31:$B$1048576,0))
+
INDEX(ref_Unit_Balance!$AA$31:$AA$106,MATCH(UnitGradeInfo!B172,ref_Unit_Balance!$B$31:$B$1048576,0))*(D172-1)</f>
        <v>93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INDEX(ref_Unit_Balance!$G$31:$G$106,MATCH(UnitGradeInfo!B173,ref_Unit_Balance!$B$31:$B$1048576,0))</f>
        <v>252</v>
      </c>
      <c r="F173" s="5">
        <f>INDEX(ref_Unit_Balance!$V$31:$V$106,MATCH(UnitGradeInfo!B173,ref_Unit_Balance!$B$31:$B$1048576,0))
+
INDEX(ref_Unit_Balance!$AB$31:$AB$106,MATCH(UnitGradeInfo!B173,ref_Unit_Balance!$B$31:$B$1048576,0))*(D173-1)</f>
        <v>3829</v>
      </c>
      <c r="G173" s="5">
        <f>INDEX(ref_Unit_Balance!$R$31:$R$106,MATCH(UnitGradeInfo!B173,ref_Unit_Balance!$B$31:$B$1048576,0))
+
INDEX(ref_Unit_Balance!$AA$31:$AA$106,MATCH(UnitGradeInfo!B173,ref_Unit_Balance!$B$31:$B$1048576,0))*(D173-1)</f>
        <v>113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INDEX(ref_Unit_Balance!$G$31:$G$106,MATCH(UnitGradeInfo!B174,ref_Unit_Balance!$B$31:$B$1048576,0))</f>
        <v>252</v>
      </c>
      <c r="F174" s="5">
        <f>INDEX(ref_Unit_Balance!$V$31:$V$106,MATCH(UnitGradeInfo!B174,ref_Unit_Balance!$B$31:$B$1048576,0))
+
INDEX(ref_Unit_Balance!$AB$31:$AB$106,MATCH(UnitGradeInfo!B174,ref_Unit_Balance!$B$31:$B$1048576,0))*(D174-1)</f>
        <v>4162</v>
      </c>
      <c r="G174" s="5">
        <f>INDEX(ref_Unit_Balance!$R$31:$R$106,MATCH(UnitGradeInfo!B174,ref_Unit_Balance!$B$31:$B$1048576,0))
+
INDEX(ref_Unit_Balance!$AA$31:$AA$106,MATCH(UnitGradeInfo!B174,ref_Unit_Balance!$B$31:$B$1048576,0))*(D174-1)</f>
        <v>133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INDEX(ref_Unit_Balance!$G$31:$G$106,MATCH(UnitGradeInfo!B175,ref_Unit_Balance!$B$31:$B$1048576,0))</f>
        <v>252</v>
      </c>
      <c r="F175" s="5">
        <f>INDEX(ref_Unit_Balance!$V$31:$V$106,MATCH(UnitGradeInfo!B175,ref_Unit_Balance!$B$31:$B$1048576,0))
+
INDEX(ref_Unit_Balance!$AB$31:$AB$106,MATCH(UnitGradeInfo!B175,ref_Unit_Balance!$B$31:$B$1048576,0))*(D175-1)</f>
        <v>4495</v>
      </c>
      <c r="G175" s="5">
        <f>INDEX(ref_Unit_Balance!$R$31:$R$106,MATCH(UnitGradeInfo!B175,ref_Unit_Balance!$B$31:$B$1048576,0))
+
INDEX(ref_Unit_Balance!$AA$31:$AA$106,MATCH(UnitGradeInfo!B175,ref_Unit_Balance!$B$31:$B$1048576,0))*(D175-1)</f>
        <v>153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INDEX(ref_Unit_Balance!$G$31:$G$106,MATCH(UnitGradeInfo!B176,ref_Unit_Balance!$B$31:$B$1048576,0))</f>
        <v>252</v>
      </c>
      <c r="F176" s="5">
        <f>INDEX(ref_Unit_Balance!$V$31:$V$106,MATCH(UnitGradeInfo!B176,ref_Unit_Balance!$B$31:$B$1048576,0))
+
INDEX(ref_Unit_Balance!$AB$31:$AB$106,MATCH(UnitGradeInfo!B176,ref_Unit_Balance!$B$31:$B$1048576,0))*(D176-1)</f>
        <v>4828</v>
      </c>
      <c r="G176" s="5">
        <f>INDEX(ref_Unit_Balance!$R$31:$R$106,MATCH(UnitGradeInfo!B176,ref_Unit_Balance!$B$31:$B$1048576,0))
+
INDEX(ref_Unit_Balance!$AA$31:$AA$106,MATCH(UnitGradeInfo!B176,ref_Unit_Balance!$B$31:$B$1048576,0))*(D176-1)</f>
        <v>173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INDEX(ref_Unit_Balance!$G$31:$G$106,MATCH(UnitGradeInfo!B177,ref_Unit_Balance!$B$31:$B$1048576,0))</f>
        <v>252</v>
      </c>
      <c r="F177" s="5">
        <f>INDEX(ref_Unit_Balance!$V$31:$V$106,MATCH(UnitGradeInfo!B177,ref_Unit_Balance!$B$31:$B$1048576,0))
+
INDEX(ref_Unit_Balance!$AB$31:$AB$106,MATCH(UnitGradeInfo!B177,ref_Unit_Balance!$B$31:$B$1048576,0))*(D177-1)</f>
        <v>5161</v>
      </c>
      <c r="G177" s="5">
        <f>INDEX(ref_Unit_Balance!$R$31:$R$106,MATCH(UnitGradeInfo!B177,ref_Unit_Balance!$B$31:$B$1048576,0))
+
INDEX(ref_Unit_Balance!$AA$31:$AA$106,MATCH(UnitGradeInfo!B177,ref_Unit_Balance!$B$31:$B$1048576,0))*(D177-1)</f>
        <v>193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INDEX(ref_Unit_Balance!$G$31:$G$106,MATCH(UnitGradeInfo!B178,ref_Unit_Balance!$B$31:$B$1048576,0))</f>
        <v>252</v>
      </c>
      <c r="F178" s="5">
        <f>INDEX(ref_Unit_Balance!$V$31:$V$106,MATCH(UnitGradeInfo!B178,ref_Unit_Balance!$B$31:$B$1048576,0))
+
INDEX(ref_Unit_Balance!$AB$31:$AB$106,MATCH(UnitGradeInfo!B178,ref_Unit_Balance!$B$31:$B$1048576,0))*(D178-1)</f>
        <v>5494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213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INDEX(ref_Unit_Balance!$G$31:$G$106,MATCH(UnitGradeInfo!B179,ref_Unit_Balance!$B$31:$B$1048576,0))</f>
        <v>252</v>
      </c>
      <c r="F179" s="5">
        <f>INDEX(ref_Unit_Balance!$V$31:$V$106,MATCH(UnitGradeInfo!B179,ref_Unit_Balance!$B$31:$B$1048576,0))
+
INDEX(ref_Unit_Balance!$AB$31:$AB$106,MATCH(UnitGradeInfo!B179,ref_Unit_Balance!$B$31:$B$1048576,0))*(D179-1)</f>
        <v>5827</v>
      </c>
      <c r="G179" s="5">
        <f>INDEX(ref_Unit_Balance!$R$31:$R$106,MATCH(UnitGradeInfo!B179,ref_Unit_Balance!$B$31:$B$1048576,0))
+
INDEX(ref_Unit_Balance!$AA$31:$AA$106,MATCH(UnitGradeInfo!B179,ref_Unit_Balance!$B$31:$B$1048576,0))*(D179-1)</f>
        <v>233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INDEX(ref_Unit_Balance!$G$31:$G$106,MATCH(UnitGradeInfo!B180,ref_Unit_Balance!$B$31:$B$1048576,0))</f>
        <v>252</v>
      </c>
      <c r="F180" s="5">
        <f>INDEX(ref_Unit_Balance!$V$31:$V$106,MATCH(UnitGradeInfo!B180,ref_Unit_Balance!$B$31:$B$1048576,0))
+
INDEX(ref_Unit_Balance!$AB$31:$AB$106,MATCH(UnitGradeInfo!B180,ref_Unit_Balance!$B$31:$B$1048576,0))*(D180-1)</f>
        <v>6160</v>
      </c>
      <c r="G180" s="5">
        <f>INDEX(ref_Unit_Balance!$R$31:$R$106,MATCH(UnitGradeInfo!B180,ref_Unit_Balance!$B$31:$B$1048576,0))
+
INDEX(ref_Unit_Balance!$AA$31:$AA$106,MATCH(UnitGradeInfo!B180,ref_Unit_Balance!$B$31:$B$1048576,0))*(D180-1)</f>
        <v>253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INDEX(ref_Unit_Balance!$G$31:$G$106,MATCH(UnitGradeInfo!B181,ref_Unit_Balance!$B$31:$B$1048576,0))</f>
        <v>252</v>
      </c>
      <c r="F181" s="5">
        <f>INDEX(ref_Unit_Balance!$V$31:$V$106,MATCH(UnitGradeInfo!B181,ref_Unit_Balance!$B$31:$B$1048576,0))
+
INDEX(ref_Unit_Balance!$AB$31:$AB$106,MATCH(UnitGradeInfo!B181,ref_Unit_Balance!$B$31:$B$1048576,0))*(D181-1)</f>
        <v>6493</v>
      </c>
      <c r="G181" s="5">
        <f>INDEX(ref_Unit_Balance!$R$31:$R$106,MATCH(UnitGradeInfo!B181,ref_Unit_Balance!$B$31:$B$1048576,0))
+
INDEX(ref_Unit_Balance!$AA$31:$AA$106,MATCH(UnitGradeInfo!B181,ref_Unit_Balance!$B$31:$B$1048576,0))*(D181-1)</f>
        <v>273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INDEX(ref_Unit_Balance!$G$31:$G$106,MATCH(UnitGradeInfo!B182,ref_Unit_Balance!$B$31:$B$1048576,0))</f>
        <v>252</v>
      </c>
      <c r="F182" s="5">
        <f>INDEX(ref_Unit_Balance!$V$31:$V$106,MATCH(UnitGradeInfo!B182,ref_Unit_Balance!$B$31:$B$1048576,0))
+
INDEX(ref_Unit_Balance!$AB$31:$AB$106,MATCH(UnitGradeInfo!B182,ref_Unit_Balance!$B$31:$B$1048576,0))*(D182-1)</f>
        <v>6826</v>
      </c>
      <c r="G182" s="5">
        <f>INDEX(ref_Unit_Balance!$R$31:$R$106,MATCH(UnitGradeInfo!B182,ref_Unit_Balance!$B$31:$B$1048576,0))
+
INDEX(ref_Unit_Balance!$AA$31:$AA$106,MATCH(UnitGradeInfo!B182,ref_Unit_Balance!$B$31:$B$1048576,0))*(D182-1)</f>
        <v>293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INDEX(ref_Unit_Balance!$G$31:$G$106,MATCH(UnitGradeInfo!B183,ref_Unit_Balance!$B$31:$B$1048576,0))</f>
        <v>252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7159</v>
      </c>
      <c r="G183" s="5">
        <f>INDEX(ref_Unit_Balance!$R$31:$R$106,MATCH(UnitGradeInfo!B183,ref_Unit_Balance!$B$31:$B$1048576,0))
+
INDEX(ref_Unit_Balance!$AA$31:$AA$106,MATCH(UnitGradeInfo!B183,ref_Unit_Balance!$B$31:$B$1048576,0))*(D183-1)</f>
        <v>313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INDEX(ref_Unit_Balance!$G$31:$G$106,MATCH(UnitGradeInfo!B184,ref_Unit_Balance!$B$31:$B$1048576,0))</f>
        <v>252</v>
      </c>
      <c r="F184" s="5">
        <f>INDEX(ref_Unit_Balance!$V$31:$V$106,MATCH(UnitGradeInfo!B184,ref_Unit_Balance!$B$31:$B$1048576,0))
+
INDEX(ref_Unit_Balance!$AB$31:$AB$106,MATCH(UnitGradeInfo!B184,ref_Unit_Balance!$B$31:$B$1048576,0))*(D184-1)</f>
        <v>7492</v>
      </c>
      <c r="G184" s="5">
        <f>INDEX(ref_Unit_Balance!$R$31:$R$106,MATCH(UnitGradeInfo!B184,ref_Unit_Balance!$B$31:$B$1048576,0))
+
INDEX(ref_Unit_Balance!$AA$31:$AA$106,MATCH(UnitGradeInfo!B184,ref_Unit_Balance!$B$31:$B$1048576,0))*(D184-1)</f>
        <v>333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INDEX(ref_Unit_Balance!$G$31:$G$106,MATCH(UnitGradeInfo!B185,ref_Unit_Balance!$B$31:$B$1048576,0))</f>
        <v>252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7825</v>
      </c>
      <c r="G185" s="5">
        <f>INDEX(ref_Unit_Balance!$R$31:$R$106,MATCH(UnitGradeInfo!B185,ref_Unit_Balance!$B$31:$B$1048576,0))
+
INDEX(ref_Unit_Balance!$AA$31:$AA$106,MATCH(UnitGradeInfo!B185,ref_Unit_Balance!$B$31:$B$1048576,0))*(D185-1)</f>
        <v>353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INDEX(ref_Unit_Balance!$G$31:$G$106,MATCH(UnitGradeInfo!B186,ref_Unit_Balance!$B$31:$B$1048576,0))</f>
        <v>252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8158</v>
      </c>
      <c r="G186" s="5">
        <f>INDEX(ref_Unit_Balance!$R$31:$R$106,MATCH(UnitGradeInfo!B186,ref_Unit_Balance!$B$31:$B$1048576,0))
+
INDEX(ref_Unit_Balance!$AA$31:$AA$106,MATCH(UnitGradeInfo!B186,ref_Unit_Balance!$B$31:$B$1048576,0))*(D186-1)</f>
        <v>373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INDEX(ref_Unit_Balance!$G$31:$G$106,MATCH(UnitGradeInfo!B187,ref_Unit_Balance!$B$31:$B$1048576,0))</f>
        <v>252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8491</v>
      </c>
      <c r="G187" s="5">
        <f>INDEX(ref_Unit_Balance!$R$31:$R$106,MATCH(UnitGradeInfo!B187,ref_Unit_Balance!$B$31:$B$1048576,0))
+
INDEX(ref_Unit_Balance!$AA$31:$AA$106,MATCH(UnitGradeInfo!B187,ref_Unit_Balance!$B$31:$B$1048576,0))*(D187-1)</f>
        <v>393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INDEX(ref_Unit_Balance!$G$31:$G$106,MATCH(UnitGradeInfo!B188,ref_Unit_Balance!$B$31:$B$1048576,0))</f>
        <v>252</v>
      </c>
      <c r="F188" s="5">
        <f>INDEX(ref_Unit_Balance!$V$31:$V$106,MATCH(UnitGradeInfo!B188,ref_Unit_Balance!$B$31:$B$1048576,0))
+
INDEX(ref_Unit_Balance!$AB$31:$AB$106,MATCH(UnitGradeInfo!B188,ref_Unit_Balance!$B$31:$B$1048576,0))*(D188-1)</f>
        <v>8824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413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INDEX(ref_Unit_Balance!$G$31:$G$106,MATCH(UnitGradeInfo!B189,ref_Unit_Balance!$B$31:$B$1048576,0))</f>
        <v>252</v>
      </c>
      <c r="F189" s="5">
        <f>INDEX(ref_Unit_Balance!$V$31:$V$106,MATCH(UnitGradeInfo!B189,ref_Unit_Balance!$B$31:$B$1048576,0))
+
INDEX(ref_Unit_Balance!$AB$31:$AB$106,MATCH(UnitGradeInfo!B189,ref_Unit_Balance!$B$31:$B$1048576,0))*(D189-1)</f>
        <v>1110</v>
      </c>
      <c r="G189" s="5">
        <f>INDEX(ref_Unit_Balance!$R$31:$R$106,MATCH(UnitGradeInfo!B189,ref_Unit_Balance!$B$31:$B$1048576,0))
+
INDEX(ref_Unit_Balance!$AA$31:$AA$106,MATCH(UnitGradeInfo!B189,ref_Unit_Balance!$B$31:$B$1048576,0))*(D189-1)</f>
        <v>199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1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INDEX(ref_Unit_Balance!$G$31:$G$106,MATCH(UnitGradeInfo!B190,ref_Unit_Balance!$B$31:$B$1048576,0))</f>
        <v>252</v>
      </c>
      <c r="F190" s="5">
        <f>INDEX(ref_Unit_Balance!$V$31:$V$106,MATCH(UnitGradeInfo!B190,ref_Unit_Balance!$B$31:$B$1048576,0))
+
INDEX(ref_Unit_Balance!$AB$31:$AB$106,MATCH(UnitGradeInfo!B190,ref_Unit_Balance!$B$31:$B$1048576,0))*(D190-1)</f>
        <v>1443</v>
      </c>
      <c r="G190" s="5">
        <f>INDEX(ref_Unit_Balance!$R$31:$R$106,MATCH(UnitGradeInfo!B190,ref_Unit_Balance!$B$31:$B$1048576,0))
+
INDEX(ref_Unit_Balance!$AA$31:$AA$106,MATCH(UnitGradeInfo!B190,ref_Unit_Balance!$B$31:$B$1048576,0))*(D190-1)</f>
        <v>219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1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INDEX(ref_Unit_Balance!$G$31:$G$106,MATCH(UnitGradeInfo!B191,ref_Unit_Balance!$B$31:$B$1048576,0))</f>
        <v>252</v>
      </c>
      <c r="F191" s="5">
        <f>INDEX(ref_Unit_Balance!$V$31:$V$106,MATCH(UnitGradeInfo!B191,ref_Unit_Balance!$B$31:$B$1048576,0))
+
INDEX(ref_Unit_Balance!$AB$31:$AB$106,MATCH(UnitGradeInfo!B191,ref_Unit_Balance!$B$31:$B$1048576,0))*(D191-1)</f>
        <v>1776</v>
      </c>
      <c r="G191" s="5">
        <f>INDEX(ref_Unit_Balance!$R$31:$R$106,MATCH(UnitGradeInfo!B191,ref_Unit_Balance!$B$31:$B$1048576,0))
+
INDEX(ref_Unit_Balance!$AA$31:$AA$106,MATCH(UnitGradeInfo!B191,ref_Unit_Balance!$B$31:$B$1048576,0))*(D191-1)</f>
        <v>239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1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INDEX(ref_Unit_Balance!$G$31:$G$106,MATCH(UnitGradeInfo!B192,ref_Unit_Balance!$B$31:$B$1048576,0))</f>
        <v>252</v>
      </c>
      <c r="F192" s="5">
        <f>INDEX(ref_Unit_Balance!$V$31:$V$106,MATCH(UnitGradeInfo!B192,ref_Unit_Balance!$B$31:$B$1048576,0))
+
INDEX(ref_Unit_Balance!$AB$31:$AB$106,MATCH(UnitGradeInfo!B192,ref_Unit_Balance!$B$31:$B$1048576,0))*(D192-1)</f>
        <v>2109</v>
      </c>
      <c r="G192" s="5">
        <f>INDEX(ref_Unit_Balance!$R$31:$R$106,MATCH(UnitGradeInfo!B192,ref_Unit_Balance!$B$31:$B$1048576,0))
+
INDEX(ref_Unit_Balance!$AA$31:$AA$106,MATCH(UnitGradeInfo!B192,ref_Unit_Balance!$B$31:$B$1048576,0))*(D192-1)</f>
        <v>259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1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INDEX(ref_Unit_Balance!$G$31:$G$106,MATCH(UnitGradeInfo!B193,ref_Unit_Balance!$B$31:$B$1048576,0))</f>
        <v>252</v>
      </c>
      <c r="F193" s="5">
        <f>INDEX(ref_Unit_Balance!$V$31:$V$106,MATCH(UnitGradeInfo!B193,ref_Unit_Balance!$B$31:$B$1048576,0))
+
INDEX(ref_Unit_Balance!$AB$31:$AB$106,MATCH(UnitGradeInfo!B193,ref_Unit_Balance!$B$31:$B$1048576,0))*(D193-1)</f>
        <v>2442</v>
      </c>
      <c r="G193" s="5">
        <f>INDEX(ref_Unit_Balance!$R$31:$R$106,MATCH(UnitGradeInfo!B193,ref_Unit_Balance!$B$31:$B$1048576,0))
+
INDEX(ref_Unit_Balance!$AA$31:$AA$106,MATCH(UnitGradeInfo!B193,ref_Unit_Balance!$B$31:$B$1048576,0))*(D193-1)</f>
        <v>279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1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INDEX(ref_Unit_Balance!$G$31:$G$106,MATCH(UnitGradeInfo!B194,ref_Unit_Balance!$B$31:$B$1048576,0))</f>
        <v>252</v>
      </c>
      <c r="F194" s="5">
        <f>INDEX(ref_Unit_Balance!$V$31:$V$106,MATCH(UnitGradeInfo!B194,ref_Unit_Balance!$B$31:$B$1048576,0))
+
INDEX(ref_Unit_Balance!$AB$31:$AB$106,MATCH(UnitGradeInfo!B194,ref_Unit_Balance!$B$31:$B$1048576,0))*(D194-1)</f>
        <v>2775</v>
      </c>
      <c r="G194" s="5">
        <f>INDEX(ref_Unit_Balance!$R$31:$R$106,MATCH(UnitGradeInfo!B194,ref_Unit_Balance!$B$31:$B$1048576,0))
+
INDEX(ref_Unit_Balance!$AA$31:$AA$106,MATCH(UnitGradeInfo!B194,ref_Unit_Balance!$B$31:$B$1048576,0))*(D194-1)</f>
        <v>299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1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INDEX(ref_Unit_Balance!$G$31:$G$106,MATCH(UnitGradeInfo!B195,ref_Unit_Balance!$B$31:$B$1048576,0))</f>
        <v>252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3108</v>
      </c>
      <c r="G195" s="5">
        <f>INDEX(ref_Unit_Balance!$R$31:$R$106,MATCH(UnitGradeInfo!B195,ref_Unit_Balance!$B$31:$B$1048576,0))
+
INDEX(ref_Unit_Balance!$AA$31:$AA$106,MATCH(UnitGradeInfo!B195,ref_Unit_Balance!$B$31:$B$1048576,0))*(D195-1)</f>
        <v>319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1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INDEX(ref_Unit_Balance!$G$31:$G$106,MATCH(UnitGradeInfo!B196,ref_Unit_Balance!$B$31:$B$1048576,0))</f>
        <v>252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3441</v>
      </c>
      <c r="G196" s="5">
        <f>INDEX(ref_Unit_Balance!$R$31:$R$106,MATCH(UnitGradeInfo!B196,ref_Unit_Balance!$B$31:$B$1048576,0))
+
INDEX(ref_Unit_Balance!$AA$31:$AA$106,MATCH(UnitGradeInfo!B196,ref_Unit_Balance!$B$31:$B$1048576,0))*(D196-1)</f>
        <v>339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1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INDEX(ref_Unit_Balance!$G$31:$G$106,MATCH(UnitGradeInfo!B197,ref_Unit_Balance!$B$31:$B$1048576,0))</f>
        <v>252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3774</v>
      </c>
      <c r="G197" s="5">
        <f>INDEX(ref_Unit_Balance!$R$31:$R$106,MATCH(UnitGradeInfo!B197,ref_Unit_Balance!$B$31:$B$1048576,0))
+
INDEX(ref_Unit_Balance!$AA$31:$AA$106,MATCH(UnitGradeInfo!B197,ref_Unit_Balance!$B$31:$B$1048576,0))*(D197-1)</f>
        <v>359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1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INDEX(ref_Unit_Balance!$G$31:$G$106,MATCH(UnitGradeInfo!B198,ref_Unit_Balance!$B$31:$B$1048576,0))</f>
        <v>252</v>
      </c>
      <c r="F198" s="5">
        <f>INDEX(ref_Unit_Balance!$V$31:$V$106,MATCH(UnitGradeInfo!B198,ref_Unit_Balance!$B$31:$B$1048576,0))
+
INDEX(ref_Unit_Balance!$AB$31:$AB$106,MATCH(UnitGradeInfo!B198,ref_Unit_Balance!$B$31:$B$1048576,0))*(D198-1)</f>
        <v>4107</v>
      </c>
      <c r="G198" s="5">
        <f>INDEX(ref_Unit_Balance!$R$31:$R$106,MATCH(UnitGradeInfo!B198,ref_Unit_Balance!$B$31:$B$1048576,0))
+
INDEX(ref_Unit_Balance!$AA$31:$AA$106,MATCH(UnitGradeInfo!B198,ref_Unit_Balance!$B$31:$B$1048576,0))*(D198-1)</f>
        <v>379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1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INDEX(ref_Unit_Balance!$G$31:$G$106,MATCH(UnitGradeInfo!B199,ref_Unit_Balance!$B$31:$B$1048576,0))</f>
        <v>252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4440</v>
      </c>
      <c r="G199" s="5">
        <f>INDEX(ref_Unit_Balance!$R$31:$R$106,MATCH(UnitGradeInfo!B199,ref_Unit_Balance!$B$31:$B$1048576,0))
+
INDEX(ref_Unit_Balance!$AA$31:$AA$106,MATCH(UnitGradeInfo!B199,ref_Unit_Balance!$B$31:$B$1048576,0))*(D199-1)</f>
        <v>399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1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INDEX(ref_Unit_Balance!$G$31:$G$106,MATCH(UnitGradeInfo!B200,ref_Unit_Balance!$B$31:$B$1048576,0))</f>
        <v>252</v>
      </c>
      <c r="F200" s="5">
        <f>INDEX(ref_Unit_Balance!$V$31:$V$106,MATCH(UnitGradeInfo!B200,ref_Unit_Balance!$B$31:$B$1048576,0))
+
INDEX(ref_Unit_Balance!$AB$31:$AB$106,MATCH(UnitGradeInfo!B200,ref_Unit_Balance!$B$31:$B$1048576,0))*(D200-1)</f>
        <v>4773</v>
      </c>
      <c r="G200" s="5">
        <f>INDEX(ref_Unit_Balance!$R$31:$R$106,MATCH(UnitGradeInfo!B200,ref_Unit_Balance!$B$31:$B$1048576,0))
+
INDEX(ref_Unit_Balance!$AA$31:$AA$106,MATCH(UnitGradeInfo!B200,ref_Unit_Balance!$B$31:$B$1048576,0))*(D200-1)</f>
        <v>419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1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INDEX(ref_Unit_Balance!$G$31:$G$106,MATCH(UnitGradeInfo!B201,ref_Unit_Balance!$B$31:$B$1048576,0))</f>
        <v>252</v>
      </c>
      <c r="F201" s="5">
        <f>INDEX(ref_Unit_Balance!$V$31:$V$106,MATCH(UnitGradeInfo!B201,ref_Unit_Balance!$B$31:$B$1048576,0))
+
INDEX(ref_Unit_Balance!$AB$31:$AB$106,MATCH(UnitGradeInfo!B201,ref_Unit_Balance!$B$31:$B$1048576,0))*(D201-1)</f>
        <v>5106</v>
      </c>
      <c r="G201" s="5">
        <f>INDEX(ref_Unit_Balance!$R$31:$R$106,MATCH(UnitGradeInfo!B201,ref_Unit_Balance!$B$31:$B$1048576,0))
+
INDEX(ref_Unit_Balance!$AA$31:$AA$106,MATCH(UnitGradeInfo!B201,ref_Unit_Balance!$B$31:$B$1048576,0))*(D201-1)</f>
        <v>439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1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INDEX(ref_Unit_Balance!$G$31:$G$106,MATCH(UnitGradeInfo!B202,ref_Unit_Balance!$B$31:$B$1048576,0))</f>
        <v>252</v>
      </c>
      <c r="F202" s="5">
        <f>INDEX(ref_Unit_Balance!$V$31:$V$106,MATCH(UnitGradeInfo!B202,ref_Unit_Balance!$B$31:$B$1048576,0))
+
INDEX(ref_Unit_Balance!$AB$31:$AB$106,MATCH(UnitGradeInfo!B202,ref_Unit_Balance!$B$31:$B$1048576,0))*(D202-1)</f>
        <v>5439</v>
      </c>
      <c r="G202" s="5">
        <f>INDEX(ref_Unit_Balance!$R$31:$R$106,MATCH(UnitGradeInfo!B202,ref_Unit_Balance!$B$31:$B$1048576,0))
+
INDEX(ref_Unit_Balance!$AA$31:$AA$106,MATCH(UnitGradeInfo!B202,ref_Unit_Balance!$B$31:$B$1048576,0))*(D202-1)</f>
        <v>459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1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INDEX(ref_Unit_Balance!$G$31:$G$106,MATCH(UnitGradeInfo!B203,ref_Unit_Balance!$B$31:$B$1048576,0))</f>
        <v>252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5772</v>
      </c>
      <c r="G203" s="5">
        <f>INDEX(ref_Unit_Balance!$R$31:$R$106,MATCH(UnitGradeInfo!B203,ref_Unit_Balance!$B$31:$B$1048576,0))
+
INDEX(ref_Unit_Balance!$AA$31:$AA$106,MATCH(UnitGradeInfo!B203,ref_Unit_Balance!$B$31:$B$1048576,0))*(D203-1)</f>
        <v>479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1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INDEX(ref_Unit_Balance!$G$31:$G$106,MATCH(UnitGradeInfo!B204,ref_Unit_Balance!$B$31:$B$1048576,0))</f>
        <v>252</v>
      </c>
      <c r="F204" s="5">
        <f>INDEX(ref_Unit_Balance!$V$31:$V$106,MATCH(UnitGradeInfo!B204,ref_Unit_Balance!$B$31:$B$1048576,0))
+
INDEX(ref_Unit_Balance!$AB$31:$AB$106,MATCH(UnitGradeInfo!B204,ref_Unit_Balance!$B$31:$B$1048576,0))*(D204-1)</f>
        <v>6105</v>
      </c>
      <c r="G204" s="5">
        <f>INDEX(ref_Unit_Balance!$R$31:$R$106,MATCH(UnitGradeInfo!B204,ref_Unit_Balance!$B$31:$B$1048576,0))
+
INDEX(ref_Unit_Balance!$AA$31:$AA$106,MATCH(UnitGradeInfo!B204,ref_Unit_Balance!$B$31:$B$1048576,0))*(D204-1)</f>
        <v>499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1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INDEX(ref_Unit_Balance!$G$31:$G$106,MATCH(UnitGradeInfo!B205,ref_Unit_Balance!$B$31:$B$1048576,0))</f>
        <v>252</v>
      </c>
      <c r="F205" s="5">
        <f>INDEX(ref_Unit_Balance!$V$31:$V$106,MATCH(UnitGradeInfo!B205,ref_Unit_Balance!$B$31:$B$1048576,0))
+
INDEX(ref_Unit_Balance!$AB$31:$AB$106,MATCH(UnitGradeInfo!B205,ref_Unit_Balance!$B$31:$B$1048576,0))*(D205-1)</f>
        <v>6438</v>
      </c>
      <c r="G205" s="5">
        <f>INDEX(ref_Unit_Balance!$R$31:$R$106,MATCH(UnitGradeInfo!B205,ref_Unit_Balance!$B$31:$B$1048576,0))
+
INDEX(ref_Unit_Balance!$AA$31:$AA$106,MATCH(UnitGradeInfo!B205,ref_Unit_Balance!$B$31:$B$1048576,0))*(D205-1)</f>
        <v>519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1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INDEX(ref_Unit_Balance!$G$31:$G$106,MATCH(UnitGradeInfo!B206,ref_Unit_Balance!$B$31:$B$1048576,0))</f>
        <v>252</v>
      </c>
      <c r="F206" s="5">
        <f>INDEX(ref_Unit_Balance!$V$31:$V$106,MATCH(UnitGradeInfo!B206,ref_Unit_Balance!$B$31:$B$1048576,0))
+
INDEX(ref_Unit_Balance!$AB$31:$AB$106,MATCH(UnitGradeInfo!B206,ref_Unit_Balance!$B$31:$B$1048576,0))*(D206-1)</f>
        <v>6771</v>
      </c>
      <c r="G206" s="5">
        <f>INDEX(ref_Unit_Balance!$R$31:$R$106,MATCH(UnitGradeInfo!B206,ref_Unit_Balance!$B$31:$B$1048576,0))
+
INDEX(ref_Unit_Balance!$AA$31:$AA$106,MATCH(UnitGradeInfo!B206,ref_Unit_Balance!$B$31:$B$1048576,0))*(D206-1)</f>
        <v>539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1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INDEX(ref_Unit_Balance!$G$31:$G$106,MATCH(UnitGradeInfo!B207,ref_Unit_Balance!$B$31:$B$1048576,0))</f>
        <v>252</v>
      </c>
      <c r="F207" s="5">
        <f>INDEX(ref_Unit_Balance!$V$31:$V$106,MATCH(UnitGradeInfo!B207,ref_Unit_Balance!$B$31:$B$1048576,0))
+
INDEX(ref_Unit_Balance!$AB$31:$AB$106,MATCH(UnitGradeInfo!B207,ref_Unit_Balance!$B$31:$B$1048576,0))*(D207-1)</f>
        <v>7104</v>
      </c>
      <c r="G207" s="5">
        <f>INDEX(ref_Unit_Balance!$R$31:$R$106,MATCH(UnitGradeInfo!B207,ref_Unit_Balance!$B$31:$B$1048576,0))
+
INDEX(ref_Unit_Balance!$AA$31:$AA$106,MATCH(UnitGradeInfo!B207,ref_Unit_Balance!$B$31:$B$1048576,0))*(D207-1)</f>
        <v>559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1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INDEX(ref_Unit_Balance!$G$31:$G$106,MATCH(UnitGradeInfo!B208,ref_Unit_Balance!$B$31:$B$1048576,0))</f>
        <v>252</v>
      </c>
      <c r="F208" s="5">
        <f>INDEX(ref_Unit_Balance!$V$31:$V$106,MATCH(UnitGradeInfo!B208,ref_Unit_Balance!$B$31:$B$1048576,0))
+
INDEX(ref_Unit_Balance!$AB$31:$AB$106,MATCH(UnitGradeInfo!B208,ref_Unit_Balance!$B$31:$B$1048576,0))*(D208-1)</f>
        <v>7437</v>
      </c>
      <c r="G208" s="5">
        <f>INDEX(ref_Unit_Balance!$R$31:$R$106,MATCH(UnitGradeInfo!B208,ref_Unit_Balance!$B$31:$B$1048576,0))
+
INDEX(ref_Unit_Balance!$AA$31:$AA$106,MATCH(UnitGradeInfo!B208,ref_Unit_Balance!$B$31:$B$1048576,0))*(D208-1)</f>
        <v>579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1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INDEX(ref_Unit_Balance!$G$31:$G$106,MATCH(UnitGradeInfo!B209,ref_Unit_Balance!$B$31:$B$1048576,0))</f>
        <v>500</v>
      </c>
      <c r="F209" s="5">
        <f>INDEX(ref_Unit_Balance!$V$31:$V$106,MATCH(UnitGradeInfo!B209,ref_Unit_Balance!$B$31:$B$1048576,0))
+
INDEX(ref_Unit_Balance!$AB$31:$AB$106,MATCH(UnitGradeInfo!B209,ref_Unit_Balance!$B$31:$B$1048576,0))*(D209-1)</f>
        <v>16000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2400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1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INDEX(ref_Unit_Balance!$G$31:$G$106,MATCH(UnitGradeInfo!B210,ref_Unit_Balance!$B$31:$B$1048576,0))</f>
        <v>500</v>
      </c>
      <c r="F210" s="5">
        <f>INDEX(ref_Unit_Balance!$V$31:$V$106,MATCH(UnitGradeInfo!B210,ref_Unit_Balance!$B$31:$B$1048576,0))
+
INDEX(ref_Unit_Balance!$AB$31:$AB$106,MATCH(UnitGradeInfo!B210,ref_Unit_Balance!$B$31:$B$1048576,0))*(D210-1)</f>
        <v>16800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2520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1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INDEX(ref_Unit_Balance!$G$31:$G$106,MATCH(UnitGradeInfo!B211,ref_Unit_Balance!$B$31:$B$1048576,0))</f>
        <v>500</v>
      </c>
      <c r="F211" s="5">
        <f>INDEX(ref_Unit_Balance!$V$31:$V$106,MATCH(UnitGradeInfo!B211,ref_Unit_Balance!$B$31:$B$1048576,0))
+
INDEX(ref_Unit_Balance!$AB$31:$AB$106,MATCH(UnitGradeInfo!B211,ref_Unit_Balance!$B$31:$B$1048576,0))*(D211-1)</f>
        <v>17600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2640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1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INDEX(ref_Unit_Balance!$G$31:$G$106,MATCH(UnitGradeInfo!B212,ref_Unit_Balance!$B$31:$B$1048576,0))</f>
        <v>500</v>
      </c>
      <c r="F212" s="5">
        <f>INDEX(ref_Unit_Balance!$V$31:$V$106,MATCH(UnitGradeInfo!B212,ref_Unit_Balance!$B$31:$B$1048576,0))
+
INDEX(ref_Unit_Balance!$AB$31:$AB$106,MATCH(UnitGradeInfo!B212,ref_Unit_Balance!$B$31:$B$1048576,0))*(D212-1)</f>
        <v>18400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2760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1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INDEX(ref_Unit_Balance!$G$31:$G$106,MATCH(UnitGradeInfo!B213,ref_Unit_Balance!$B$31:$B$1048576,0))</f>
        <v>500</v>
      </c>
      <c r="F213" s="5">
        <f>INDEX(ref_Unit_Balance!$V$31:$V$106,MATCH(UnitGradeInfo!B213,ref_Unit_Balance!$B$31:$B$1048576,0))
+
INDEX(ref_Unit_Balance!$AB$31:$AB$106,MATCH(UnitGradeInfo!B213,ref_Unit_Balance!$B$31:$B$1048576,0))*(D213-1)</f>
        <v>19200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2880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1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INDEX(ref_Unit_Balance!$G$31:$G$106,MATCH(UnitGradeInfo!B214,ref_Unit_Balance!$B$31:$B$1048576,0))</f>
        <v>500</v>
      </c>
      <c r="F214" s="5">
        <f>INDEX(ref_Unit_Balance!$V$31:$V$106,MATCH(UnitGradeInfo!B214,ref_Unit_Balance!$B$31:$B$1048576,0))
+
INDEX(ref_Unit_Balance!$AB$31:$AB$106,MATCH(UnitGradeInfo!B214,ref_Unit_Balance!$B$31:$B$1048576,0))*(D214-1)</f>
        <v>20000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3000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1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INDEX(ref_Unit_Balance!$G$31:$G$106,MATCH(UnitGradeInfo!B215,ref_Unit_Balance!$B$31:$B$1048576,0))</f>
        <v>500</v>
      </c>
      <c r="F215" s="5">
        <f>INDEX(ref_Unit_Balance!$V$31:$V$106,MATCH(UnitGradeInfo!B215,ref_Unit_Balance!$B$31:$B$1048576,0))
+
INDEX(ref_Unit_Balance!$AB$31:$AB$106,MATCH(UnitGradeInfo!B215,ref_Unit_Balance!$B$31:$B$1048576,0))*(D215-1)</f>
        <v>20800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3120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1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INDEX(ref_Unit_Balance!$G$31:$G$106,MATCH(UnitGradeInfo!B216,ref_Unit_Balance!$B$31:$B$1048576,0))</f>
        <v>500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21600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3240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1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INDEX(ref_Unit_Balance!$G$31:$G$106,MATCH(UnitGradeInfo!B217,ref_Unit_Balance!$B$31:$B$1048576,0))</f>
        <v>500</v>
      </c>
      <c r="F217" s="5">
        <f>INDEX(ref_Unit_Balance!$V$31:$V$106,MATCH(UnitGradeInfo!B217,ref_Unit_Balance!$B$31:$B$1048576,0))
+
INDEX(ref_Unit_Balance!$AB$31:$AB$106,MATCH(UnitGradeInfo!B217,ref_Unit_Balance!$B$31:$B$1048576,0))*(D217-1)</f>
        <v>22400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3360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1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INDEX(ref_Unit_Balance!$G$31:$G$106,MATCH(UnitGradeInfo!B218,ref_Unit_Balance!$B$31:$B$1048576,0))</f>
        <v>500</v>
      </c>
      <c r="F218" s="5">
        <f>INDEX(ref_Unit_Balance!$V$31:$V$106,MATCH(UnitGradeInfo!B218,ref_Unit_Balance!$B$31:$B$1048576,0))
+
INDEX(ref_Unit_Balance!$AB$31:$AB$106,MATCH(UnitGradeInfo!B218,ref_Unit_Balance!$B$31:$B$1048576,0))*(D218-1)</f>
        <v>23200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3480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1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INDEX(ref_Unit_Balance!$G$31:$G$106,MATCH(UnitGradeInfo!B219,ref_Unit_Balance!$B$31:$B$1048576,0))</f>
        <v>500</v>
      </c>
      <c r="F219" s="5">
        <f>INDEX(ref_Unit_Balance!$V$31:$V$106,MATCH(UnitGradeInfo!B219,ref_Unit_Balance!$B$31:$B$1048576,0))
+
INDEX(ref_Unit_Balance!$AB$31:$AB$106,MATCH(UnitGradeInfo!B219,ref_Unit_Balance!$B$31:$B$1048576,0))*(D219-1)</f>
        <v>24000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3600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1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INDEX(ref_Unit_Balance!$G$31:$G$106,MATCH(UnitGradeInfo!B220,ref_Unit_Balance!$B$31:$B$1048576,0))</f>
        <v>500</v>
      </c>
      <c r="F220" s="5">
        <f>INDEX(ref_Unit_Balance!$V$31:$V$106,MATCH(UnitGradeInfo!B220,ref_Unit_Balance!$B$31:$B$1048576,0))
+
INDEX(ref_Unit_Balance!$AB$31:$AB$106,MATCH(UnitGradeInfo!B220,ref_Unit_Balance!$B$31:$B$1048576,0))*(D220-1)</f>
        <v>24800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3720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1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INDEX(ref_Unit_Balance!$G$31:$G$106,MATCH(UnitGradeInfo!B221,ref_Unit_Balance!$B$31:$B$1048576,0))</f>
        <v>500</v>
      </c>
      <c r="F221" s="5">
        <f>INDEX(ref_Unit_Balance!$V$31:$V$106,MATCH(UnitGradeInfo!B221,ref_Unit_Balance!$B$31:$B$1048576,0))
+
INDEX(ref_Unit_Balance!$AB$31:$AB$106,MATCH(UnitGradeInfo!B221,ref_Unit_Balance!$B$31:$B$1048576,0))*(D221-1)</f>
        <v>25600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3840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1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INDEX(ref_Unit_Balance!$G$31:$G$106,MATCH(UnitGradeInfo!B222,ref_Unit_Balance!$B$31:$B$1048576,0))</f>
        <v>500</v>
      </c>
      <c r="F222" s="5">
        <f>INDEX(ref_Unit_Balance!$V$31:$V$106,MATCH(UnitGradeInfo!B222,ref_Unit_Balance!$B$31:$B$1048576,0))
+
INDEX(ref_Unit_Balance!$AB$31:$AB$106,MATCH(UnitGradeInfo!B222,ref_Unit_Balance!$B$31:$B$1048576,0))*(D222-1)</f>
        <v>26400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3960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1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INDEX(ref_Unit_Balance!$G$31:$G$106,MATCH(UnitGradeInfo!B223,ref_Unit_Balance!$B$31:$B$1048576,0))</f>
        <v>500</v>
      </c>
      <c r="F223" s="5">
        <f>INDEX(ref_Unit_Balance!$V$31:$V$106,MATCH(UnitGradeInfo!B223,ref_Unit_Balance!$B$31:$B$1048576,0))
+
INDEX(ref_Unit_Balance!$AB$31:$AB$106,MATCH(UnitGradeInfo!B223,ref_Unit_Balance!$B$31:$B$1048576,0))*(D223-1)</f>
        <v>27200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4080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1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INDEX(ref_Unit_Balance!$G$31:$G$106,MATCH(UnitGradeInfo!B224,ref_Unit_Balance!$B$31:$B$1048576,0))</f>
        <v>500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28000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4200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1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INDEX(ref_Unit_Balance!$G$31:$G$106,MATCH(UnitGradeInfo!B225,ref_Unit_Balance!$B$31:$B$1048576,0))</f>
        <v>500</v>
      </c>
      <c r="F225" s="5">
        <f>INDEX(ref_Unit_Balance!$V$31:$V$106,MATCH(UnitGradeInfo!B225,ref_Unit_Balance!$B$31:$B$1048576,0))
+
INDEX(ref_Unit_Balance!$AB$31:$AB$106,MATCH(UnitGradeInfo!B225,ref_Unit_Balance!$B$31:$B$1048576,0))*(D225-1)</f>
        <v>28800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4320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1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INDEX(ref_Unit_Balance!$G$31:$G$106,MATCH(UnitGradeInfo!B226,ref_Unit_Balance!$B$31:$B$1048576,0))</f>
        <v>500</v>
      </c>
      <c r="F226" s="5">
        <f>INDEX(ref_Unit_Balance!$V$31:$V$106,MATCH(UnitGradeInfo!B226,ref_Unit_Balance!$B$31:$B$1048576,0))
+
INDEX(ref_Unit_Balance!$AB$31:$AB$106,MATCH(UnitGradeInfo!B226,ref_Unit_Balance!$B$31:$B$1048576,0))*(D226-1)</f>
        <v>29600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4440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1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INDEX(ref_Unit_Balance!$G$31:$G$106,MATCH(UnitGradeInfo!B227,ref_Unit_Balance!$B$31:$B$1048576,0))</f>
        <v>500</v>
      </c>
      <c r="F227" s="5">
        <f>INDEX(ref_Unit_Balance!$V$31:$V$106,MATCH(UnitGradeInfo!B227,ref_Unit_Balance!$B$31:$B$1048576,0))
+
INDEX(ref_Unit_Balance!$AB$31:$AB$106,MATCH(UnitGradeInfo!B227,ref_Unit_Balance!$B$31:$B$1048576,0))*(D227-1)</f>
        <v>30400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4560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1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INDEX(ref_Unit_Balance!$G$31:$G$106,MATCH(UnitGradeInfo!B228,ref_Unit_Balance!$B$31:$B$1048576,0))</f>
        <v>500</v>
      </c>
      <c r="F228" s="5">
        <f>INDEX(ref_Unit_Balance!$V$31:$V$106,MATCH(UnitGradeInfo!B228,ref_Unit_Balance!$B$31:$B$1048576,0))
+
INDEX(ref_Unit_Balance!$AB$31:$AB$106,MATCH(UnitGradeInfo!B228,ref_Unit_Balance!$B$31:$B$1048576,0))*(D228-1)</f>
        <v>31200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4680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1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INDEX(ref_Unit_Balance!$G$31:$G$106,MATCH(UnitGradeInfo!B229,ref_Unit_Balance!$B$31:$B$1048576,0))</f>
        <v>500</v>
      </c>
      <c r="F229" s="5">
        <f>INDEX(ref_Unit_Balance!$V$31:$V$106,MATCH(UnitGradeInfo!B229,ref_Unit_Balance!$B$31:$B$1048576,0))
+
INDEX(ref_Unit_Balance!$AB$31:$AB$106,MATCH(UnitGradeInfo!B229,ref_Unit_Balance!$B$31:$B$1048576,0))*(D229-1)</f>
        <v>24000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1600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1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INDEX(ref_Unit_Balance!$G$31:$G$106,MATCH(UnitGradeInfo!B230,ref_Unit_Balance!$B$31:$B$1048576,0))</f>
        <v>500</v>
      </c>
      <c r="F230" s="5">
        <f>INDEX(ref_Unit_Balance!$V$31:$V$106,MATCH(UnitGradeInfo!B230,ref_Unit_Balance!$B$31:$B$1048576,0))
+
INDEX(ref_Unit_Balance!$AB$31:$AB$106,MATCH(UnitGradeInfo!B230,ref_Unit_Balance!$B$31:$B$1048576,0))*(D230-1)</f>
        <v>24800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1720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1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INDEX(ref_Unit_Balance!$G$31:$G$106,MATCH(UnitGradeInfo!B231,ref_Unit_Balance!$B$31:$B$1048576,0))</f>
        <v>500</v>
      </c>
      <c r="F231" s="5">
        <f>INDEX(ref_Unit_Balance!$V$31:$V$106,MATCH(UnitGradeInfo!B231,ref_Unit_Balance!$B$31:$B$1048576,0))
+
INDEX(ref_Unit_Balance!$AB$31:$AB$106,MATCH(UnitGradeInfo!B231,ref_Unit_Balance!$B$31:$B$1048576,0))*(D231-1)</f>
        <v>25600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1840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1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INDEX(ref_Unit_Balance!$G$31:$G$106,MATCH(UnitGradeInfo!B232,ref_Unit_Balance!$B$31:$B$1048576,0))</f>
        <v>500</v>
      </c>
      <c r="F232" s="5">
        <f>INDEX(ref_Unit_Balance!$V$31:$V$106,MATCH(UnitGradeInfo!B232,ref_Unit_Balance!$B$31:$B$1048576,0))
+
INDEX(ref_Unit_Balance!$AB$31:$AB$106,MATCH(UnitGradeInfo!B232,ref_Unit_Balance!$B$31:$B$1048576,0))*(D232-1)</f>
        <v>26400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1960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1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INDEX(ref_Unit_Balance!$G$31:$G$106,MATCH(UnitGradeInfo!B233,ref_Unit_Balance!$B$31:$B$1048576,0))</f>
        <v>500</v>
      </c>
      <c r="F233" s="5">
        <f>INDEX(ref_Unit_Balance!$V$31:$V$106,MATCH(UnitGradeInfo!B233,ref_Unit_Balance!$B$31:$B$1048576,0))
+
INDEX(ref_Unit_Balance!$AB$31:$AB$106,MATCH(UnitGradeInfo!B233,ref_Unit_Balance!$B$31:$B$1048576,0))*(D233-1)</f>
        <v>27200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2080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1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INDEX(ref_Unit_Balance!$G$31:$G$106,MATCH(UnitGradeInfo!B234,ref_Unit_Balance!$B$31:$B$1048576,0))</f>
        <v>500</v>
      </c>
      <c r="F234" s="5">
        <f>INDEX(ref_Unit_Balance!$V$31:$V$106,MATCH(UnitGradeInfo!B234,ref_Unit_Balance!$B$31:$B$1048576,0))
+
INDEX(ref_Unit_Balance!$AB$31:$AB$106,MATCH(UnitGradeInfo!B234,ref_Unit_Balance!$B$31:$B$1048576,0))*(D234-1)</f>
        <v>28000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2200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1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INDEX(ref_Unit_Balance!$G$31:$G$106,MATCH(UnitGradeInfo!B235,ref_Unit_Balance!$B$31:$B$1048576,0))</f>
        <v>500</v>
      </c>
      <c r="F235" s="5">
        <f>INDEX(ref_Unit_Balance!$V$31:$V$106,MATCH(UnitGradeInfo!B235,ref_Unit_Balance!$B$31:$B$1048576,0))
+
INDEX(ref_Unit_Balance!$AB$31:$AB$106,MATCH(UnitGradeInfo!B235,ref_Unit_Balance!$B$31:$B$1048576,0))*(D235-1)</f>
        <v>28800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2320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1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INDEX(ref_Unit_Balance!$G$31:$G$106,MATCH(UnitGradeInfo!B236,ref_Unit_Balance!$B$31:$B$1048576,0))</f>
        <v>500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29600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2440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1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INDEX(ref_Unit_Balance!$G$31:$G$106,MATCH(UnitGradeInfo!B237,ref_Unit_Balance!$B$31:$B$1048576,0))</f>
        <v>500</v>
      </c>
      <c r="F237" s="5">
        <f>INDEX(ref_Unit_Balance!$V$31:$V$106,MATCH(UnitGradeInfo!B237,ref_Unit_Balance!$B$31:$B$1048576,0))
+
INDEX(ref_Unit_Balance!$AB$31:$AB$106,MATCH(UnitGradeInfo!B237,ref_Unit_Balance!$B$31:$B$1048576,0))*(D237-1)</f>
        <v>30400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2560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1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INDEX(ref_Unit_Balance!$G$31:$G$106,MATCH(UnitGradeInfo!B238,ref_Unit_Balance!$B$31:$B$1048576,0))</f>
        <v>500</v>
      </c>
      <c r="F238" s="5">
        <f>INDEX(ref_Unit_Balance!$V$31:$V$106,MATCH(UnitGradeInfo!B238,ref_Unit_Balance!$B$31:$B$1048576,0))
+
INDEX(ref_Unit_Balance!$AB$31:$AB$106,MATCH(UnitGradeInfo!B238,ref_Unit_Balance!$B$31:$B$1048576,0))*(D238-1)</f>
        <v>31200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2680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1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INDEX(ref_Unit_Balance!$G$31:$G$106,MATCH(UnitGradeInfo!B239,ref_Unit_Balance!$B$31:$B$1048576,0))</f>
        <v>500</v>
      </c>
      <c r="F239" s="5">
        <f>INDEX(ref_Unit_Balance!$V$31:$V$106,MATCH(UnitGradeInfo!B239,ref_Unit_Balance!$B$31:$B$1048576,0))
+
INDEX(ref_Unit_Balance!$AB$31:$AB$106,MATCH(UnitGradeInfo!B239,ref_Unit_Balance!$B$31:$B$1048576,0))*(D239-1)</f>
        <v>32000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2800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1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INDEX(ref_Unit_Balance!$G$31:$G$106,MATCH(UnitGradeInfo!B240,ref_Unit_Balance!$B$31:$B$1048576,0))</f>
        <v>500</v>
      </c>
      <c r="F240" s="5">
        <f>INDEX(ref_Unit_Balance!$V$31:$V$106,MATCH(UnitGradeInfo!B240,ref_Unit_Balance!$B$31:$B$1048576,0))
+
INDEX(ref_Unit_Balance!$AB$31:$AB$106,MATCH(UnitGradeInfo!B240,ref_Unit_Balance!$B$31:$B$1048576,0))*(D240-1)</f>
        <v>32800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2920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1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INDEX(ref_Unit_Balance!$G$31:$G$106,MATCH(UnitGradeInfo!B241,ref_Unit_Balance!$B$31:$B$1048576,0))</f>
        <v>500</v>
      </c>
      <c r="F241" s="5">
        <f>INDEX(ref_Unit_Balance!$V$31:$V$106,MATCH(UnitGradeInfo!B241,ref_Unit_Balance!$B$31:$B$1048576,0))
+
INDEX(ref_Unit_Balance!$AB$31:$AB$106,MATCH(UnitGradeInfo!B241,ref_Unit_Balance!$B$31:$B$1048576,0))*(D241-1)</f>
        <v>33600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3040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1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INDEX(ref_Unit_Balance!$G$31:$G$106,MATCH(UnitGradeInfo!B242,ref_Unit_Balance!$B$31:$B$1048576,0))</f>
        <v>500</v>
      </c>
      <c r="F242" s="5">
        <f>INDEX(ref_Unit_Balance!$V$31:$V$106,MATCH(UnitGradeInfo!B242,ref_Unit_Balance!$B$31:$B$1048576,0))
+
INDEX(ref_Unit_Balance!$AB$31:$AB$106,MATCH(UnitGradeInfo!B242,ref_Unit_Balance!$B$31:$B$1048576,0))*(D242-1)</f>
        <v>34400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3160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1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INDEX(ref_Unit_Balance!$G$31:$G$106,MATCH(UnitGradeInfo!B243,ref_Unit_Balance!$B$31:$B$1048576,0))</f>
        <v>500</v>
      </c>
      <c r="F243" s="5">
        <f>INDEX(ref_Unit_Balance!$V$31:$V$106,MATCH(UnitGradeInfo!B243,ref_Unit_Balance!$B$31:$B$1048576,0))
+
INDEX(ref_Unit_Balance!$AB$31:$AB$106,MATCH(UnitGradeInfo!B243,ref_Unit_Balance!$B$31:$B$1048576,0))*(D243-1)</f>
        <v>35200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3280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1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INDEX(ref_Unit_Balance!$G$31:$G$106,MATCH(UnitGradeInfo!B244,ref_Unit_Balance!$B$31:$B$1048576,0))</f>
        <v>500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36000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3400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1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INDEX(ref_Unit_Balance!$G$31:$G$106,MATCH(UnitGradeInfo!B245,ref_Unit_Balance!$B$31:$B$1048576,0))</f>
        <v>500</v>
      </c>
      <c r="F245" s="5">
        <f>INDEX(ref_Unit_Balance!$V$31:$V$106,MATCH(UnitGradeInfo!B245,ref_Unit_Balance!$B$31:$B$1048576,0))
+
INDEX(ref_Unit_Balance!$AB$31:$AB$106,MATCH(UnitGradeInfo!B245,ref_Unit_Balance!$B$31:$B$1048576,0))*(D245-1)</f>
        <v>36800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3520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1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INDEX(ref_Unit_Balance!$G$31:$G$106,MATCH(UnitGradeInfo!B246,ref_Unit_Balance!$B$31:$B$1048576,0))</f>
        <v>500</v>
      </c>
      <c r="F246" s="5">
        <f>INDEX(ref_Unit_Balance!$V$31:$V$106,MATCH(UnitGradeInfo!B246,ref_Unit_Balance!$B$31:$B$1048576,0))
+
INDEX(ref_Unit_Balance!$AB$31:$AB$106,MATCH(UnitGradeInfo!B246,ref_Unit_Balance!$B$31:$B$1048576,0))*(D246-1)</f>
        <v>37600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3640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1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INDEX(ref_Unit_Balance!$G$31:$G$106,MATCH(UnitGradeInfo!B247,ref_Unit_Balance!$B$31:$B$1048576,0))</f>
        <v>500</v>
      </c>
      <c r="F247" s="5">
        <f>INDEX(ref_Unit_Balance!$V$31:$V$106,MATCH(UnitGradeInfo!B247,ref_Unit_Balance!$B$31:$B$1048576,0))
+
INDEX(ref_Unit_Balance!$AB$31:$AB$106,MATCH(UnitGradeInfo!B247,ref_Unit_Balance!$B$31:$B$1048576,0))*(D247-1)</f>
        <v>38400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3760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1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INDEX(ref_Unit_Balance!$G$31:$G$106,MATCH(UnitGradeInfo!B248,ref_Unit_Balance!$B$31:$B$1048576,0))</f>
        <v>500</v>
      </c>
      <c r="F248" s="5">
        <f>INDEX(ref_Unit_Balance!$V$31:$V$106,MATCH(UnitGradeInfo!B248,ref_Unit_Balance!$B$31:$B$1048576,0))
+
INDEX(ref_Unit_Balance!$AB$31:$AB$106,MATCH(UnitGradeInfo!B248,ref_Unit_Balance!$B$31:$B$1048576,0))*(D248-1)</f>
        <v>39200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3880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1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INDEX(ref_Unit_Balance!$G$31:$G$106,MATCH(UnitGradeInfo!B249,ref_Unit_Balance!$B$31:$B$1048576,0))</f>
        <v>500</v>
      </c>
      <c r="F249" s="5">
        <f>INDEX(ref_Unit_Balance!$V$31:$V$106,MATCH(UnitGradeInfo!B249,ref_Unit_Balance!$B$31:$B$1048576,0))
+
INDEX(ref_Unit_Balance!$AB$31:$AB$106,MATCH(UnitGradeInfo!B249,ref_Unit_Balance!$B$31:$B$1048576,0))*(D249-1)</f>
        <v>20000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2000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1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INDEX(ref_Unit_Balance!$G$31:$G$106,MATCH(UnitGradeInfo!B250,ref_Unit_Balance!$B$31:$B$1048576,0))</f>
        <v>500</v>
      </c>
      <c r="F250" s="5">
        <f>INDEX(ref_Unit_Balance!$V$31:$V$106,MATCH(UnitGradeInfo!B250,ref_Unit_Balance!$B$31:$B$1048576,0))
+
INDEX(ref_Unit_Balance!$AB$31:$AB$106,MATCH(UnitGradeInfo!B250,ref_Unit_Balance!$B$31:$B$1048576,0))*(D250-1)</f>
        <v>20800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2120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1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INDEX(ref_Unit_Balance!$G$31:$G$106,MATCH(UnitGradeInfo!B251,ref_Unit_Balance!$B$31:$B$1048576,0))</f>
        <v>500</v>
      </c>
      <c r="F251" s="5">
        <f>INDEX(ref_Unit_Balance!$V$31:$V$106,MATCH(UnitGradeInfo!B251,ref_Unit_Balance!$B$31:$B$1048576,0))
+
INDEX(ref_Unit_Balance!$AB$31:$AB$106,MATCH(UnitGradeInfo!B251,ref_Unit_Balance!$B$31:$B$1048576,0))*(D251-1)</f>
        <v>21600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2240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1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INDEX(ref_Unit_Balance!$G$31:$G$106,MATCH(UnitGradeInfo!B252,ref_Unit_Balance!$B$31:$B$1048576,0))</f>
        <v>500</v>
      </c>
      <c r="F252" s="5">
        <f>INDEX(ref_Unit_Balance!$V$31:$V$106,MATCH(UnitGradeInfo!B252,ref_Unit_Balance!$B$31:$B$1048576,0))
+
INDEX(ref_Unit_Balance!$AB$31:$AB$106,MATCH(UnitGradeInfo!B252,ref_Unit_Balance!$B$31:$B$1048576,0))*(D252-1)</f>
        <v>22400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2360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1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INDEX(ref_Unit_Balance!$G$31:$G$106,MATCH(UnitGradeInfo!B253,ref_Unit_Balance!$B$31:$B$1048576,0))</f>
        <v>500</v>
      </c>
      <c r="F253" s="5">
        <f>INDEX(ref_Unit_Balance!$V$31:$V$106,MATCH(UnitGradeInfo!B253,ref_Unit_Balance!$B$31:$B$1048576,0))
+
INDEX(ref_Unit_Balance!$AB$31:$AB$106,MATCH(UnitGradeInfo!B253,ref_Unit_Balance!$B$31:$B$1048576,0))*(D253-1)</f>
        <v>23200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2480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1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INDEX(ref_Unit_Balance!$G$31:$G$106,MATCH(UnitGradeInfo!B254,ref_Unit_Balance!$B$31:$B$1048576,0))</f>
        <v>500</v>
      </c>
      <c r="F254" s="5">
        <f>INDEX(ref_Unit_Balance!$V$31:$V$106,MATCH(UnitGradeInfo!B254,ref_Unit_Balance!$B$31:$B$1048576,0))
+
INDEX(ref_Unit_Balance!$AB$31:$AB$106,MATCH(UnitGradeInfo!B254,ref_Unit_Balance!$B$31:$B$1048576,0))*(D254-1)</f>
        <v>24000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2600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1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INDEX(ref_Unit_Balance!$G$31:$G$106,MATCH(UnitGradeInfo!B255,ref_Unit_Balance!$B$31:$B$1048576,0))</f>
        <v>500</v>
      </c>
      <c r="F255" s="5">
        <f>INDEX(ref_Unit_Balance!$V$31:$V$106,MATCH(UnitGradeInfo!B255,ref_Unit_Balance!$B$31:$B$1048576,0))
+
INDEX(ref_Unit_Balance!$AB$31:$AB$106,MATCH(UnitGradeInfo!B255,ref_Unit_Balance!$B$31:$B$1048576,0))*(D255-1)</f>
        <v>24800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2720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1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INDEX(ref_Unit_Balance!$G$31:$G$106,MATCH(UnitGradeInfo!B256,ref_Unit_Balance!$B$31:$B$1048576,0))</f>
        <v>500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25600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2840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1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INDEX(ref_Unit_Balance!$G$31:$G$106,MATCH(UnitGradeInfo!B257,ref_Unit_Balance!$B$31:$B$1048576,0))</f>
        <v>500</v>
      </c>
      <c r="F257" s="5">
        <f>INDEX(ref_Unit_Balance!$V$31:$V$106,MATCH(UnitGradeInfo!B257,ref_Unit_Balance!$B$31:$B$1048576,0))
+
INDEX(ref_Unit_Balance!$AB$31:$AB$106,MATCH(UnitGradeInfo!B257,ref_Unit_Balance!$B$31:$B$1048576,0))*(D257-1)</f>
        <v>26400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2960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1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INDEX(ref_Unit_Balance!$G$31:$G$106,MATCH(UnitGradeInfo!B258,ref_Unit_Balance!$B$31:$B$1048576,0))</f>
        <v>500</v>
      </c>
      <c r="F258" s="5">
        <f>INDEX(ref_Unit_Balance!$V$31:$V$106,MATCH(UnitGradeInfo!B258,ref_Unit_Balance!$B$31:$B$1048576,0))
+
INDEX(ref_Unit_Balance!$AB$31:$AB$106,MATCH(UnitGradeInfo!B258,ref_Unit_Balance!$B$31:$B$1048576,0))*(D258-1)</f>
        <v>27200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3080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1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INDEX(ref_Unit_Balance!$G$31:$G$106,MATCH(UnitGradeInfo!B259,ref_Unit_Balance!$B$31:$B$1048576,0))</f>
        <v>500</v>
      </c>
      <c r="F259" s="5">
        <f>INDEX(ref_Unit_Balance!$V$31:$V$106,MATCH(UnitGradeInfo!B259,ref_Unit_Balance!$B$31:$B$1048576,0))
+
INDEX(ref_Unit_Balance!$AB$31:$AB$106,MATCH(UnitGradeInfo!B259,ref_Unit_Balance!$B$31:$B$1048576,0))*(D259-1)</f>
        <v>28000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3200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1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INDEX(ref_Unit_Balance!$G$31:$G$106,MATCH(UnitGradeInfo!B260,ref_Unit_Balance!$B$31:$B$1048576,0))</f>
        <v>500</v>
      </c>
      <c r="F260" s="5">
        <f>INDEX(ref_Unit_Balance!$V$31:$V$106,MATCH(UnitGradeInfo!B260,ref_Unit_Balance!$B$31:$B$1048576,0))
+
INDEX(ref_Unit_Balance!$AB$31:$AB$106,MATCH(UnitGradeInfo!B260,ref_Unit_Balance!$B$31:$B$1048576,0))*(D260-1)</f>
        <v>28800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3320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1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INDEX(ref_Unit_Balance!$G$31:$G$106,MATCH(UnitGradeInfo!B261,ref_Unit_Balance!$B$31:$B$1048576,0))</f>
        <v>500</v>
      </c>
      <c r="F261" s="5">
        <f>INDEX(ref_Unit_Balance!$V$31:$V$106,MATCH(UnitGradeInfo!B261,ref_Unit_Balance!$B$31:$B$1048576,0))
+
INDEX(ref_Unit_Balance!$AB$31:$AB$106,MATCH(UnitGradeInfo!B261,ref_Unit_Balance!$B$31:$B$1048576,0))*(D261-1)</f>
        <v>29600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3440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1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INDEX(ref_Unit_Balance!$G$31:$G$106,MATCH(UnitGradeInfo!B262,ref_Unit_Balance!$B$31:$B$1048576,0))</f>
        <v>500</v>
      </c>
      <c r="F262" s="5">
        <f>INDEX(ref_Unit_Balance!$V$31:$V$106,MATCH(UnitGradeInfo!B262,ref_Unit_Balance!$B$31:$B$1048576,0))
+
INDEX(ref_Unit_Balance!$AB$31:$AB$106,MATCH(UnitGradeInfo!B262,ref_Unit_Balance!$B$31:$B$1048576,0))*(D262-1)</f>
        <v>30400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3560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1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INDEX(ref_Unit_Balance!$G$31:$G$106,MATCH(UnitGradeInfo!B263,ref_Unit_Balance!$B$31:$B$1048576,0))</f>
        <v>500</v>
      </c>
      <c r="F263" s="5">
        <f>INDEX(ref_Unit_Balance!$V$31:$V$106,MATCH(UnitGradeInfo!B263,ref_Unit_Balance!$B$31:$B$1048576,0))
+
INDEX(ref_Unit_Balance!$AB$31:$AB$106,MATCH(UnitGradeInfo!B263,ref_Unit_Balance!$B$31:$B$1048576,0))*(D263-1)</f>
        <v>31200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3680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1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INDEX(ref_Unit_Balance!$G$31:$G$106,MATCH(UnitGradeInfo!B264,ref_Unit_Balance!$B$31:$B$1048576,0))</f>
        <v>500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32000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3800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1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INDEX(ref_Unit_Balance!$G$31:$G$106,MATCH(UnitGradeInfo!B265,ref_Unit_Balance!$B$31:$B$1048576,0))</f>
        <v>500</v>
      </c>
      <c r="F265" s="5">
        <f>INDEX(ref_Unit_Balance!$V$31:$V$106,MATCH(UnitGradeInfo!B265,ref_Unit_Balance!$B$31:$B$1048576,0))
+
INDEX(ref_Unit_Balance!$AB$31:$AB$106,MATCH(UnitGradeInfo!B265,ref_Unit_Balance!$B$31:$B$1048576,0))*(D265-1)</f>
        <v>32800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3920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1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INDEX(ref_Unit_Balance!$G$31:$G$106,MATCH(UnitGradeInfo!B266,ref_Unit_Balance!$B$31:$B$1048576,0))</f>
        <v>500</v>
      </c>
      <c r="F266" s="5">
        <f>INDEX(ref_Unit_Balance!$V$31:$V$106,MATCH(UnitGradeInfo!B266,ref_Unit_Balance!$B$31:$B$1048576,0))
+
INDEX(ref_Unit_Balance!$AB$31:$AB$106,MATCH(UnitGradeInfo!B266,ref_Unit_Balance!$B$31:$B$1048576,0))*(D266-1)</f>
        <v>33600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4040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1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INDEX(ref_Unit_Balance!$G$31:$G$106,MATCH(UnitGradeInfo!B267,ref_Unit_Balance!$B$31:$B$1048576,0))</f>
        <v>500</v>
      </c>
      <c r="F267" s="5">
        <f>INDEX(ref_Unit_Balance!$V$31:$V$106,MATCH(UnitGradeInfo!B267,ref_Unit_Balance!$B$31:$B$1048576,0))
+
INDEX(ref_Unit_Balance!$AB$31:$AB$106,MATCH(UnitGradeInfo!B267,ref_Unit_Balance!$B$31:$B$1048576,0))*(D267-1)</f>
        <v>34400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4160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1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INDEX(ref_Unit_Balance!$G$31:$G$106,MATCH(UnitGradeInfo!B268,ref_Unit_Balance!$B$31:$B$1048576,0))</f>
        <v>500</v>
      </c>
      <c r="F268" s="5">
        <f>INDEX(ref_Unit_Balance!$V$31:$V$106,MATCH(UnitGradeInfo!B268,ref_Unit_Balance!$B$31:$B$1048576,0))
+
INDEX(ref_Unit_Balance!$AB$31:$AB$106,MATCH(UnitGradeInfo!B268,ref_Unit_Balance!$B$31:$B$1048576,0))*(D268-1)</f>
        <v>35200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4280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1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INDEX(ref_Unit_Balance!$G$31:$G$106,MATCH(UnitGradeInfo!B269,ref_Unit_Balance!$B$31:$B$1048576,0))</f>
        <v>375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1000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233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1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INDEX(ref_Unit_Balance!$G$31:$G$106,MATCH(UnitGradeInfo!B270,ref_Unit_Balance!$B$31:$B$1048576,0))</f>
        <v>375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1266</v>
      </c>
      <c r="G270" s="5">
        <f>INDEX(ref_Unit_Balance!$R$31:$R$106,MATCH(UnitGradeInfo!B270,ref_Unit_Balance!$B$31:$B$1048576,0))
+
INDEX(ref_Unit_Balance!$AA$31:$AA$106,MATCH(UnitGradeInfo!B270,ref_Unit_Balance!$B$31:$B$1048576,0))*(D270-1)</f>
        <v>246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1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INDEX(ref_Unit_Balance!$G$31:$G$106,MATCH(UnitGradeInfo!B271,ref_Unit_Balance!$B$31:$B$1048576,0))</f>
        <v>375</v>
      </c>
      <c r="F271" s="5">
        <f>INDEX(ref_Unit_Balance!$V$31:$V$106,MATCH(UnitGradeInfo!B271,ref_Unit_Balance!$B$31:$B$1048576,0))
+
INDEX(ref_Unit_Balance!$AB$31:$AB$106,MATCH(UnitGradeInfo!B271,ref_Unit_Balance!$B$31:$B$1048576,0))*(D271-1)</f>
        <v>1532</v>
      </c>
      <c r="G271" s="5">
        <f>INDEX(ref_Unit_Balance!$R$31:$R$106,MATCH(UnitGradeInfo!B271,ref_Unit_Balance!$B$31:$B$1048576,0))
+
INDEX(ref_Unit_Balance!$AA$31:$AA$106,MATCH(UnitGradeInfo!B271,ref_Unit_Balance!$B$31:$B$1048576,0))*(D271-1)</f>
        <v>259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1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INDEX(ref_Unit_Balance!$G$31:$G$106,MATCH(UnitGradeInfo!B272,ref_Unit_Balance!$B$31:$B$1048576,0))</f>
        <v>375</v>
      </c>
      <c r="F272" s="5">
        <f>INDEX(ref_Unit_Balance!$V$31:$V$106,MATCH(UnitGradeInfo!B272,ref_Unit_Balance!$B$31:$B$1048576,0))
+
INDEX(ref_Unit_Balance!$AB$31:$AB$106,MATCH(UnitGradeInfo!B272,ref_Unit_Balance!$B$31:$B$1048576,0))*(D272-1)</f>
        <v>1798</v>
      </c>
      <c r="G272" s="5">
        <f>INDEX(ref_Unit_Balance!$R$31:$R$106,MATCH(UnitGradeInfo!B272,ref_Unit_Balance!$B$31:$B$1048576,0))
+
INDEX(ref_Unit_Balance!$AA$31:$AA$106,MATCH(UnitGradeInfo!B272,ref_Unit_Balance!$B$31:$B$1048576,0))*(D272-1)</f>
        <v>272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1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INDEX(ref_Unit_Balance!$G$31:$G$106,MATCH(UnitGradeInfo!B273,ref_Unit_Balance!$B$31:$B$1048576,0))</f>
        <v>375</v>
      </c>
      <c r="F273" s="5">
        <f>INDEX(ref_Unit_Balance!$V$31:$V$106,MATCH(UnitGradeInfo!B273,ref_Unit_Balance!$B$31:$B$1048576,0))
+
INDEX(ref_Unit_Balance!$AB$31:$AB$106,MATCH(UnitGradeInfo!B273,ref_Unit_Balance!$B$31:$B$1048576,0))*(D273-1)</f>
        <v>2064</v>
      </c>
      <c r="G273" s="5">
        <f>INDEX(ref_Unit_Balance!$R$31:$R$106,MATCH(UnitGradeInfo!B273,ref_Unit_Balance!$B$31:$B$1048576,0))
+
INDEX(ref_Unit_Balance!$AA$31:$AA$106,MATCH(UnitGradeInfo!B273,ref_Unit_Balance!$B$31:$B$1048576,0))*(D273-1)</f>
        <v>285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1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INDEX(ref_Unit_Balance!$G$31:$G$106,MATCH(UnitGradeInfo!B274,ref_Unit_Balance!$B$31:$B$1048576,0))</f>
        <v>375</v>
      </c>
      <c r="F274" s="5">
        <f>INDEX(ref_Unit_Balance!$V$31:$V$106,MATCH(UnitGradeInfo!B274,ref_Unit_Balance!$B$31:$B$1048576,0))
+
INDEX(ref_Unit_Balance!$AB$31:$AB$106,MATCH(UnitGradeInfo!B274,ref_Unit_Balance!$B$31:$B$1048576,0))*(D274-1)</f>
        <v>2330</v>
      </c>
      <c r="G274" s="5">
        <f>INDEX(ref_Unit_Balance!$R$31:$R$106,MATCH(UnitGradeInfo!B274,ref_Unit_Balance!$B$31:$B$1048576,0))
+
INDEX(ref_Unit_Balance!$AA$31:$AA$106,MATCH(UnitGradeInfo!B274,ref_Unit_Balance!$B$31:$B$1048576,0))*(D274-1)</f>
        <v>298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1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INDEX(ref_Unit_Balance!$G$31:$G$106,MATCH(UnitGradeInfo!B275,ref_Unit_Balance!$B$31:$B$1048576,0))</f>
        <v>375</v>
      </c>
      <c r="F275" s="5">
        <f>INDEX(ref_Unit_Balance!$V$31:$V$106,MATCH(UnitGradeInfo!B275,ref_Unit_Balance!$B$31:$B$1048576,0))
+
INDEX(ref_Unit_Balance!$AB$31:$AB$106,MATCH(UnitGradeInfo!B275,ref_Unit_Balance!$B$31:$B$1048576,0))*(D275-1)</f>
        <v>2596</v>
      </c>
      <c r="G275" s="5">
        <f>INDEX(ref_Unit_Balance!$R$31:$R$106,MATCH(UnitGradeInfo!B275,ref_Unit_Balance!$B$31:$B$1048576,0))
+
INDEX(ref_Unit_Balance!$AA$31:$AA$106,MATCH(UnitGradeInfo!B275,ref_Unit_Balance!$B$31:$B$1048576,0))*(D275-1)</f>
        <v>311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1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INDEX(ref_Unit_Balance!$G$31:$G$106,MATCH(UnitGradeInfo!B276,ref_Unit_Balance!$B$31:$B$1048576,0))</f>
        <v>375</v>
      </c>
      <c r="F276" s="5">
        <f>INDEX(ref_Unit_Balance!$V$31:$V$106,MATCH(UnitGradeInfo!B276,ref_Unit_Balance!$B$31:$B$1048576,0))
+
INDEX(ref_Unit_Balance!$AB$31:$AB$106,MATCH(UnitGradeInfo!B276,ref_Unit_Balance!$B$31:$B$1048576,0))*(D276-1)</f>
        <v>2862</v>
      </c>
      <c r="G276" s="5">
        <f>INDEX(ref_Unit_Balance!$R$31:$R$106,MATCH(UnitGradeInfo!B276,ref_Unit_Balance!$B$31:$B$1048576,0))
+
INDEX(ref_Unit_Balance!$AA$31:$AA$106,MATCH(UnitGradeInfo!B276,ref_Unit_Balance!$B$31:$B$1048576,0))*(D276-1)</f>
        <v>324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1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INDEX(ref_Unit_Balance!$G$31:$G$106,MATCH(UnitGradeInfo!B277,ref_Unit_Balance!$B$31:$B$1048576,0))</f>
        <v>375</v>
      </c>
      <c r="F277" s="5">
        <f>INDEX(ref_Unit_Balance!$V$31:$V$106,MATCH(UnitGradeInfo!B277,ref_Unit_Balance!$B$31:$B$1048576,0))
+
INDEX(ref_Unit_Balance!$AB$31:$AB$106,MATCH(UnitGradeInfo!B277,ref_Unit_Balance!$B$31:$B$1048576,0))*(D277-1)</f>
        <v>3128</v>
      </c>
      <c r="G277" s="5">
        <f>INDEX(ref_Unit_Balance!$R$31:$R$106,MATCH(UnitGradeInfo!B277,ref_Unit_Balance!$B$31:$B$1048576,0))
+
INDEX(ref_Unit_Balance!$AA$31:$AA$106,MATCH(UnitGradeInfo!B277,ref_Unit_Balance!$B$31:$B$1048576,0))*(D277-1)</f>
        <v>337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1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INDEX(ref_Unit_Balance!$G$31:$G$106,MATCH(UnitGradeInfo!B278,ref_Unit_Balance!$B$31:$B$1048576,0))</f>
        <v>375</v>
      </c>
      <c r="F278" s="5">
        <f>INDEX(ref_Unit_Balance!$V$31:$V$106,MATCH(UnitGradeInfo!B278,ref_Unit_Balance!$B$31:$B$1048576,0))
+
INDEX(ref_Unit_Balance!$AB$31:$AB$106,MATCH(UnitGradeInfo!B278,ref_Unit_Balance!$B$31:$B$1048576,0))*(D278-1)</f>
        <v>3394</v>
      </c>
      <c r="G278" s="5">
        <f>INDEX(ref_Unit_Balance!$R$31:$R$106,MATCH(UnitGradeInfo!B278,ref_Unit_Balance!$B$31:$B$1048576,0))
+
INDEX(ref_Unit_Balance!$AA$31:$AA$106,MATCH(UnitGradeInfo!B278,ref_Unit_Balance!$B$31:$B$1048576,0))*(D278-1)</f>
        <v>350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1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INDEX(ref_Unit_Balance!$G$31:$G$106,MATCH(UnitGradeInfo!B279,ref_Unit_Balance!$B$31:$B$1048576,0))</f>
        <v>375</v>
      </c>
      <c r="F279" s="5">
        <f>INDEX(ref_Unit_Balance!$V$31:$V$106,MATCH(UnitGradeInfo!B279,ref_Unit_Balance!$B$31:$B$1048576,0))
+
INDEX(ref_Unit_Balance!$AB$31:$AB$106,MATCH(UnitGradeInfo!B279,ref_Unit_Balance!$B$31:$B$1048576,0))*(D279-1)</f>
        <v>3660</v>
      </c>
      <c r="G279" s="5">
        <f>INDEX(ref_Unit_Balance!$R$31:$R$106,MATCH(UnitGradeInfo!B279,ref_Unit_Balance!$B$31:$B$1048576,0))
+
INDEX(ref_Unit_Balance!$AA$31:$AA$106,MATCH(UnitGradeInfo!B279,ref_Unit_Balance!$B$31:$B$1048576,0))*(D279-1)</f>
        <v>363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1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INDEX(ref_Unit_Balance!$G$31:$G$106,MATCH(UnitGradeInfo!B280,ref_Unit_Balance!$B$31:$B$1048576,0))</f>
        <v>375</v>
      </c>
      <c r="F280" s="5">
        <f>INDEX(ref_Unit_Balance!$V$31:$V$106,MATCH(UnitGradeInfo!B280,ref_Unit_Balance!$B$31:$B$1048576,0))
+
INDEX(ref_Unit_Balance!$AB$31:$AB$106,MATCH(UnitGradeInfo!B280,ref_Unit_Balance!$B$31:$B$1048576,0))*(D280-1)</f>
        <v>3926</v>
      </c>
      <c r="G280" s="5">
        <f>INDEX(ref_Unit_Balance!$R$31:$R$106,MATCH(UnitGradeInfo!B280,ref_Unit_Balance!$B$31:$B$1048576,0))
+
INDEX(ref_Unit_Balance!$AA$31:$AA$106,MATCH(UnitGradeInfo!B280,ref_Unit_Balance!$B$31:$B$1048576,0))*(D280-1)</f>
        <v>376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1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INDEX(ref_Unit_Balance!$G$31:$G$106,MATCH(UnitGradeInfo!B281,ref_Unit_Balance!$B$31:$B$1048576,0))</f>
        <v>375</v>
      </c>
      <c r="F281" s="5">
        <f>INDEX(ref_Unit_Balance!$V$31:$V$106,MATCH(UnitGradeInfo!B281,ref_Unit_Balance!$B$31:$B$1048576,0))
+
INDEX(ref_Unit_Balance!$AB$31:$AB$106,MATCH(UnitGradeInfo!B281,ref_Unit_Balance!$B$31:$B$1048576,0))*(D281-1)</f>
        <v>4192</v>
      </c>
      <c r="G281" s="5">
        <f>INDEX(ref_Unit_Balance!$R$31:$R$106,MATCH(UnitGradeInfo!B281,ref_Unit_Balance!$B$31:$B$1048576,0))
+
INDEX(ref_Unit_Balance!$AA$31:$AA$106,MATCH(UnitGradeInfo!B281,ref_Unit_Balance!$B$31:$B$1048576,0))*(D281-1)</f>
        <v>389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1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INDEX(ref_Unit_Balance!$G$31:$G$106,MATCH(UnitGradeInfo!B282,ref_Unit_Balance!$B$31:$B$1048576,0))</f>
        <v>375</v>
      </c>
      <c r="F282" s="5">
        <f>INDEX(ref_Unit_Balance!$V$31:$V$106,MATCH(UnitGradeInfo!B282,ref_Unit_Balance!$B$31:$B$1048576,0))
+
INDEX(ref_Unit_Balance!$AB$31:$AB$106,MATCH(UnitGradeInfo!B282,ref_Unit_Balance!$B$31:$B$1048576,0))*(D282-1)</f>
        <v>4458</v>
      </c>
      <c r="G282" s="5">
        <f>INDEX(ref_Unit_Balance!$R$31:$R$106,MATCH(UnitGradeInfo!B282,ref_Unit_Balance!$B$31:$B$1048576,0))
+
INDEX(ref_Unit_Balance!$AA$31:$AA$106,MATCH(UnitGradeInfo!B282,ref_Unit_Balance!$B$31:$B$1048576,0))*(D282-1)</f>
        <v>402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1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INDEX(ref_Unit_Balance!$G$31:$G$106,MATCH(UnitGradeInfo!B283,ref_Unit_Balance!$B$31:$B$1048576,0))</f>
        <v>375</v>
      </c>
      <c r="F283" s="5">
        <f>INDEX(ref_Unit_Balance!$V$31:$V$106,MATCH(UnitGradeInfo!B283,ref_Unit_Balance!$B$31:$B$1048576,0))
+
INDEX(ref_Unit_Balance!$AB$31:$AB$106,MATCH(UnitGradeInfo!B283,ref_Unit_Balance!$B$31:$B$1048576,0))*(D283-1)</f>
        <v>4724</v>
      </c>
      <c r="G283" s="5">
        <f>INDEX(ref_Unit_Balance!$R$31:$R$106,MATCH(UnitGradeInfo!B283,ref_Unit_Balance!$B$31:$B$1048576,0))
+
INDEX(ref_Unit_Balance!$AA$31:$AA$106,MATCH(UnitGradeInfo!B283,ref_Unit_Balance!$B$31:$B$1048576,0))*(D283-1)</f>
        <v>415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1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INDEX(ref_Unit_Balance!$G$31:$G$106,MATCH(UnitGradeInfo!B284,ref_Unit_Balance!$B$31:$B$1048576,0))</f>
        <v>375</v>
      </c>
      <c r="F284" s="5">
        <f>INDEX(ref_Unit_Balance!$V$31:$V$106,MATCH(UnitGradeInfo!B284,ref_Unit_Balance!$B$31:$B$1048576,0))
+
INDEX(ref_Unit_Balance!$AB$31:$AB$106,MATCH(UnitGradeInfo!B284,ref_Unit_Balance!$B$31:$B$1048576,0))*(D284-1)</f>
        <v>4990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428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1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INDEX(ref_Unit_Balance!$G$31:$G$106,MATCH(UnitGradeInfo!B285,ref_Unit_Balance!$B$31:$B$1048576,0))</f>
        <v>375</v>
      </c>
      <c r="F285" s="5">
        <f>INDEX(ref_Unit_Balance!$V$31:$V$106,MATCH(UnitGradeInfo!B285,ref_Unit_Balance!$B$31:$B$1048576,0))
+
INDEX(ref_Unit_Balance!$AB$31:$AB$106,MATCH(UnitGradeInfo!B285,ref_Unit_Balance!$B$31:$B$1048576,0))*(D285-1)</f>
        <v>5256</v>
      </c>
      <c r="G285" s="5">
        <f>INDEX(ref_Unit_Balance!$R$31:$R$106,MATCH(UnitGradeInfo!B285,ref_Unit_Balance!$B$31:$B$1048576,0))
+
INDEX(ref_Unit_Balance!$AA$31:$AA$106,MATCH(UnitGradeInfo!B285,ref_Unit_Balance!$B$31:$B$1048576,0))*(D285-1)</f>
        <v>441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1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INDEX(ref_Unit_Balance!$G$31:$G$106,MATCH(UnitGradeInfo!B286,ref_Unit_Balance!$B$31:$B$1048576,0))</f>
        <v>375</v>
      </c>
      <c r="F286" s="5">
        <f>INDEX(ref_Unit_Balance!$V$31:$V$106,MATCH(UnitGradeInfo!B286,ref_Unit_Balance!$B$31:$B$1048576,0))
+
INDEX(ref_Unit_Balance!$AB$31:$AB$106,MATCH(UnitGradeInfo!B286,ref_Unit_Balance!$B$31:$B$1048576,0))*(D286-1)</f>
        <v>5522</v>
      </c>
      <c r="G286" s="5">
        <f>INDEX(ref_Unit_Balance!$R$31:$R$106,MATCH(UnitGradeInfo!B286,ref_Unit_Balance!$B$31:$B$1048576,0))
+
INDEX(ref_Unit_Balance!$AA$31:$AA$106,MATCH(UnitGradeInfo!B286,ref_Unit_Balance!$B$31:$B$1048576,0))*(D286-1)</f>
        <v>454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1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INDEX(ref_Unit_Balance!$G$31:$G$106,MATCH(UnitGradeInfo!B287,ref_Unit_Balance!$B$31:$B$1048576,0))</f>
        <v>375</v>
      </c>
      <c r="F287" s="5">
        <f>INDEX(ref_Unit_Balance!$V$31:$V$106,MATCH(UnitGradeInfo!B287,ref_Unit_Balance!$B$31:$B$1048576,0))
+
INDEX(ref_Unit_Balance!$AB$31:$AB$106,MATCH(UnitGradeInfo!B287,ref_Unit_Balance!$B$31:$B$1048576,0))*(D287-1)</f>
        <v>5788</v>
      </c>
      <c r="G287" s="5">
        <f>INDEX(ref_Unit_Balance!$R$31:$R$106,MATCH(UnitGradeInfo!B287,ref_Unit_Balance!$B$31:$B$1048576,0))
+
INDEX(ref_Unit_Balance!$AA$31:$AA$106,MATCH(UnitGradeInfo!B287,ref_Unit_Balance!$B$31:$B$1048576,0))*(D287-1)</f>
        <v>467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1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INDEX(ref_Unit_Balance!$G$31:$G$106,MATCH(UnitGradeInfo!B288,ref_Unit_Balance!$B$31:$B$1048576,0))</f>
        <v>375</v>
      </c>
      <c r="F288" s="5">
        <f>INDEX(ref_Unit_Balance!$V$31:$V$106,MATCH(UnitGradeInfo!B288,ref_Unit_Balance!$B$31:$B$1048576,0))
+
INDEX(ref_Unit_Balance!$AB$31:$AB$106,MATCH(UnitGradeInfo!B288,ref_Unit_Balance!$B$31:$B$1048576,0))*(D288-1)</f>
        <v>6054</v>
      </c>
      <c r="G288" s="5">
        <f>INDEX(ref_Unit_Balance!$R$31:$R$106,MATCH(UnitGradeInfo!B288,ref_Unit_Balance!$B$31:$B$1048576,0))
+
INDEX(ref_Unit_Balance!$AA$31:$AA$106,MATCH(UnitGradeInfo!B288,ref_Unit_Balance!$B$31:$B$1048576,0))*(D288-1)</f>
        <v>480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1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INDEX(ref_Unit_Balance!$G$31:$G$106,MATCH(UnitGradeInfo!B289,ref_Unit_Balance!$B$31:$B$1048576,0))</f>
        <v>375</v>
      </c>
      <c r="F289" s="5">
        <f>INDEX(ref_Unit_Balance!$V$31:$V$106,MATCH(UnitGradeInfo!B289,ref_Unit_Balance!$B$31:$B$1048576,0))
+
INDEX(ref_Unit_Balance!$AB$31:$AB$106,MATCH(UnitGradeInfo!B289,ref_Unit_Balance!$B$31:$B$1048576,0))*(D289-1)</f>
        <v>2083</v>
      </c>
      <c r="G289" s="5">
        <f>INDEX(ref_Unit_Balance!$R$31:$R$106,MATCH(UnitGradeInfo!B289,ref_Unit_Balance!$B$31:$B$1048576,0))
+
INDEX(ref_Unit_Balance!$AA$31:$AA$106,MATCH(UnitGradeInfo!B289,ref_Unit_Balance!$B$31:$B$1048576,0))*(D289-1)</f>
        <v>250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1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INDEX(ref_Unit_Balance!$G$31:$G$106,MATCH(UnitGradeInfo!B290,ref_Unit_Balance!$B$31:$B$1048576,0))</f>
        <v>375</v>
      </c>
      <c r="F290" s="5">
        <f>INDEX(ref_Unit_Balance!$V$31:$V$106,MATCH(UnitGradeInfo!B290,ref_Unit_Balance!$B$31:$B$1048576,0))
+
INDEX(ref_Unit_Balance!$AB$31:$AB$106,MATCH(UnitGradeInfo!B290,ref_Unit_Balance!$B$31:$B$1048576,0))*(D290-1)</f>
        <v>2416</v>
      </c>
      <c r="G290" s="5">
        <f>INDEX(ref_Unit_Balance!$R$31:$R$106,MATCH(UnitGradeInfo!B290,ref_Unit_Balance!$B$31:$B$1048576,0))
+
INDEX(ref_Unit_Balance!$AA$31:$AA$106,MATCH(UnitGradeInfo!B290,ref_Unit_Balance!$B$31:$B$1048576,0))*(D290-1)</f>
        <v>270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1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INDEX(ref_Unit_Balance!$G$31:$G$106,MATCH(UnitGradeInfo!B291,ref_Unit_Balance!$B$31:$B$1048576,0))</f>
        <v>375</v>
      </c>
      <c r="F291" s="5">
        <f>INDEX(ref_Unit_Balance!$V$31:$V$106,MATCH(UnitGradeInfo!B291,ref_Unit_Balance!$B$31:$B$1048576,0))
+
INDEX(ref_Unit_Balance!$AB$31:$AB$106,MATCH(UnitGradeInfo!B291,ref_Unit_Balance!$B$31:$B$1048576,0))*(D291-1)</f>
        <v>2749</v>
      </c>
      <c r="G291" s="5">
        <f>INDEX(ref_Unit_Balance!$R$31:$R$106,MATCH(UnitGradeInfo!B291,ref_Unit_Balance!$B$31:$B$1048576,0))
+
INDEX(ref_Unit_Balance!$AA$31:$AA$106,MATCH(UnitGradeInfo!B291,ref_Unit_Balance!$B$31:$B$1048576,0))*(D291-1)</f>
        <v>290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1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INDEX(ref_Unit_Balance!$G$31:$G$106,MATCH(UnitGradeInfo!B292,ref_Unit_Balance!$B$31:$B$1048576,0))</f>
        <v>375</v>
      </c>
      <c r="F292" s="5">
        <f>INDEX(ref_Unit_Balance!$V$31:$V$106,MATCH(UnitGradeInfo!B292,ref_Unit_Balance!$B$31:$B$1048576,0))
+
INDEX(ref_Unit_Balance!$AB$31:$AB$106,MATCH(UnitGradeInfo!B292,ref_Unit_Balance!$B$31:$B$1048576,0))*(D292-1)</f>
        <v>3082</v>
      </c>
      <c r="G292" s="5">
        <f>INDEX(ref_Unit_Balance!$R$31:$R$106,MATCH(UnitGradeInfo!B292,ref_Unit_Balance!$B$31:$B$1048576,0))
+
INDEX(ref_Unit_Balance!$AA$31:$AA$106,MATCH(UnitGradeInfo!B292,ref_Unit_Balance!$B$31:$B$1048576,0))*(D292-1)</f>
        <v>310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1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INDEX(ref_Unit_Balance!$G$31:$G$106,MATCH(UnitGradeInfo!B293,ref_Unit_Balance!$B$31:$B$1048576,0))</f>
        <v>375</v>
      </c>
      <c r="F293" s="5">
        <f>INDEX(ref_Unit_Balance!$V$31:$V$106,MATCH(UnitGradeInfo!B293,ref_Unit_Balance!$B$31:$B$1048576,0))
+
INDEX(ref_Unit_Balance!$AB$31:$AB$106,MATCH(UnitGradeInfo!B293,ref_Unit_Balance!$B$31:$B$1048576,0))*(D293-1)</f>
        <v>3415</v>
      </c>
      <c r="G293" s="5">
        <f>INDEX(ref_Unit_Balance!$R$31:$R$106,MATCH(UnitGradeInfo!B293,ref_Unit_Balance!$B$31:$B$1048576,0))
+
INDEX(ref_Unit_Balance!$AA$31:$AA$106,MATCH(UnitGradeInfo!B293,ref_Unit_Balance!$B$31:$B$1048576,0))*(D293-1)</f>
        <v>330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1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INDEX(ref_Unit_Balance!$G$31:$G$106,MATCH(UnitGradeInfo!B294,ref_Unit_Balance!$B$31:$B$1048576,0))</f>
        <v>375</v>
      </c>
      <c r="F294" s="5">
        <f>INDEX(ref_Unit_Balance!$V$31:$V$106,MATCH(UnitGradeInfo!B294,ref_Unit_Balance!$B$31:$B$1048576,0))
+
INDEX(ref_Unit_Balance!$AB$31:$AB$106,MATCH(UnitGradeInfo!B294,ref_Unit_Balance!$B$31:$B$1048576,0))*(D294-1)</f>
        <v>3748</v>
      </c>
      <c r="G294" s="5">
        <f>INDEX(ref_Unit_Balance!$R$31:$R$106,MATCH(UnitGradeInfo!B294,ref_Unit_Balance!$B$31:$B$1048576,0))
+
INDEX(ref_Unit_Balance!$AA$31:$AA$106,MATCH(UnitGradeInfo!B294,ref_Unit_Balance!$B$31:$B$1048576,0))*(D294-1)</f>
        <v>350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1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INDEX(ref_Unit_Balance!$G$31:$G$106,MATCH(UnitGradeInfo!B295,ref_Unit_Balance!$B$31:$B$1048576,0))</f>
        <v>375</v>
      </c>
      <c r="F295" s="5">
        <f>INDEX(ref_Unit_Balance!$V$31:$V$106,MATCH(UnitGradeInfo!B295,ref_Unit_Balance!$B$31:$B$1048576,0))
+
INDEX(ref_Unit_Balance!$AB$31:$AB$106,MATCH(UnitGradeInfo!B295,ref_Unit_Balance!$B$31:$B$1048576,0))*(D295-1)</f>
        <v>4081</v>
      </c>
      <c r="G295" s="5">
        <f>INDEX(ref_Unit_Balance!$R$31:$R$106,MATCH(UnitGradeInfo!B295,ref_Unit_Balance!$B$31:$B$1048576,0))
+
INDEX(ref_Unit_Balance!$AA$31:$AA$106,MATCH(UnitGradeInfo!B295,ref_Unit_Balance!$B$31:$B$1048576,0))*(D295-1)</f>
        <v>370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1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INDEX(ref_Unit_Balance!$G$31:$G$106,MATCH(UnitGradeInfo!B296,ref_Unit_Balance!$B$31:$B$1048576,0))</f>
        <v>375</v>
      </c>
      <c r="F296" s="5">
        <f>INDEX(ref_Unit_Balance!$V$31:$V$106,MATCH(UnitGradeInfo!B296,ref_Unit_Balance!$B$31:$B$1048576,0))
+
INDEX(ref_Unit_Balance!$AB$31:$AB$106,MATCH(UnitGradeInfo!B296,ref_Unit_Balance!$B$31:$B$1048576,0))*(D296-1)</f>
        <v>4414</v>
      </c>
      <c r="G296" s="5">
        <f>INDEX(ref_Unit_Balance!$R$31:$R$106,MATCH(UnitGradeInfo!B296,ref_Unit_Balance!$B$31:$B$1048576,0))
+
INDEX(ref_Unit_Balance!$AA$31:$AA$106,MATCH(UnitGradeInfo!B296,ref_Unit_Balance!$B$31:$B$1048576,0))*(D296-1)</f>
        <v>390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1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INDEX(ref_Unit_Balance!$G$31:$G$106,MATCH(UnitGradeInfo!B297,ref_Unit_Balance!$B$31:$B$1048576,0))</f>
        <v>375</v>
      </c>
      <c r="F297" s="5">
        <f>INDEX(ref_Unit_Balance!$V$31:$V$106,MATCH(UnitGradeInfo!B297,ref_Unit_Balance!$B$31:$B$1048576,0))
+
INDEX(ref_Unit_Balance!$AB$31:$AB$106,MATCH(UnitGradeInfo!B297,ref_Unit_Balance!$B$31:$B$1048576,0))*(D297-1)</f>
        <v>4747</v>
      </c>
      <c r="G297" s="5">
        <f>INDEX(ref_Unit_Balance!$R$31:$R$106,MATCH(UnitGradeInfo!B297,ref_Unit_Balance!$B$31:$B$1048576,0))
+
INDEX(ref_Unit_Balance!$AA$31:$AA$106,MATCH(UnitGradeInfo!B297,ref_Unit_Balance!$B$31:$B$1048576,0))*(D297-1)</f>
        <v>410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1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INDEX(ref_Unit_Balance!$G$31:$G$106,MATCH(UnitGradeInfo!B298,ref_Unit_Balance!$B$31:$B$1048576,0))</f>
        <v>375</v>
      </c>
      <c r="F298" s="5">
        <f>INDEX(ref_Unit_Balance!$V$31:$V$106,MATCH(UnitGradeInfo!B298,ref_Unit_Balance!$B$31:$B$1048576,0))
+
INDEX(ref_Unit_Balance!$AB$31:$AB$106,MATCH(UnitGradeInfo!B298,ref_Unit_Balance!$B$31:$B$1048576,0))*(D298-1)</f>
        <v>5080</v>
      </c>
      <c r="G298" s="5">
        <f>INDEX(ref_Unit_Balance!$R$31:$R$106,MATCH(UnitGradeInfo!B298,ref_Unit_Balance!$B$31:$B$1048576,0))
+
INDEX(ref_Unit_Balance!$AA$31:$AA$106,MATCH(UnitGradeInfo!B298,ref_Unit_Balance!$B$31:$B$1048576,0))*(D298-1)</f>
        <v>430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1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INDEX(ref_Unit_Balance!$G$31:$G$106,MATCH(UnitGradeInfo!B299,ref_Unit_Balance!$B$31:$B$1048576,0))</f>
        <v>375</v>
      </c>
      <c r="F299" s="5">
        <f>INDEX(ref_Unit_Balance!$V$31:$V$106,MATCH(UnitGradeInfo!B299,ref_Unit_Balance!$B$31:$B$1048576,0))
+
INDEX(ref_Unit_Balance!$AB$31:$AB$106,MATCH(UnitGradeInfo!B299,ref_Unit_Balance!$B$31:$B$1048576,0))*(D299-1)</f>
        <v>5413</v>
      </c>
      <c r="G299" s="5">
        <f>INDEX(ref_Unit_Balance!$R$31:$R$106,MATCH(UnitGradeInfo!B299,ref_Unit_Balance!$B$31:$B$1048576,0))
+
INDEX(ref_Unit_Balance!$AA$31:$AA$106,MATCH(UnitGradeInfo!B299,ref_Unit_Balance!$B$31:$B$1048576,0))*(D299-1)</f>
        <v>450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1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INDEX(ref_Unit_Balance!$G$31:$G$106,MATCH(UnitGradeInfo!B300,ref_Unit_Balance!$B$31:$B$1048576,0))</f>
        <v>375</v>
      </c>
      <c r="F300" s="5">
        <f>INDEX(ref_Unit_Balance!$V$31:$V$106,MATCH(UnitGradeInfo!B300,ref_Unit_Balance!$B$31:$B$1048576,0))
+
INDEX(ref_Unit_Balance!$AB$31:$AB$106,MATCH(UnitGradeInfo!B300,ref_Unit_Balance!$B$31:$B$1048576,0))*(D300-1)</f>
        <v>5746</v>
      </c>
      <c r="G300" s="5">
        <f>INDEX(ref_Unit_Balance!$R$31:$R$106,MATCH(UnitGradeInfo!B300,ref_Unit_Balance!$B$31:$B$1048576,0))
+
INDEX(ref_Unit_Balance!$AA$31:$AA$106,MATCH(UnitGradeInfo!B300,ref_Unit_Balance!$B$31:$B$1048576,0))*(D300-1)</f>
        <v>470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1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INDEX(ref_Unit_Balance!$G$31:$G$106,MATCH(UnitGradeInfo!B301,ref_Unit_Balance!$B$31:$B$1048576,0))</f>
        <v>375</v>
      </c>
      <c r="F301" s="5">
        <f>INDEX(ref_Unit_Balance!$V$31:$V$106,MATCH(UnitGradeInfo!B301,ref_Unit_Balance!$B$31:$B$1048576,0))
+
INDEX(ref_Unit_Balance!$AB$31:$AB$106,MATCH(UnitGradeInfo!B301,ref_Unit_Balance!$B$31:$B$1048576,0))*(D301-1)</f>
        <v>6079</v>
      </c>
      <c r="G301" s="5">
        <f>INDEX(ref_Unit_Balance!$R$31:$R$106,MATCH(UnitGradeInfo!B301,ref_Unit_Balance!$B$31:$B$1048576,0))
+
INDEX(ref_Unit_Balance!$AA$31:$AA$106,MATCH(UnitGradeInfo!B301,ref_Unit_Balance!$B$31:$B$1048576,0))*(D301-1)</f>
        <v>490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1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INDEX(ref_Unit_Balance!$G$31:$G$106,MATCH(UnitGradeInfo!B302,ref_Unit_Balance!$B$31:$B$1048576,0))</f>
        <v>375</v>
      </c>
      <c r="F302" s="5">
        <f>INDEX(ref_Unit_Balance!$V$31:$V$106,MATCH(UnitGradeInfo!B302,ref_Unit_Balance!$B$31:$B$1048576,0))
+
INDEX(ref_Unit_Balance!$AB$31:$AB$106,MATCH(UnitGradeInfo!B302,ref_Unit_Balance!$B$31:$B$1048576,0))*(D302-1)</f>
        <v>6412</v>
      </c>
      <c r="G302" s="5">
        <f>INDEX(ref_Unit_Balance!$R$31:$R$106,MATCH(UnitGradeInfo!B302,ref_Unit_Balance!$B$31:$B$1048576,0))
+
INDEX(ref_Unit_Balance!$AA$31:$AA$106,MATCH(UnitGradeInfo!B302,ref_Unit_Balance!$B$31:$B$1048576,0))*(D302-1)</f>
        <v>510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1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INDEX(ref_Unit_Balance!$G$31:$G$106,MATCH(UnitGradeInfo!B303,ref_Unit_Balance!$B$31:$B$1048576,0))</f>
        <v>375</v>
      </c>
      <c r="F303" s="5">
        <f>INDEX(ref_Unit_Balance!$V$31:$V$106,MATCH(UnitGradeInfo!B303,ref_Unit_Balance!$B$31:$B$1048576,0))
+
INDEX(ref_Unit_Balance!$AB$31:$AB$106,MATCH(UnitGradeInfo!B303,ref_Unit_Balance!$B$31:$B$1048576,0))*(D303-1)</f>
        <v>6745</v>
      </c>
      <c r="G303" s="5">
        <f>INDEX(ref_Unit_Balance!$R$31:$R$106,MATCH(UnitGradeInfo!B303,ref_Unit_Balance!$B$31:$B$1048576,0))
+
INDEX(ref_Unit_Balance!$AA$31:$AA$106,MATCH(UnitGradeInfo!B303,ref_Unit_Balance!$B$31:$B$1048576,0))*(D303-1)</f>
        <v>530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1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INDEX(ref_Unit_Balance!$G$31:$G$106,MATCH(UnitGradeInfo!B304,ref_Unit_Balance!$B$31:$B$1048576,0))</f>
        <v>375</v>
      </c>
      <c r="F304" s="5">
        <f>INDEX(ref_Unit_Balance!$V$31:$V$106,MATCH(UnitGradeInfo!B304,ref_Unit_Balance!$B$31:$B$1048576,0))
+
INDEX(ref_Unit_Balance!$AB$31:$AB$106,MATCH(UnitGradeInfo!B304,ref_Unit_Balance!$B$31:$B$1048576,0))*(D304-1)</f>
        <v>7078</v>
      </c>
      <c r="G304" s="5">
        <f>INDEX(ref_Unit_Balance!$R$31:$R$106,MATCH(UnitGradeInfo!B304,ref_Unit_Balance!$B$31:$B$1048576,0))
+
INDEX(ref_Unit_Balance!$AA$31:$AA$106,MATCH(UnitGradeInfo!B304,ref_Unit_Balance!$B$31:$B$1048576,0))*(D304-1)</f>
        <v>550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1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INDEX(ref_Unit_Balance!$G$31:$G$106,MATCH(UnitGradeInfo!B305,ref_Unit_Balance!$B$31:$B$1048576,0))</f>
        <v>375</v>
      </c>
      <c r="F305" s="5">
        <f>INDEX(ref_Unit_Balance!$V$31:$V$106,MATCH(UnitGradeInfo!B305,ref_Unit_Balance!$B$31:$B$1048576,0))
+
INDEX(ref_Unit_Balance!$AB$31:$AB$106,MATCH(UnitGradeInfo!B305,ref_Unit_Balance!$B$31:$B$1048576,0))*(D305-1)</f>
        <v>7411</v>
      </c>
      <c r="G305" s="5">
        <f>INDEX(ref_Unit_Balance!$R$31:$R$106,MATCH(UnitGradeInfo!B305,ref_Unit_Balance!$B$31:$B$1048576,0))
+
INDEX(ref_Unit_Balance!$AA$31:$AA$106,MATCH(UnitGradeInfo!B305,ref_Unit_Balance!$B$31:$B$1048576,0))*(D305-1)</f>
        <v>570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1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INDEX(ref_Unit_Balance!$G$31:$G$106,MATCH(UnitGradeInfo!B306,ref_Unit_Balance!$B$31:$B$1048576,0))</f>
        <v>375</v>
      </c>
      <c r="F306" s="5">
        <f>INDEX(ref_Unit_Balance!$V$31:$V$106,MATCH(UnitGradeInfo!B306,ref_Unit_Balance!$B$31:$B$1048576,0))
+
INDEX(ref_Unit_Balance!$AB$31:$AB$106,MATCH(UnitGradeInfo!B306,ref_Unit_Balance!$B$31:$B$1048576,0))*(D306-1)</f>
        <v>7744</v>
      </c>
      <c r="G306" s="5">
        <f>INDEX(ref_Unit_Balance!$R$31:$R$106,MATCH(UnitGradeInfo!B306,ref_Unit_Balance!$B$31:$B$1048576,0))
+
INDEX(ref_Unit_Balance!$AA$31:$AA$106,MATCH(UnitGradeInfo!B306,ref_Unit_Balance!$B$31:$B$1048576,0))*(D306-1)</f>
        <v>590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1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INDEX(ref_Unit_Balance!$G$31:$G$106,MATCH(UnitGradeInfo!B307,ref_Unit_Balance!$B$31:$B$1048576,0))</f>
        <v>375</v>
      </c>
      <c r="F307" s="5">
        <f>INDEX(ref_Unit_Balance!$V$31:$V$106,MATCH(UnitGradeInfo!B307,ref_Unit_Balance!$B$31:$B$1048576,0))
+
INDEX(ref_Unit_Balance!$AB$31:$AB$106,MATCH(UnitGradeInfo!B307,ref_Unit_Balance!$B$31:$B$1048576,0))*(D307-1)</f>
        <v>8077</v>
      </c>
      <c r="G307" s="5">
        <f>INDEX(ref_Unit_Balance!$R$31:$R$106,MATCH(UnitGradeInfo!B307,ref_Unit_Balance!$B$31:$B$1048576,0))
+
INDEX(ref_Unit_Balance!$AA$31:$AA$106,MATCH(UnitGradeInfo!B307,ref_Unit_Balance!$B$31:$B$1048576,0))*(D307-1)</f>
        <v>610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1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INDEX(ref_Unit_Balance!$G$31:$G$106,MATCH(UnitGradeInfo!B308,ref_Unit_Balance!$B$31:$B$1048576,0))</f>
        <v>375</v>
      </c>
      <c r="F308" s="5">
        <f>INDEX(ref_Unit_Balance!$V$31:$V$106,MATCH(UnitGradeInfo!B308,ref_Unit_Balance!$B$31:$B$1048576,0))
+
INDEX(ref_Unit_Balance!$AB$31:$AB$106,MATCH(UnitGradeInfo!B308,ref_Unit_Balance!$B$31:$B$1048576,0))*(D308-1)</f>
        <v>8410</v>
      </c>
      <c r="G308" s="5">
        <f>INDEX(ref_Unit_Balance!$R$31:$R$106,MATCH(UnitGradeInfo!B308,ref_Unit_Balance!$B$31:$B$1048576,0))
+
INDEX(ref_Unit_Balance!$AA$31:$AA$106,MATCH(UnitGradeInfo!B308,ref_Unit_Balance!$B$31:$B$1048576,0))*(D308-1)</f>
        <v>630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1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INDEX(ref_Unit_Balance!$G$31:$G$106,MATCH(UnitGradeInfo!B309,ref_Unit_Balance!$B$31:$B$1048576,0))</f>
        <v>376</v>
      </c>
      <c r="F309" s="5">
        <f>INDEX(ref_Unit_Balance!$V$31:$V$106,MATCH(UnitGradeInfo!B309,ref_Unit_Balance!$B$31:$B$1048576,0))
+
INDEX(ref_Unit_Balance!$AB$31:$AB$106,MATCH(UnitGradeInfo!B309,ref_Unit_Balance!$B$31:$B$1048576,0))*(D309-1)</f>
        <v>703</v>
      </c>
      <c r="G309" s="5">
        <f>INDEX(ref_Unit_Balance!$R$31:$R$106,MATCH(UnitGradeInfo!B309,ref_Unit_Balance!$B$31:$B$1048576,0))
+
INDEX(ref_Unit_Balance!$AA$31:$AA$106,MATCH(UnitGradeInfo!B309,ref_Unit_Balance!$B$31:$B$1048576,0))*(D309-1)</f>
        <v>196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1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INDEX(ref_Unit_Balance!$G$31:$G$106,MATCH(UnitGradeInfo!B310,ref_Unit_Balance!$B$31:$B$1048576,0))</f>
        <v>376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953</v>
      </c>
      <c r="G310" s="5">
        <f>INDEX(ref_Unit_Balance!$R$31:$R$106,MATCH(UnitGradeInfo!B310,ref_Unit_Balance!$B$31:$B$1048576,0))
+
INDEX(ref_Unit_Balance!$AA$31:$AA$106,MATCH(UnitGradeInfo!B310,ref_Unit_Balance!$B$31:$B$1048576,0))*(D310-1)</f>
        <v>207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1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INDEX(ref_Unit_Balance!$G$31:$G$106,MATCH(UnitGradeInfo!B311,ref_Unit_Balance!$B$31:$B$1048576,0))</f>
        <v>376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1203</v>
      </c>
      <c r="G311" s="5">
        <f>INDEX(ref_Unit_Balance!$R$31:$R$106,MATCH(UnitGradeInfo!B311,ref_Unit_Balance!$B$31:$B$1048576,0))
+
INDEX(ref_Unit_Balance!$AA$31:$AA$106,MATCH(UnitGradeInfo!B311,ref_Unit_Balance!$B$31:$B$1048576,0))*(D311-1)</f>
        <v>218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1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INDEX(ref_Unit_Balance!$G$31:$G$106,MATCH(UnitGradeInfo!B312,ref_Unit_Balance!$B$31:$B$1048576,0))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1453</v>
      </c>
      <c r="G312" s="5">
        <f>INDEX(ref_Unit_Balance!$R$31:$R$106,MATCH(UnitGradeInfo!B312,ref_Unit_Balance!$B$31:$B$1048576,0))
+
INDEX(ref_Unit_Balance!$AA$31:$AA$106,MATCH(UnitGradeInfo!B312,ref_Unit_Balance!$B$31:$B$1048576,0))*(D312-1)</f>
        <v>229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1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INDEX(ref_Unit_Balance!$G$31:$G$106,MATCH(UnitGradeInfo!B313,ref_Unit_Balance!$B$31:$B$1048576,0))</f>
        <v>376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1703</v>
      </c>
      <c r="G313" s="5">
        <f>INDEX(ref_Unit_Balance!$R$31:$R$106,MATCH(UnitGradeInfo!B313,ref_Unit_Balance!$B$31:$B$1048576,0))
+
INDEX(ref_Unit_Balance!$AA$31:$AA$106,MATCH(UnitGradeInfo!B313,ref_Unit_Balance!$B$31:$B$1048576,0))*(D313-1)</f>
        <v>240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1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INDEX(ref_Unit_Balance!$G$31:$G$106,MATCH(UnitGradeInfo!B314,ref_Unit_Balance!$B$31:$B$1048576,0))</f>
        <v>376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1953</v>
      </c>
      <c r="G314" s="5">
        <f>INDEX(ref_Unit_Balance!$R$31:$R$106,MATCH(UnitGradeInfo!B314,ref_Unit_Balance!$B$31:$B$1048576,0))
+
INDEX(ref_Unit_Balance!$AA$31:$AA$106,MATCH(UnitGradeInfo!B314,ref_Unit_Balance!$B$31:$B$1048576,0))*(D314-1)</f>
        <v>251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1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INDEX(ref_Unit_Balance!$G$31:$G$106,MATCH(UnitGradeInfo!B315,ref_Unit_Balance!$B$31:$B$1048576,0))</f>
        <v>376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2203</v>
      </c>
      <c r="G315" s="5">
        <f>INDEX(ref_Unit_Balance!$R$31:$R$106,MATCH(UnitGradeInfo!B315,ref_Unit_Balance!$B$31:$B$1048576,0))
+
INDEX(ref_Unit_Balance!$AA$31:$AA$106,MATCH(UnitGradeInfo!B315,ref_Unit_Balance!$B$31:$B$1048576,0))*(D315-1)</f>
        <v>262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1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INDEX(ref_Unit_Balance!$G$31:$G$106,MATCH(UnitGradeInfo!B316,ref_Unit_Balance!$B$31:$B$1048576,0))</f>
        <v>376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2453</v>
      </c>
      <c r="G316" s="5">
        <f>INDEX(ref_Unit_Balance!$R$31:$R$106,MATCH(UnitGradeInfo!B316,ref_Unit_Balance!$B$31:$B$1048576,0))
+
INDEX(ref_Unit_Balance!$AA$31:$AA$106,MATCH(UnitGradeInfo!B316,ref_Unit_Balance!$B$31:$B$1048576,0))*(D316-1)</f>
        <v>273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1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INDEX(ref_Unit_Balance!$G$31:$G$106,MATCH(UnitGradeInfo!B317,ref_Unit_Balance!$B$31:$B$1048576,0))</f>
        <v>376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2703</v>
      </c>
      <c r="G317" s="5">
        <f>INDEX(ref_Unit_Balance!$R$31:$R$106,MATCH(UnitGradeInfo!B317,ref_Unit_Balance!$B$31:$B$1048576,0))
+
INDEX(ref_Unit_Balance!$AA$31:$AA$106,MATCH(UnitGradeInfo!B317,ref_Unit_Balance!$B$31:$B$1048576,0))*(D317-1)</f>
        <v>284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1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INDEX(ref_Unit_Balance!$G$31:$G$106,MATCH(UnitGradeInfo!B318,ref_Unit_Balance!$B$31:$B$1048576,0))</f>
        <v>376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2953</v>
      </c>
      <c r="G318" s="5">
        <f>INDEX(ref_Unit_Balance!$R$31:$R$106,MATCH(UnitGradeInfo!B318,ref_Unit_Balance!$B$31:$B$1048576,0))
+
INDEX(ref_Unit_Balance!$AA$31:$AA$106,MATCH(UnitGradeInfo!B318,ref_Unit_Balance!$B$31:$B$1048576,0))*(D318-1)</f>
        <v>295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1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INDEX(ref_Unit_Balance!$G$31:$G$106,MATCH(UnitGradeInfo!B319,ref_Unit_Balance!$B$31:$B$1048576,0))</f>
        <v>376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3203</v>
      </c>
      <c r="G319" s="5">
        <f>INDEX(ref_Unit_Balance!$R$31:$R$106,MATCH(UnitGradeInfo!B319,ref_Unit_Balance!$B$31:$B$1048576,0))
+
INDEX(ref_Unit_Balance!$AA$31:$AA$106,MATCH(UnitGradeInfo!B319,ref_Unit_Balance!$B$31:$B$1048576,0))*(D319-1)</f>
        <v>306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1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INDEX(ref_Unit_Balance!$G$31:$G$106,MATCH(UnitGradeInfo!B320,ref_Unit_Balance!$B$31:$B$1048576,0))</f>
        <v>376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3453</v>
      </c>
      <c r="G320" s="5">
        <f>INDEX(ref_Unit_Balance!$R$31:$R$106,MATCH(UnitGradeInfo!B320,ref_Unit_Balance!$B$31:$B$1048576,0))
+
INDEX(ref_Unit_Balance!$AA$31:$AA$106,MATCH(UnitGradeInfo!B320,ref_Unit_Balance!$B$31:$B$1048576,0))*(D320-1)</f>
        <v>317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1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INDEX(ref_Unit_Balance!$G$31:$G$106,MATCH(UnitGradeInfo!B321,ref_Unit_Balance!$B$31:$B$1048576,0))</f>
        <v>376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3703</v>
      </c>
      <c r="G321" s="5">
        <f>INDEX(ref_Unit_Balance!$R$31:$R$106,MATCH(UnitGradeInfo!B321,ref_Unit_Balance!$B$31:$B$1048576,0))
+
INDEX(ref_Unit_Balance!$AA$31:$AA$106,MATCH(UnitGradeInfo!B321,ref_Unit_Balance!$B$31:$B$1048576,0))*(D321-1)</f>
        <v>328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1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INDEX(ref_Unit_Balance!$G$31:$G$106,MATCH(UnitGradeInfo!B322,ref_Unit_Balance!$B$31:$B$1048576,0))</f>
        <v>376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3953</v>
      </c>
      <c r="G322" s="5">
        <f>INDEX(ref_Unit_Balance!$R$31:$R$106,MATCH(UnitGradeInfo!B322,ref_Unit_Balance!$B$31:$B$1048576,0))
+
INDEX(ref_Unit_Balance!$AA$31:$AA$106,MATCH(UnitGradeInfo!B322,ref_Unit_Balance!$B$31:$B$1048576,0))*(D322-1)</f>
        <v>339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1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INDEX(ref_Unit_Balance!$G$31:$G$106,MATCH(UnitGradeInfo!B323,ref_Unit_Balance!$B$31:$B$1048576,0))</f>
        <v>376</v>
      </c>
      <c r="F323" s="5">
        <f>INDEX(ref_Unit_Balance!$V$31:$V$106,MATCH(UnitGradeInfo!B323,ref_Unit_Balance!$B$31:$B$1048576,0))
+
INDEX(ref_Unit_Balance!$AB$31:$AB$106,MATCH(UnitGradeInfo!B323,ref_Unit_Balance!$B$31:$B$1048576,0))*(D323-1)</f>
        <v>4203</v>
      </c>
      <c r="G323" s="5">
        <f>INDEX(ref_Unit_Balance!$R$31:$R$106,MATCH(UnitGradeInfo!B323,ref_Unit_Balance!$B$31:$B$1048576,0))
+
INDEX(ref_Unit_Balance!$AA$31:$AA$106,MATCH(UnitGradeInfo!B323,ref_Unit_Balance!$B$31:$B$1048576,0))*(D323-1)</f>
        <v>350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1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INDEX(ref_Unit_Balance!$G$31:$G$106,MATCH(UnitGradeInfo!B324,ref_Unit_Balance!$B$31:$B$1048576,0))</f>
        <v>376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4453</v>
      </c>
      <c r="G324" s="5">
        <f>INDEX(ref_Unit_Balance!$R$31:$R$106,MATCH(UnitGradeInfo!B324,ref_Unit_Balance!$B$31:$B$1048576,0))
+
INDEX(ref_Unit_Balance!$AA$31:$AA$106,MATCH(UnitGradeInfo!B324,ref_Unit_Balance!$B$31:$B$1048576,0))*(D324-1)</f>
        <v>361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1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INDEX(ref_Unit_Balance!$G$31:$G$106,MATCH(UnitGradeInfo!B325,ref_Unit_Balance!$B$31:$B$1048576,0))</f>
        <v>376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4703</v>
      </c>
      <c r="G325" s="5">
        <f>INDEX(ref_Unit_Balance!$R$31:$R$106,MATCH(UnitGradeInfo!B325,ref_Unit_Balance!$B$31:$B$1048576,0))
+
INDEX(ref_Unit_Balance!$AA$31:$AA$106,MATCH(UnitGradeInfo!B325,ref_Unit_Balance!$B$31:$B$1048576,0))*(D325-1)</f>
        <v>372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1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INDEX(ref_Unit_Balance!$G$31:$G$106,MATCH(UnitGradeInfo!B326,ref_Unit_Balance!$B$31:$B$1048576,0))</f>
        <v>376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4953</v>
      </c>
      <c r="G326" s="5">
        <f>INDEX(ref_Unit_Balance!$R$31:$R$106,MATCH(UnitGradeInfo!B326,ref_Unit_Balance!$B$31:$B$1048576,0))
+
INDEX(ref_Unit_Balance!$AA$31:$AA$106,MATCH(UnitGradeInfo!B326,ref_Unit_Balance!$B$31:$B$1048576,0))*(D326-1)</f>
        <v>383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1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INDEX(ref_Unit_Balance!$G$31:$G$106,MATCH(UnitGradeInfo!B327,ref_Unit_Balance!$B$31:$B$1048576,0))</f>
        <v>376</v>
      </c>
      <c r="F327" s="5">
        <f>INDEX(ref_Unit_Balance!$V$31:$V$106,MATCH(UnitGradeInfo!B327,ref_Unit_Balance!$B$31:$B$1048576,0))
+
INDEX(ref_Unit_Balance!$AB$31:$AB$106,MATCH(UnitGradeInfo!B327,ref_Unit_Balance!$B$31:$B$1048576,0))*(D327-1)</f>
        <v>5203</v>
      </c>
      <c r="G327" s="5">
        <f>INDEX(ref_Unit_Balance!$R$31:$R$106,MATCH(UnitGradeInfo!B327,ref_Unit_Balance!$B$31:$B$1048576,0))
+
INDEX(ref_Unit_Balance!$AA$31:$AA$106,MATCH(UnitGradeInfo!B327,ref_Unit_Balance!$B$31:$B$1048576,0))*(D327-1)</f>
        <v>394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1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INDEX(ref_Unit_Balance!$G$31:$G$106,MATCH(UnitGradeInfo!B328,ref_Unit_Balance!$B$31:$B$1048576,0))</f>
        <v>376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5453</v>
      </c>
      <c r="G328" s="5">
        <f>INDEX(ref_Unit_Balance!$R$31:$R$106,MATCH(UnitGradeInfo!B328,ref_Unit_Balance!$B$31:$B$1048576,0))
+
INDEX(ref_Unit_Balance!$AA$31:$AA$106,MATCH(UnitGradeInfo!B328,ref_Unit_Balance!$B$31:$B$1048576,0))*(D328-1)</f>
        <v>405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1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INDEX(ref_Unit_Balance!$G$31:$G$106,MATCH(UnitGradeInfo!B329,ref_Unit_Balance!$B$31:$B$1048576,0))</f>
        <v>500</v>
      </c>
      <c r="F329" s="5">
        <f>INDEX(ref_Unit_Balance!$V$31:$V$106,MATCH(UnitGradeInfo!B329,ref_Unit_Balance!$B$31:$B$1048576,0))
+
INDEX(ref_Unit_Balance!$AB$31:$AB$106,MATCH(UnitGradeInfo!B329,ref_Unit_Balance!$B$31:$B$1048576,0))*(D329-1)</f>
        <v>5000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500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1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INDEX(ref_Unit_Balance!$G$31:$G$106,MATCH(UnitGradeInfo!B330,ref_Unit_Balance!$B$31:$B$1048576,0))</f>
        <v>500</v>
      </c>
      <c r="F330" s="5">
        <f>INDEX(ref_Unit_Balance!$V$31:$V$106,MATCH(UnitGradeInfo!B330,ref_Unit_Balance!$B$31:$B$1048576,0))
+
INDEX(ref_Unit_Balance!$AB$31:$AB$106,MATCH(UnitGradeInfo!B330,ref_Unit_Balance!$B$31:$B$1048576,0))*(D330-1)</f>
        <v>5400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530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1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INDEX(ref_Unit_Balance!$G$31:$G$106,MATCH(UnitGradeInfo!B331,ref_Unit_Balance!$B$31:$B$1048576,0))</f>
        <v>500</v>
      </c>
      <c r="F331" s="5">
        <f>INDEX(ref_Unit_Balance!$V$31:$V$106,MATCH(UnitGradeInfo!B331,ref_Unit_Balance!$B$31:$B$1048576,0))
+
INDEX(ref_Unit_Balance!$AB$31:$AB$106,MATCH(UnitGradeInfo!B331,ref_Unit_Balance!$B$31:$B$1048576,0))*(D331-1)</f>
        <v>5800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560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1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INDEX(ref_Unit_Balance!$G$31:$G$106,MATCH(UnitGradeInfo!B332,ref_Unit_Balance!$B$31:$B$1048576,0))</f>
        <v>500</v>
      </c>
      <c r="F332" s="5">
        <f>INDEX(ref_Unit_Balance!$V$31:$V$106,MATCH(UnitGradeInfo!B332,ref_Unit_Balance!$B$31:$B$1048576,0))
+
INDEX(ref_Unit_Balance!$AB$31:$AB$106,MATCH(UnitGradeInfo!B332,ref_Unit_Balance!$B$31:$B$1048576,0))*(D332-1)</f>
        <v>6200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590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1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INDEX(ref_Unit_Balance!$G$31:$G$106,MATCH(UnitGradeInfo!B333,ref_Unit_Balance!$B$31:$B$1048576,0))</f>
        <v>500</v>
      </c>
      <c r="F333" s="5">
        <f>INDEX(ref_Unit_Balance!$V$31:$V$106,MATCH(UnitGradeInfo!B333,ref_Unit_Balance!$B$31:$B$1048576,0))
+
INDEX(ref_Unit_Balance!$AB$31:$AB$106,MATCH(UnitGradeInfo!B333,ref_Unit_Balance!$B$31:$B$1048576,0))*(D333-1)</f>
        <v>6600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620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1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INDEX(ref_Unit_Balance!$G$31:$G$106,MATCH(UnitGradeInfo!B334,ref_Unit_Balance!$B$31:$B$1048576,0))</f>
        <v>500</v>
      </c>
      <c r="F334" s="5">
        <f>INDEX(ref_Unit_Balance!$V$31:$V$106,MATCH(UnitGradeInfo!B334,ref_Unit_Balance!$B$31:$B$1048576,0))
+
INDEX(ref_Unit_Balance!$AB$31:$AB$106,MATCH(UnitGradeInfo!B334,ref_Unit_Balance!$B$31:$B$1048576,0))*(D334-1)</f>
        <v>7000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650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1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INDEX(ref_Unit_Balance!$G$31:$G$106,MATCH(UnitGradeInfo!B335,ref_Unit_Balance!$B$31:$B$1048576,0))</f>
        <v>500</v>
      </c>
      <c r="F335" s="5">
        <f>INDEX(ref_Unit_Balance!$V$31:$V$106,MATCH(UnitGradeInfo!B335,ref_Unit_Balance!$B$31:$B$1048576,0))
+
INDEX(ref_Unit_Balance!$AB$31:$AB$106,MATCH(UnitGradeInfo!B335,ref_Unit_Balance!$B$31:$B$1048576,0))*(D335-1)</f>
        <v>7400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680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1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INDEX(ref_Unit_Balance!$G$31:$G$106,MATCH(UnitGradeInfo!B336,ref_Unit_Balance!$B$31:$B$1048576,0))</f>
        <v>500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7800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710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1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INDEX(ref_Unit_Balance!$G$31:$G$106,MATCH(UnitGradeInfo!B337,ref_Unit_Balance!$B$31:$B$1048576,0))</f>
        <v>500</v>
      </c>
      <c r="F337" s="5">
        <f>INDEX(ref_Unit_Balance!$V$31:$V$106,MATCH(UnitGradeInfo!B337,ref_Unit_Balance!$B$31:$B$1048576,0))
+
INDEX(ref_Unit_Balance!$AB$31:$AB$106,MATCH(UnitGradeInfo!B337,ref_Unit_Balance!$B$31:$B$1048576,0))*(D337-1)</f>
        <v>8200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740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1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INDEX(ref_Unit_Balance!$G$31:$G$106,MATCH(UnitGradeInfo!B338,ref_Unit_Balance!$B$31:$B$1048576,0))</f>
        <v>500</v>
      </c>
      <c r="F338" s="5">
        <f>INDEX(ref_Unit_Balance!$V$31:$V$106,MATCH(UnitGradeInfo!B338,ref_Unit_Balance!$B$31:$B$1048576,0))
+
INDEX(ref_Unit_Balance!$AB$31:$AB$106,MATCH(UnitGradeInfo!B338,ref_Unit_Balance!$B$31:$B$1048576,0))*(D338-1)</f>
        <v>8600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770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1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INDEX(ref_Unit_Balance!$G$31:$G$106,MATCH(UnitGradeInfo!B339,ref_Unit_Balance!$B$31:$B$1048576,0))</f>
        <v>500</v>
      </c>
      <c r="F339" s="5">
        <f>INDEX(ref_Unit_Balance!$V$31:$V$106,MATCH(UnitGradeInfo!B339,ref_Unit_Balance!$B$31:$B$1048576,0))
+
INDEX(ref_Unit_Balance!$AB$31:$AB$106,MATCH(UnitGradeInfo!B339,ref_Unit_Balance!$B$31:$B$1048576,0))*(D339-1)</f>
        <v>9000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800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1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INDEX(ref_Unit_Balance!$G$31:$G$106,MATCH(UnitGradeInfo!B340,ref_Unit_Balance!$B$31:$B$1048576,0))</f>
        <v>500</v>
      </c>
      <c r="F340" s="5">
        <f>INDEX(ref_Unit_Balance!$V$31:$V$106,MATCH(UnitGradeInfo!B340,ref_Unit_Balance!$B$31:$B$1048576,0))
+
INDEX(ref_Unit_Balance!$AB$31:$AB$106,MATCH(UnitGradeInfo!B340,ref_Unit_Balance!$B$31:$B$1048576,0))*(D340-1)</f>
        <v>9400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830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1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INDEX(ref_Unit_Balance!$G$31:$G$106,MATCH(UnitGradeInfo!B341,ref_Unit_Balance!$B$31:$B$1048576,0))</f>
        <v>500</v>
      </c>
      <c r="F341" s="5">
        <f>INDEX(ref_Unit_Balance!$V$31:$V$106,MATCH(UnitGradeInfo!B341,ref_Unit_Balance!$B$31:$B$1048576,0))
+
INDEX(ref_Unit_Balance!$AB$31:$AB$106,MATCH(UnitGradeInfo!B341,ref_Unit_Balance!$B$31:$B$1048576,0))*(D341-1)</f>
        <v>9800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860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1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INDEX(ref_Unit_Balance!$G$31:$G$106,MATCH(UnitGradeInfo!B342,ref_Unit_Balance!$B$31:$B$1048576,0))</f>
        <v>500</v>
      </c>
      <c r="F342" s="5">
        <f>INDEX(ref_Unit_Balance!$V$31:$V$106,MATCH(UnitGradeInfo!B342,ref_Unit_Balance!$B$31:$B$1048576,0))
+
INDEX(ref_Unit_Balance!$AB$31:$AB$106,MATCH(UnitGradeInfo!B342,ref_Unit_Balance!$B$31:$B$1048576,0))*(D342-1)</f>
        <v>10200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890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1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INDEX(ref_Unit_Balance!$G$31:$G$106,MATCH(UnitGradeInfo!B343,ref_Unit_Balance!$B$31:$B$1048576,0))</f>
        <v>500</v>
      </c>
      <c r="F343" s="5">
        <f>INDEX(ref_Unit_Balance!$V$31:$V$106,MATCH(UnitGradeInfo!B343,ref_Unit_Balance!$B$31:$B$1048576,0))
+
INDEX(ref_Unit_Balance!$AB$31:$AB$106,MATCH(UnitGradeInfo!B343,ref_Unit_Balance!$B$31:$B$1048576,0))*(D343-1)</f>
        <v>10600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920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1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INDEX(ref_Unit_Balance!$G$31:$G$106,MATCH(UnitGradeInfo!B344,ref_Unit_Balance!$B$31:$B$1048576,0))</f>
        <v>500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11000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950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1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INDEX(ref_Unit_Balance!$G$31:$G$106,MATCH(UnitGradeInfo!B345,ref_Unit_Balance!$B$31:$B$1048576,0))</f>
        <v>500</v>
      </c>
      <c r="F345" s="5">
        <f>INDEX(ref_Unit_Balance!$V$31:$V$106,MATCH(UnitGradeInfo!B345,ref_Unit_Balance!$B$31:$B$1048576,0))
+
INDEX(ref_Unit_Balance!$AB$31:$AB$106,MATCH(UnitGradeInfo!B345,ref_Unit_Balance!$B$31:$B$1048576,0))*(D345-1)</f>
        <v>11400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980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1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INDEX(ref_Unit_Balance!$G$31:$G$106,MATCH(UnitGradeInfo!B346,ref_Unit_Balance!$B$31:$B$1048576,0))</f>
        <v>500</v>
      </c>
      <c r="F346" s="5">
        <f>INDEX(ref_Unit_Balance!$V$31:$V$106,MATCH(UnitGradeInfo!B346,ref_Unit_Balance!$B$31:$B$1048576,0))
+
INDEX(ref_Unit_Balance!$AB$31:$AB$106,MATCH(UnitGradeInfo!B346,ref_Unit_Balance!$B$31:$B$1048576,0))*(D346-1)</f>
        <v>11800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1010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1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INDEX(ref_Unit_Balance!$G$31:$G$106,MATCH(UnitGradeInfo!B347,ref_Unit_Balance!$B$31:$B$1048576,0))</f>
        <v>500</v>
      </c>
      <c r="F347" s="5">
        <f>INDEX(ref_Unit_Balance!$V$31:$V$106,MATCH(UnitGradeInfo!B347,ref_Unit_Balance!$B$31:$B$1048576,0))
+
INDEX(ref_Unit_Balance!$AB$31:$AB$106,MATCH(UnitGradeInfo!B347,ref_Unit_Balance!$B$31:$B$1048576,0))*(D347-1)</f>
        <v>12200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1040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1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INDEX(ref_Unit_Balance!$G$31:$G$106,MATCH(UnitGradeInfo!B348,ref_Unit_Balance!$B$31:$B$1048576,0))</f>
        <v>500</v>
      </c>
      <c r="F348" s="5">
        <f>INDEX(ref_Unit_Balance!$V$31:$V$106,MATCH(UnitGradeInfo!B348,ref_Unit_Balance!$B$31:$B$1048576,0))
+
INDEX(ref_Unit_Balance!$AB$31:$AB$106,MATCH(UnitGradeInfo!B348,ref_Unit_Balance!$B$31:$B$1048576,0))*(D348-1)</f>
        <v>12600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1070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1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INDEX(ref_Unit_Balance!$G$31:$G$106,MATCH(UnitGradeInfo!B349,ref_Unit_Balance!$B$31:$B$1048576,0))</f>
        <v>500</v>
      </c>
      <c r="F349" s="5">
        <f>INDEX(ref_Unit_Balance!$V$31:$V$106,MATCH(UnitGradeInfo!B349,ref_Unit_Balance!$B$31:$B$1048576,0))
+
INDEX(ref_Unit_Balance!$AB$31:$AB$106,MATCH(UnitGradeInfo!B349,ref_Unit_Balance!$B$31:$B$1048576,0))*(D349-1)</f>
        <v>8750</v>
      </c>
      <c r="G349" s="5">
        <f>INDEX(ref_Unit_Balance!$R$31:$R$106,MATCH(UnitGradeInfo!B349,ref_Unit_Balance!$B$31:$B$1048576,0))
+
INDEX(ref_Unit_Balance!$AA$31:$AA$106,MATCH(UnitGradeInfo!B349,ref_Unit_Balance!$B$31:$B$1048576,0))*(D349-1)</f>
        <v>300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5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INDEX(ref_Unit_Balance!$G$31:$G$106,MATCH(UnitGradeInfo!B350,ref_Unit_Balance!$B$31:$B$1048576,0))</f>
        <v>500</v>
      </c>
      <c r="F350" s="5">
        <f>INDEX(ref_Unit_Balance!$V$31:$V$106,MATCH(UnitGradeInfo!B350,ref_Unit_Balance!$B$31:$B$1048576,0))
+
INDEX(ref_Unit_Balance!$AB$31:$AB$106,MATCH(UnitGradeInfo!B350,ref_Unit_Balance!$B$31:$B$1048576,0))*(D350-1)</f>
        <v>9250</v>
      </c>
      <c r="G350" s="5">
        <f>INDEX(ref_Unit_Balance!$R$31:$R$106,MATCH(UnitGradeInfo!B350,ref_Unit_Balance!$B$31:$B$1048576,0))
+
INDEX(ref_Unit_Balance!$AA$31:$AA$106,MATCH(UnitGradeInfo!B350,ref_Unit_Balance!$B$31:$B$1048576,0))*(D350-1)</f>
        <v>345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5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INDEX(ref_Unit_Balance!$G$31:$G$106,MATCH(UnitGradeInfo!B351,ref_Unit_Balance!$B$31:$B$1048576,0))</f>
        <v>500</v>
      </c>
      <c r="F351" s="5">
        <f>INDEX(ref_Unit_Balance!$V$31:$V$106,MATCH(UnitGradeInfo!B351,ref_Unit_Balance!$B$31:$B$1048576,0))
+
INDEX(ref_Unit_Balance!$AB$31:$AB$106,MATCH(UnitGradeInfo!B351,ref_Unit_Balance!$B$31:$B$1048576,0))*(D351-1)</f>
        <v>9750</v>
      </c>
      <c r="G351" s="5">
        <f>INDEX(ref_Unit_Balance!$R$31:$R$106,MATCH(UnitGradeInfo!B351,ref_Unit_Balance!$B$31:$B$1048576,0))
+
INDEX(ref_Unit_Balance!$AA$31:$AA$106,MATCH(UnitGradeInfo!B351,ref_Unit_Balance!$B$31:$B$1048576,0))*(D351-1)</f>
        <v>390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5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INDEX(ref_Unit_Balance!$G$31:$G$106,MATCH(UnitGradeInfo!B352,ref_Unit_Balance!$B$31:$B$1048576,0))</f>
        <v>500</v>
      </c>
      <c r="F352" s="5">
        <f>INDEX(ref_Unit_Balance!$V$31:$V$106,MATCH(UnitGradeInfo!B352,ref_Unit_Balance!$B$31:$B$1048576,0))
+
INDEX(ref_Unit_Balance!$AB$31:$AB$106,MATCH(UnitGradeInfo!B352,ref_Unit_Balance!$B$31:$B$1048576,0))*(D352-1)</f>
        <v>10250</v>
      </c>
      <c r="G352" s="5">
        <f>INDEX(ref_Unit_Balance!$R$31:$R$106,MATCH(UnitGradeInfo!B352,ref_Unit_Balance!$B$31:$B$1048576,0))
+
INDEX(ref_Unit_Balance!$AA$31:$AA$106,MATCH(UnitGradeInfo!B352,ref_Unit_Balance!$B$31:$B$1048576,0))*(D352-1)</f>
        <v>435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5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INDEX(ref_Unit_Balance!$G$31:$G$106,MATCH(UnitGradeInfo!B353,ref_Unit_Balance!$B$31:$B$1048576,0))</f>
        <v>500</v>
      </c>
      <c r="F353" s="5">
        <f>INDEX(ref_Unit_Balance!$V$31:$V$106,MATCH(UnitGradeInfo!B353,ref_Unit_Balance!$B$31:$B$1048576,0))
+
INDEX(ref_Unit_Balance!$AB$31:$AB$106,MATCH(UnitGradeInfo!B353,ref_Unit_Balance!$B$31:$B$1048576,0))*(D353-1)</f>
        <v>10750</v>
      </c>
      <c r="G353" s="5">
        <f>INDEX(ref_Unit_Balance!$R$31:$R$106,MATCH(UnitGradeInfo!B353,ref_Unit_Balance!$B$31:$B$1048576,0))
+
INDEX(ref_Unit_Balance!$AA$31:$AA$106,MATCH(UnitGradeInfo!B353,ref_Unit_Balance!$B$31:$B$1048576,0))*(D353-1)</f>
        <v>480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5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INDEX(ref_Unit_Balance!$G$31:$G$106,MATCH(UnitGradeInfo!B354,ref_Unit_Balance!$B$31:$B$1048576,0))</f>
        <v>500</v>
      </c>
      <c r="F354" s="5">
        <f>INDEX(ref_Unit_Balance!$V$31:$V$106,MATCH(UnitGradeInfo!B354,ref_Unit_Balance!$B$31:$B$1048576,0))
+
INDEX(ref_Unit_Balance!$AB$31:$AB$106,MATCH(UnitGradeInfo!B354,ref_Unit_Balance!$B$31:$B$1048576,0))*(D354-1)</f>
        <v>11250</v>
      </c>
      <c r="G354" s="5">
        <f>INDEX(ref_Unit_Balance!$R$31:$R$106,MATCH(UnitGradeInfo!B354,ref_Unit_Balance!$B$31:$B$1048576,0))
+
INDEX(ref_Unit_Balance!$AA$31:$AA$106,MATCH(UnitGradeInfo!B354,ref_Unit_Balance!$B$31:$B$1048576,0))*(D354-1)</f>
        <v>525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5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INDEX(ref_Unit_Balance!$G$31:$G$106,MATCH(UnitGradeInfo!B355,ref_Unit_Balance!$B$31:$B$1048576,0))</f>
        <v>500</v>
      </c>
      <c r="F355" s="5">
        <f>INDEX(ref_Unit_Balance!$V$31:$V$106,MATCH(UnitGradeInfo!B355,ref_Unit_Balance!$B$31:$B$1048576,0))
+
INDEX(ref_Unit_Balance!$AB$31:$AB$106,MATCH(UnitGradeInfo!B355,ref_Unit_Balance!$B$31:$B$1048576,0))*(D355-1)</f>
        <v>11750</v>
      </c>
      <c r="G355" s="5">
        <f>INDEX(ref_Unit_Balance!$R$31:$R$106,MATCH(UnitGradeInfo!B355,ref_Unit_Balance!$B$31:$B$1048576,0))
+
INDEX(ref_Unit_Balance!$AA$31:$AA$106,MATCH(UnitGradeInfo!B355,ref_Unit_Balance!$B$31:$B$1048576,0))*(D355-1)</f>
        <v>570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5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INDEX(ref_Unit_Balance!$G$31:$G$106,MATCH(UnitGradeInfo!B356,ref_Unit_Balance!$B$31:$B$1048576,0))</f>
        <v>500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12250</v>
      </c>
      <c r="G356" s="5">
        <f>INDEX(ref_Unit_Balance!$R$31:$R$106,MATCH(UnitGradeInfo!B356,ref_Unit_Balance!$B$31:$B$1048576,0))
+
INDEX(ref_Unit_Balance!$AA$31:$AA$106,MATCH(UnitGradeInfo!B356,ref_Unit_Balance!$B$31:$B$1048576,0))*(D356-1)</f>
        <v>615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5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INDEX(ref_Unit_Balance!$G$31:$G$106,MATCH(UnitGradeInfo!B357,ref_Unit_Balance!$B$31:$B$1048576,0))</f>
        <v>500</v>
      </c>
      <c r="F357" s="5">
        <f>INDEX(ref_Unit_Balance!$V$31:$V$106,MATCH(UnitGradeInfo!B357,ref_Unit_Balance!$B$31:$B$1048576,0))
+
INDEX(ref_Unit_Balance!$AB$31:$AB$106,MATCH(UnitGradeInfo!B357,ref_Unit_Balance!$B$31:$B$1048576,0))*(D357-1)</f>
        <v>12750</v>
      </c>
      <c r="G357" s="5">
        <f>INDEX(ref_Unit_Balance!$R$31:$R$106,MATCH(UnitGradeInfo!B357,ref_Unit_Balance!$B$31:$B$1048576,0))
+
INDEX(ref_Unit_Balance!$AA$31:$AA$106,MATCH(UnitGradeInfo!B357,ref_Unit_Balance!$B$31:$B$1048576,0))*(D357-1)</f>
        <v>660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5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INDEX(ref_Unit_Balance!$G$31:$G$106,MATCH(UnitGradeInfo!B358,ref_Unit_Balance!$B$31:$B$1048576,0))</f>
        <v>500</v>
      </c>
      <c r="F358" s="5">
        <f>INDEX(ref_Unit_Balance!$V$31:$V$106,MATCH(UnitGradeInfo!B358,ref_Unit_Balance!$B$31:$B$1048576,0))
+
INDEX(ref_Unit_Balance!$AB$31:$AB$106,MATCH(UnitGradeInfo!B358,ref_Unit_Balance!$B$31:$B$1048576,0))*(D358-1)</f>
        <v>13250</v>
      </c>
      <c r="G358" s="5">
        <f>INDEX(ref_Unit_Balance!$R$31:$R$106,MATCH(UnitGradeInfo!B358,ref_Unit_Balance!$B$31:$B$1048576,0))
+
INDEX(ref_Unit_Balance!$AA$31:$AA$106,MATCH(UnitGradeInfo!B358,ref_Unit_Balance!$B$31:$B$1048576,0))*(D358-1)</f>
        <v>705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5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INDEX(ref_Unit_Balance!$G$31:$G$106,MATCH(UnitGradeInfo!B359,ref_Unit_Balance!$B$31:$B$1048576,0))</f>
        <v>500</v>
      </c>
      <c r="F359" s="5">
        <f>INDEX(ref_Unit_Balance!$V$31:$V$106,MATCH(UnitGradeInfo!B359,ref_Unit_Balance!$B$31:$B$1048576,0))
+
INDEX(ref_Unit_Balance!$AB$31:$AB$106,MATCH(UnitGradeInfo!B359,ref_Unit_Balance!$B$31:$B$1048576,0))*(D359-1)</f>
        <v>13750</v>
      </c>
      <c r="G359" s="5">
        <f>INDEX(ref_Unit_Balance!$R$31:$R$106,MATCH(UnitGradeInfo!B359,ref_Unit_Balance!$B$31:$B$1048576,0))
+
INDEX(ref_Unit_Balance!$AA$31:$AA$106,MATCH(UnitGradeInfo!B359,ref_Unit_Balance!$B$31:$B$1048576,0))*(D359-1)</f>
        <v>750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5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INDEX(ref_Unit_Balance!$G$31:$G$106,MATCH(UnitGradeInfo!B360,ref_Unit_Balance!$B$31:$B$1048576,0))</f>
        <v>500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14250</v>
      </c>
      <c r="G360" s="5">
        <f>INDEX(ref_Unit_Balance!$R$31:$R$106,MATCH(UnitGradeInfo!B360,ref_Unit_Balance!$B$31:$B$1048576,0))
+
INDEX(ref_Unit_Balance!$AA$31:$AA$106,MATCH(UnitGradeInfo!B360,ref_Unit_Balance!$B$31:$B$1048576,0))*(D360-1)</f>
        <v>795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5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INDEX(ref_Unit_Balance!$G$31:$G$106,MATCH(UnitGradeInfo!B361,ref_Unit_Balance!$B$31:$B$1048576,0))</f>
        <v>500</v>
      </c>
      <c r="F361" s="5">
        <f>INDEX(ref_Unit_Balance!$V$31:$V$106,MATCH(UnitGradeInfo!B361,ref_Unit_Balance!$B$31:$B$1048576,0))
+
INDEX(ref_Unit_Balance!$AB$31:$AB$106,MATCH(UnitGradeInfo!B361,ref_Unit_Balance!$B$31:$B$1048576,0))*(D361-1)</f>
        <v>14750</v>
      </c>
      <c r="G361" s="5">
        <f>INDEX(ref_Unit_Balance!$R$31:$R$106,MATCH(UnitGradeInfo!B361,ref_Unit_Balance!$B$31:$B$1048576,0))
+
INDEX(ref_Unit_Balance!$AA$31:$AA$106,MATCH(UnitGradeInfo!B361,ref_Unit_Balance!$B$31:$B$1048576,0))*(D361-1)</f>
        <v>840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5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INDEX(ref_Unit_Balance!$G$31:$G$106,MATCH(UnitGradeInfo!B362,ref_Unit_Balance!$B$31:$B$1048576,0))</f>
        <v>500</v>
      </c>
      <c r="F362" s="5">
        <f>INDEX(ref_Unit_Balance!$V$31:$V$106,MATCH(UnitGradeInfo!B362,ref_Unit_Balance!$B$31:$B$1048576,0))
+
INDEX(ref_Unit_Balance!$AB$31:$AB$106,MATCH(UnitGradeInfo!B362,ref_Unit_Balance!$B$31:$B$1048576,0))*(D362-1)</f>
        <v>15250</v>
      </c>
      <c r="G362" s="5">
        <f>INDEX(ref_Unit_Balance!$R$31:$R$106,MATCH(UnitGradeInfo!B362,ref_Unit_Balance!$B$31:$B$1048576,0))
+
INDEX(ref_Unit_Balance!$AA$31:$AA$106,MATCH(UnitGradeInfo!B362,ref_Unit_Balance!$B$31:$B$1048576,0))*(D362-1)</f>
        <v>885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5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INDEX(ref_Unit_Balance!$G$31:$G$106,MATCH(UnitGradeInfo!B363,ref_Unit_Balance!$B$31:$B$1048576,0))</f>
        <v>500</v>
      </c>
      <c r="F363" s="5">
        <f>INDEX(ref_Unit_Balance!$V$31:$V$106,MATCH(UnitGradeInfo!B363,ref_Unit_Balance!$B$31:$B$1048576,0))
+
INDEX(ref_Unit_Balance!$AB$31:$AB$106,MATCH(UnitGradeInfo!B363,ref_Unit_Balance!$B$31:$B$1048576,0))*(D363-1)</f>
        <v>15750</v>
      </c>
      <c r="G363" s="5">
        <f>INDEX(ref_Unit_Balance!$R$31:$R$106,MATCH(UnitGradeInfo!B363,ref_Unit_Balance!$B$31:$B$1048576,0))
+
INDEX(ref_Unit_Balance!$AA$31:$AA$106,MATCH(UnitGradeInfo!B363,ref_Unit_Balance!$B$31:$B$1048576,0))*(D363-1)</f>
        <v>930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5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INDEX(ref_Unit_Balance!$G$31:$G$106,MATCH(UnitGradeInfo!B364,ref_Unit_Balance!$B$31:$B$1048576,0))</f>
        <v>500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16250</v>
      </c>
      <c r="G364" s="5">
        <f>INDEX(ref_Unit_Balance!$R$31:$R$106,MATCH(UnitGradeInfo!B364,ref_Unit_Balance!$B$31:$B$1048576,0))
+
INDEX(ref_Unit_Balance!$AA$31:$AA$106,MATCH(UnitGradeInfo!B364,ref_Unit_Balance!$B$31:$B$1048576,0))*(D364-1)</f>
        <v>975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5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INDEX(ref_Unit_Balance!$G$31:$G$106,MATCH(UnitGradeInfo!B365,ref_Unit_Balance!$B$31:$B$1048576,0))</f>
        <v>500</v>
      </c>
      <c r="F365" s="5">
        <f>INDEX(ref_Unit_Balance!$V$31:$V$106,MATCH(UnitGradeInfo!B365,ref_Unit_Balance!$B$31:$B$1048576,0))
+
INDEX(ref_Unit_Balance!$AB$31:$AB$106,MATCH(UnitGradeInfo!B365,ref_Unit_Balance!$B$31:$B$1048576,0))*(D365-1)</f>
        <v>16750</v>
      </c>
      <c r="G365" s="5">
        <f>INDEX(ref_Unit_Balance!$R$31:$R$106,MATCH(UnitGradeInfo!B365,ref_Unit_Balance!$B$31:$B$1048576,0))
+
INDEX(ref_Unit_Balance!$AA$31:$AA$106,MATCH(UnitGradeInfo!B365,ref_Unit_Balance!$B$31:$B$1048576,0))*(D365-1)</f>
        <v>1020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5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INDEX(ref_Unit_Balance!$G$31:$G$106,MATCH(UnitGradeInfo!B366,ref_Unit_Balance!$B$31:$B$1048576,0))</f>
        <v>500</v>
      </c>
      <c r="F366" s="5">
        <f>INDEX(ref_Unit_Balance!$V$31:$V$106,MATCH(UnitGradeInfo!B366,ref_Unit_Balance!$B$31:$B$1048576,0))
+
INDEX(ref_Unit_Balance!$AB$31:$AB$106,MATCH(UnitGradeInfo!B366,ref_Unit_Balance!$B$31:$B$1048576,0))*(D366-1)</f>
        <v>17250</v>
      </c>
      <c r="G366" s="5">
        <f>INDEX(ref_Unit_Balance!$R$31:$R$106,MATCH(UnitGradeInfo!B366,ref_Unit_Balance!$B$31:$B$1048576,0))
+
INDEX(ref_Unit_Balance!$AA$31:$AA$106,MATCH(UnitGradeInfo!B366,ref_Unit_Balance!$B$31:$B$1048576,0))*(D366-1)</f>
        <v>1065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5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INDEX(ref_Unit_Balance!$G$31:$G$106,MATCH(UnitGradeInfo!B367,ref_Unit_Balance!$B$31:$B$1048576,0))</f>
        <v>500</v>
      </c>
      <c r="F367" s="5">
        <f>INDEX(ref_Unit_Balance!$V$31:$V$106,MATCH(UnitGradeInfo!B367,ref_Unit_Balance!$B$31:$B$1048576,0))
+
INDEX(ref_Unit_Balance!$AB$31:$AB$106,MATCH(UnitGradeInfo!B367,ref_Unit_Balance!$B$31:$B$1048576,0))*(D367-1)</f>
        <v>17750</v>
      </c>
      <c r="G367" s="5">
        <f>INDEX(ref_Unit_Balance!$R$31:$R$106,MATCH(UnitGradeInfo!B367,ref_Unit_Balance!$B$31:$B$1048576,0))
+
INDEX(ref_Unit_Balance!$AA$31:$AA$106,MATCH(UnitGradeInfo!B367,ref_Unit_Balance!$B$31:$B$1048576,0))*(D367-1)</f>
        <v>1110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5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INDEX(ref_Unit_Balance!$G$31:$G$106,MATCH(UnitGradeInfo!B368,ref_Unit_Balance!$B$31:$B$1048576,0))</f>
        <v>500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18250</v>
      </c>
      <c r="G368" s="5">
        <f>INDEX(ref_Unit_Balance!$R$31:$R$106,MATCH(UnitGradeInfo!B368,ref_Unit_Balance!$B$31:$B$1048576,0))
+
INDEX(ref_Unit_Balance!$AA$31:$AA$106,MATCH(UnitGradeInfo!B368,ref_Unit_Balance!$B$31:$B$1048576,0))*(D368-1)</f>
        <v>1155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5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INDEX(ref_Unit_Balance!$G$31:$G$106,MATCH(UnitGradeInfo!B369,ref_Unit_Balance!$B$31:$B$1048576,0))</f>
        <v>750</v>
      </c>
      <c r="F369" s="5">
        <f>INDEX(ref_Unit_Balance!$V$31:$V$106,MATCH(UnitGradeInfo!B369,ref_Unit_Balance!$B$31:$B$1048576,0))
+
INDEX(ref_Unit_Balance!$AB$31:$AB$106,MATCH(UnitGradeInfo!B369,ref_Unit_Balance!$B$31:$B$1048576,0))*(D369-1)</f>
        <v>30000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3600</v>
      </c>
      <c r="H369" s="39">
        <f>IF(INDEX(Unitinfo!D:D,MATCH(UnitGradeInfo!B369,Unitinfo!A:A,0))=1,50,5)</f>
        <v>5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INDEX(ref_Unit_Balance!$G$31:$G$106,MATCH(UnitGradeInfo!B370,ref_Unit_Balance!$B$31:$B$1048576,0))</f>
        <v>750</v>
      </c>
      <c r="F370" s="5">
        <f>INDEX(ref_Unit_Balance!$V$31:$V$106,MATCH(UnitGradeInfo!B370,ref_Unit_Balance!$B$31:$B$1048576,0))
+
INDEX(ref_Unit_Balance!$AB$31:$AB$106,MATCH(UnitGradeInfo!B370,ref_Unit_Balance!$B$31:$B$1048576,0))*(D370-1)</f>
        <v>31000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3780</v>
      </c>
      <c r="H370" s="39">
        <f>IF(INDEX(Unitinfo!D:D,MATCH(UnitGradeInfo!B370,Unitinfo!A:A,0))=1,50,5)</f>
        <v>5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INDEX(ref_Unit_Balance!$G$31:$G$106,MATCH(UnitGradeInfo!B371,ref_Unit_Balance!$B$31:$B$1048576,0))</f>
        <v>750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32000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3960</v>
      </c>
      <c r="H371" s="39">
        <f>IF(INDEX(Unitinfo!D:D,MATCH(UnitGradeInfo!B371,Unitinfo!A:A,0))=1,50,5)</f>
        <v>5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INDEX(ref_Unit_Balance!$G$31:$G$106,MATCH(UnitGradeInfo!B372,ref_Unit_Balance!$B$31:$B$1048576,0))</f>
        <v>750</v>
      </c>
      <c r="F372" s="5">
        <f>INDEX(ref_Unit_Balance!$V$31:$V$106,MATCH(UnitGradeInfo!B372,ref_Unit_Balance!$B$31:$B$1048576,0))
+
INDEX(ref_Unit_Balance!$AB$31:$AB$106,MATCH(UnitGradeInfo!B372,ref_Unit_Balance!$B$31:$B$1048576,0))*(D372-1)</f>
        <v>33000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4140</v>
      </c>
      <c r="H372" s="39">
        <f>IF(INDEX(Unitinfo!D:D,MATCH(UnitGradeInfo!B372,Unitinfo!A:A,0))=1,50,5)</f>
        <v>5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INDEX(ref_Unit_Balance!$G$31:$G$106,MATCH(UnitGradeInfo!B373,ref_Unit_Balance!$B$31:$B$1048576,0))</f>
        <v>750</v>
      </c>
      <c r="F373" s="5">
        <f>INDEX(ref_Unit_Balance!$V$31:$V$106,MATCH(UnitGradeInfo!B373,ref_Unit_Balance!$B$31:$B$1048576,0))
+
INDEX(ref_Unit_Balance!$AB$31:$AB$106,MATCH(UnitGradeInfo!B373,ref_Unit_Balance!$B$31:$B$1048576,0))*(D373-1)</f>
        <v>34000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4320</v>
      </c>
      <c r="H373" s="39">
        <f>IF(INDEX(Unitinfo!D:D,MATCH(UnitGradeInfo!B373,Unitinfo!A:A,0))=1,50,5)</f>
        <v>5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INDEX(ref_Unit_Balance!$G$31:$G$106,MATCH(UnitGradeInfo!B374,ref_Unit_Balance!$B$31:$B$1048576,0))</f>
        <v>750</v>
      </c>
      <c r="F374" s="5">
        <f>INDEX(ref_Unit_Balance!$V$31:$V$106,MATCH(UnitGradeInfo!B374,ref_Unit_Balance!$B$31:$B$1048576,0))
+
INDEX(ref_Unit_Balance!$AB$31:$AB$106,MATCH(UnitGradeInfo!B374,ref_Unit_Balance!$B$31:$B$1048576,0))*(D374-1)</f>
        <v>35000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4500</v>
      </c>
      <c r="H374" s="39">
        <f>IF(INDEX(Unitinfo!D:D,MATCH(UnitGradeInfo!B374,Unitinfo!A:A,0))=1,50,5)</f>
        <v>5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INDEX(ref_Unit_Balance!$G$31:$G$106,MATCH(UnitGradeInfo!B375,ref_Unit_Balance!$B$31:$B$1048576,0))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36000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4680</v>
      </c>
      <c r="H375" s="39">
        <f>IF(INDEX(Unitinfo!D:D,MATCH(UnitGradeInfo!B375,Unitinfo!A:A,0))=1,50,5)</f>
        <v>5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INDEX(ref_Unit_Balance!$G$31:$G$106,MATCH(UnitGradeInfo!B376,ref_Unit_Balance!$B$31:$B$1048576,0))</f>
        <v>750</v>
      </c>
      <c r="F376" s="5">
        <f>INDEX(ref_Unit_Balance!$V$31:$V$106,MATCH(UnitGradeInfo!B376,ref_Unit_Balance!$B$31:$B$1048576,0))
+
INDEX(ref_Unit_Balance!$AB$31:$AB$106,MATCH(UnitGradeInfo!B376,ref_Unit_Balance!$B$31:$B$1048576,0))*(D376-1)</f>
        <v>37000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4860</v>
      </c>
      <c r="H376" s="39">
        <f>IF(INDEX(Unitinfo!D:D,MATCH(UnitGradeInfo!B376,Unitinfo!A:A,0))=1,50,5)</f>
        <v>5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INDEX(ref_Unit_Balance!$G$31:$G$106,MATCH(UnitGradeInfo!B377,ref_Unit_Balance!$B$31:$B$1048576,0))</f>
        <v>750</v>
      </c>
      <c r="F377" s="5">
        <f>INDEX(ref_Unit_Balance!$V$31:$V$106,MATCH(UnitGradeInfo!B377,ref_Unit_Balance!$B$31:$B$1048576,0))
+
INDEX(ref_Unit_Balance!$AB$31:$AB$106,MATCH(UnitGradeInfo!B377,ref_Unit_Balance!$B$31:$B$1048576,0))*(D377-1)</f>
        <v>38000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5040</v>
      </c>
      <c r="H377" s="39">
        <f>IF(INDEX(Unitinfo!D:D,MATCH(UnitGradeInfo!B377,Unitinfo!A:A,0))=1,50,5)</f>
        <v>5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INDEX(ref_Unit_Balance!$G$31:$G$106,MATCH(UnitGradeInfo!B378,ref_Unit_Balance!$B$31:$B$1048576,0))</f>
        <v>750</v>
      </c>
      <c r="F378" s="5">
        <f>INDEX(ref_Unit_Balance!$V$31:$V$106,MATCH(UnitGradeInfo!B378,ref_Unit_Balance!$B$31:$B$1048576,0))
+
INDEX(ref_Unit_Balance!$AB$31:$AB$106,MATCH(UnitGradeInfo!B378,ref_Unit_Balance!$B$31:$B$1048576,0))*(D378-1)</f>
        <v>39000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5220</v>
      </c>
      <c r="H378" s="39">
        <f>IF(INDEX(Unitinfo!D:D,MATCH(UnitGradeInfo!B378,Unitinfo!A:A,0))=1,50,5)</f>
        <v>5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INDEX(ref_Unit_Balance!$G$31:$G$106,MATCH(UnitGradeInfo!B379,ref_Unit_Balance!$B$31:$B$1048576,0))</f>
        <v>750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40000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5400</v>
      </c>
      <c r="H379" s="39">
        <f>IF(INDEX(Unitinfo!D:D,MATCH(UnitGradeInfo!B379,Unitinfo!A:A,0))=1,50,5)</f>
        <v>5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INDEX(ref_Unit_Balance!$G$31:$G$106,MATCH(UnitGradeInfo!B380,ref_Unit_Balance!$B$31:$B$1048576,0))</f>
        <v>750</v>
      </c>
      <c r="F380" s="5">
        <f>INDEX(ref_Unit_Balance!$V$31:$V$106,MATCH(UnitGradeInfo!B380,ref_Unit_Balance!$B$31:$B$1048576,0))
+
INDEX(ref_Unit_Balance!$AB$31:$AB$106,MATCH(UnitGradeInfo!B380,ref_Unit_Balance!$B$31:$B$1048576,0))*(D380-1)</f>
        <v>41000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5580</v>
      </c>
      <c r="H380" s="39">
        <f>IF(INDEX(Unitinfo!D:D,MATCH(UnitGradeInfo!B380,Unitinfo!A:A,0))=1,50,5)</f>
        <v>5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INDEX(ref_Unit_Balance!$G$31:$G$106,MATCH(UnitGradeInfo!B381,ref_Unit_Balance!$B$31:$B$1048576,0))</f>
        <v>750</v>
      </c>
      <c r="F381" s="5">
        <f>INDEX(ref_Unit_Balance!$V$31:$V$106,MATCH(UnitGradeInfo!B381,ref_Unit_Balance!$B$31:$B$1048576,0))
+
INDEX(ref_Unit_Balance!$AB$31:$AB$106,MATCH(UnitGradeInfo!B381,ref_Unit_Balance!$B$31:$B$1048576,0))*(D381-1)</f>
        <v>42000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5760</v>
      </c>
      <c r="H381" s="39">
        <f>IF(INDEX(Unitinfo!D:D,MATCH(UnitGradeInfo!B381,Unitinfo!A:A,0))=1,50,5)</f>
        <v>5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INDEX(ref_Unit_Balance!$G$31:$G$106,MATCH(UnitGradeInfo!B382,ref_Unit_Balance!$B$31:$B$1048576,0))</f>
        <v>750</v>
      </c>
      <c r="F382" s="5">
        <f>INDEX(ref_Unit_Balance!$V$31:$V$106,MATCH(UnitGradeInfo!B382,ref_Unit_Balance!$B$31:$B$1048576,0))
+
INDEX(ref_Unit_Balance!$AB$31:$AB$106,MATCH(UnitGradeInfo!B382,ref_Unit_Balance!$B$31:$B$1048576,0))*(D382-1)</f>
        <v>43000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5940</v>
      </c>
      <c r="H382" s="39">
        <f>IF(INDEX(Unitinfo!D:D,MATCH(UnitGradeInfo!B382,Unitinfo!A:A,0))=1,50,5)</f>
        <v>5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INDEX(ref_Unit_Balance!$G$31:$G$106,MATCH(UnitGradeInfo!B383,ref_Unit_Balance!$B$31:$B$1048576,0))</f>
        <v>750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44000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6120</v>
      </c>
      <c r="H383" s="39">
        <f>IF(INDEX(Unitinfo!D:D,MATCH(UnitGradeInfo!B383,Unitinfo!A:A,0))=1,50,5)</f>
        <v>5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INDEX(ref_Unit_Balance!$G$31:$G$106,MATCH(UnitGradeInfo!B384,ref_Unit_Balance!$B$31:$B$1048576,0))</f>
        <v>750</v>
      </c>
      <c r="F384" s="5">
        <f>INDEX(ref_Unit_Balance!$V$31:$V$106,MATCH(UnitGradeInfo!B384,ref_Unit_Balance!$B$31:$B$1048576,0))
+
INDEX(ref_Unit_Balance!$AB$31:$AB$106,MATCH(UnitGradeInfo!B384,ref_Unit_Balance!$B$31:$B$1048576,0))*(D384-1)</f>
        <v>45000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6300</v>
      </c>
      <c r="H384" s="39">
        <f>IF(INDEX(Unitinfo!D:D,MATCH(UnitGradeInfo!B384,Unitinfo!A:A,0))=1,50,5)</f>
        <v>5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INDEX(ref_Unit_Balance!$G$31:$G$106,MATCH(UnitGradeInfo!B385,ref_Unit_Balance!$B$31:$B$1048576,0))</f>
        <v>750</v>
      </c>
      <c r="F385" s="5">
        <f>INDEX(ref_Unit_Balance!$V$31:$V$106,MATCH(UnitGradeInfo!B385,ref_Unit_Balance!$B$31:$B$1048576,0))
+
INDEX(ref_Unit_Balance!$AB$31:$AB$106,MATCH(UnitGradeInfo!B385,ref_Unit_Balance!$B$31:$B$1048576,0))*(D385-1)</f>
        <v>46000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6480</v>
      </c>
      <c r="H385" s="39">
        <f>IF(INDEX(Unitinfo!D:D,MATCH(UnitGradeInfo!B385,Unitinfo!A:A,0))=1,50,5)</f>
        <v>5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INDEX(ref_Unit_Balance!$G$31:$G$106,MATCH(UnitGradeInfo!B386,ref_Unit_Balance!$B$31:$B$1048576,0))</f>
        <v>750</v>
      </c>
      <c r="F386" s="5">
        <f>INDEX(ref_Unit_Balance!$V$31:$V$106,MATCH(UnitGradeInfo!B386,ref_Unit_Balance!$B$31:$B$1048576,0))
+
INDEX(ref_Unit_Balance!$AB$31:$AB$106,MATCH(UnitGradeInfo!B386,ref_Unit_Balance!$B$31:$B$1048576,0))*(D386-1)</f>
        <v>47000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6660</v>
      </c>
      <c r="H386" s="39">
        <f>IF(INDEX(Unitinfo!D:D,MATCH(UnitGradeInfo!B386,Unitinfo!A:A,0))=1,50,5)</f>
        <v>5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INDEX(ref_Unit_Balance!$G$31:$G$106,MATCH(UnitGradeInfo!B387,ref_Unit_Balance!$B$31:$B$1048576,0))</f>
        <v>750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48000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6840</v>
      </c>
      <c r="H387" s="39">
        <f>IF(INDEX(Unitinfo!D:D,MATCH(UnitGradeInfo!B387,Unitinfo!A:A,0))=1,50,5)</f>
        <v>5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INDEX(ref_Unit_Balance!$G$31:$G$106,MATCH(UnitGradeInfo!B388,ref_Unit_Balance!$B$31:$B$1048576,0))</f>
        <v>750</v>
      </c>
      <c r="F388" s="5">
        <f>INDEX(ref_Unit_Balance!$V$31:$V$106,MATCH(UnitGradeInfo!B388,ref_Unit_Balance!$B$31:$B$1048576,0))
+
INDEX(ref_Unit_Balance!$AB$31:$AB$106,MATCH(UnitGradeInfo!B388,ref_Unit_Balance!$B$31:$B$1048576,0))*(D388-1)</f>
        <v>49000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7020</v>
      </c>
      <c r="H388" s="39">
        <f>IF(INDEX(Unitinfo!D:D,MATCH(UnitGradeInfo!B388,Unitinfo!A:A,0))=1,50,5)</f>
        <v>5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INDEX(ref_Unit_Balance!$G$31:$G$106,MATCH(UnitGradeInfo!B389,ref_Unit_Balance!$B$31:$B$1048576,0))</f>
        <v>750</v>
      </c>
      <c r="F389" s="5">
        <f>INDEX(ref_Unit_Balance!$V$31:$V$106,MATCH(UnitGradeInfo!B389,ref_Unit_Balance!$B$31:$B$1048576,0))
+
INDEX(ref_Unit_Balance!$AB$31:$AB$106,MATCH(UnitGradeInfo!B389,ref_Unit_Balance!$B$31:$B$1048576,0))*(D389-1)</f>
        <v>30000</v>
      </c>
      <c r="G389" s="5">
        <f>INDEX(ref_Unit_Balance!$R$31:$R$106,MATCH(UnitGradeInfo!B389,ref_Unit_Balance!$B$31:$B$1048576,0))
+
INDEX(ref_Unit_Balance!$AA$31:$AA$106,MATCH(UnitGradeInfo!B389,ref_Unit_Balance!$B$31:$B$1048576,0))*(D389-1)</f>
        <v>3000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1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INDEX(ref_Unit_Balance!$G$31:$G$106,MATCH(UnitGradeInfo!B390,ref_Unit_Balance!$B$31:$B$1048576,0))</f>
        <v>750</v>
      </c>
      <c r="F390" s="5">
        <f>INDEX(ref_Unit_Balance!$V$31:$V$106,MATCH(UnitGradeInfo!B390,ref_Unit_Balance!$B$31:$B$1048576,0))
+
INDEX(ref_Unit_Balance!$AB$31:$AB$106,MATCH(UnitGradeInfo!B390,ref_Unit_Balance!$B$31:$B$1048576,0))*(D390-1)</f>
        <v>30800</v>
      </c>
      <c r="G390" s="5">
        <f>INDEX(ref_Unit_Balance!$R$31:$R$106,MATCH(UnitGradeInfo!B390,ref_Unit_Balance!$B$31:$B$1048576,0))
+
INDEX(ref_Unit_Balance!$AA$31:$AA$106,MATCH(UnitGradeInfo!B390,ref_Unit_Balance!$B$31:$B$1048576,0))*(D390-1)</f>
        <v>3120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1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INDEX(ref_Unit_Balance!$G$31:$G$106,MATCH(UnitGradeInfo!B391,ref_Unit_Balance!$B$31:$B$1048576,0))</f>
        <v>750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31600</v>
      </c>
      <c r="G391" s="5">
        <f>INDEX(ref_Unit_Balance!$R$31:$R$106,MATCH(UnitGradeInfo!B391,ref_Unit_Balance!$B$31:$B$1048576,0))
+
INDEX(ref_Unit_Balance!$AA$31:$AA$106,MATCH(UnitGradeInfo!B391,ref_Unit_Balance!$B$31:$B$1048576,0))*(D391-1)</f>
        <v>3240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1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INDEX(ref_Unit_Balance!$G$31:$G$106,MATCH(UnitGradeInfo!B392,ref_Unit_Balance!$B$31:$B$1048576,0))</f>
        <v>750</v>
      </c>
      <c r="F392" s="5">
        <f>INDEX(ref_Unit_Balance!$V$31:$V$106,MATCH(UnitGradeInfo!B392,ref_Unit_Balance!$B$31:$B$1048576,0))
+
INDEX(ref_Unit_Balance!$AB$31:$AB$106,MATCH(UnitGradeInfo!B392,ref_Unit_Balance!$B$31:$B$1048576,0))*(D392-1)</f>
        <v>32400</v>
      </c>
      <c r="G392" s="5">
        <f>INDEX(ref_Unit_Balance!$R$31:$R$106,MATCH(UnitGradeInfo!B392,ref_Unit_Balance!$B$31:$B$1048576,0))
+
INDEX(ref_Unit_Balance!$AA$31:$AA$106,MATCH(UnitGradeInfo!B392,ref_Unit_Balance!$B$31:$B$1048576,0))*(D392-1)</f>
        <v>3360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1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INDEX(ref_Unit_Balance!$G$31:$G$106,MATCH(UnitGradeInfo!B393,ref_Unit_Balance!$B$31:$B$1048576,0))</f>
        <v>750</v>
      </c>
      <c r="F393" s="5">
        <f>INDEX(ref_Unit_Balance!$V$31:$V$106,MATCH(UnitGradeInfo!B393,ref_Unit_Balance!$B$31:$B$1048576,0))
+
INDEX(ref_Unit_Balance!$AB$31:$AB$106,MATCH(UnitGradeInfo!B393,ref_Unit_Balance!$B$31:$B$1048576,0))*(D393-1)</f>
        <v>33200</v>
      </c>
      <c r="G393" s="5">
        <f>INDEX(ref_Unit_Balance!$R$31:$R$106,MATCH(UnitGradeInfo!B393,ref_Unit_Balance!$B$31:$B$1048576,0))
+
INDEX(ref_Unit_Balance!$AA$31:$AA$106,MATCH(UnitGradeInfo!B393,ref_Unit_Balance!$B$31:$B$1048576,0))*(D393-1)</f>
        <v>3480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1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INDEX(ref_Unit_Balance!$G$31:$G$106,MATCH(UnitGradeInfo!B394,ref_Unit_Balance!$B$31:$B$1048576,0))</f>
        <v>750</v>
      </c>
      <c r="F394" s="5">
        <f>INDEX(ref_Unit_Balance!$V$31:$V$106,MATCH(UnitGradeInfo!B394,ref_Unit_Balance!$B$31:$B$1048576,0))
+
INDEX(ref_Unit_Balance!$AB$31:$AB$106,MATCH(UnitGradeInfo!B394,ref_Unit_Balance!$B$31:$B$1048576,0))*(D394-1)</f>
        <v>34000</v>
      </c>
      <c r="G394" s="5">
        <f>INDEX(ref_Unit_Balance!$R$31:$R$106,MATCH(UnitGradeInfo!B394,ref_Unit_Balance!$B$31:$B$1048576,0))
+
INDEX(ref_Unit_Balance!$AA$31:$AA$106,MATCH(UnitGradeInfo!B394,ref_Unit_Balance!$B$31:$B$1048576,0))*(D394-1)</f>
        <v>3600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1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INDEX(ref_Unit_Balance!$G$31:$G$106,MATCH(UnitGradeInfo!B395,ref_Unit_Balance!$B$31:$B$1048576,0))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34800</v>
      </c>
      <c r="G395" s="5">
        <f>INDEX(ref_Unit_Balance!$R$31:$R$106,MATCH(UnitGradeInfo!B395,ref_Unit_Balance!$B$31:$B$1048576,0))
+
INDEX(ref_Unit_Balance!$AA$31:$AA$106,MATCH(UnitGradeInfo!B395,ref_Unit_Balance!$B$31:$B$1048576,0))*(D395-1)</f>
        <v>3720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1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INDEX(ref_Unit_Balance!$G$31:$G$106,MATCH(UnitGradeInfo!B396,ref_Unit_Balance!$B$31:$B$1048576,0))</f>
        <v>750</v>
      </c>
      <c r="F396" s="5">
        <f>INDEX(ref_Unit_Balance!$V$31:$V$106,MATCH(UnitGradeInfo!B396,ref_Unit_Balance!$B$31:$B$1048576,0))
+
INDEX(ref_Unit_Balance!$AB$31:$AB$106,MATCH(UnitGradeInfo!B396,ref_Unit_Balance!$B$31:$B$1048576,0))*(D396-1)</f>
        <v>35600</v>
      </c>
      <c r="G396" s="5">
        <f>INDEX(ref_Unit_Balance!$R$31:$R$106,MATCH(UnitGradeInfo!B396,ref_Unit_Balance!$B$31:$B$1048576,0))
+
INDEX(ref_Unit_Balance!$AA$31:$AA$106,MATCH(UnitGradeInfo!B396,ref_Unit_Balance!$B$31:$B$1048576,0))*(D396-1)</f>
        <v>3840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1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INDEX(ref_Unit_Balance!$G$31:$G$106,MATCH(UnitGradeInfo!B397,ref_Unit_Balance!$B$31:$B$1048576,0))</f>
        <v>750</v>
      </c>
      <c r="F397" s="5">
        <f>INDEX(ref_Unit_Balance!$V$31:$V$106,MATCH(UnitGradeInfo!B397,ref_Unit_Balance!$B$31:$B$1048576,0))
+
INDEX(ref_Unit_Balance!$AB$31:$AB$106,MATCH(UnitGradeInfo!B397,ref_Unit_Balance!$B$31:$B$1048576,0))*(D397-1)</f>
        <v>36400</v>
      </c>
      <c r="G397" s="5">
        <f>INDEX(ref_Unit_Balance!$R$31:$R$106,MATCH(UnitGradeInfo!B397,ref_Unit_Balance!$B$31:$B$1048576,0))
+
INDEX(ref_Unit_Balance!$AA$31:$AA$106,MATCH(UnitGradeInfo!B397,ref_Unit_Balance!$B$31:$B$1048576,0))*(D397-1)</f>
        <v>3960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1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INDEX(ref_Unit_Balance!$G$31:$G$106,MATCH(UnitGradeInfo!B398,ref_Unit_Balance!$B$31:$B$1048576,0))</f>
        <v>750</v>
      </c>
      <c r="F398" s="5">
        <f>INDEX(ref_Unit_Balance!$V$31:$V$106,MATCH(UnitGradeInfo!B398,ref_Unit_Balance!$B$31:$B$1048576,0))
+
INDEX(ref_Unit_Balance!$AB$31:$AB$106,MATCH(UnitGradeInfo!B398,ref_Unit_Balance!$B$31:$B$1048576,0))*(D398-1)</f>
        <v>37200</v>
      </c>
      <c r="G398" s="5">
        <f>INDEX(ref_Unit_Balance!$R$31:$R$106,MATCH(UnitGradeInfo!B398,ref_Unit_Balance!$B$31:$B$1048576,0))
+
INDEX(ref_Unit_Balance!$AA$31:$AA$106,MATCH(UnitGradeInfo!B398,ref_Unit_Balance!$B$31:$B$1048576,0))*(D398-1)</f>
        <v>4080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1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INDEX(ref_Unit_Balance!$G$31:$G$106,MATCH(UnitGradeInfo!B399,ref_Unit_Balance!$B$31:$B$1048576,0))</f>
        <v>750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38000</v>
      </c>
      <c r="G399" s="5">
        <f>INDEX(ref_Unit_Balance!$R$31:$R$106,MATCH(UnitGradeInfo!B399,ref_Unit_Balance!$B$31:$B$1048576,0))
+
INDEX(ref_Unit_Balance!$AA$31:$AA$106,MATCH(UnitGradeInfo!B399,ref_Unit_Balance!$B$31:$B$1048576,0))*(D399-1)</f>
        <v>4200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1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INDEX(ref_Unit_Balance!$G$31:$G$106,MATCH(UnitGradeInfo!B400,ref_Unit_Balance!$B$31:$B$1048576,0))</f>
        <v>750</v>
      </c>
      <c r="F400" s="5">
        <f>INDEX(ref_Unit_Balance!$V$31:$V$106,MATCH(UnitGradeInfo!B400,ref_Unit_Balance!$B$31:$B$1048576,0))
+
INDEX(ref_Unit_Balance!$AB$31:$AB$106,MATCH(UnitGradeInfo!B400,ref_Unit_Balance!$B$31:$B$1048576,0))*(D400-1)</f>
        <v>38800</v>
      </c>
      <c r="G400" s="5">
        <f>INDEX(ref_Unit_Balance!$R$31:$R$106,MATCH(UnitGradeInfo!B400,ref_Unit_Balance!$B$31:$B$1048576,0))
+
INDEX(ref_Unit_Balance!$AA$31:$AA$106,MATCH(UnitGradeInfo!B400,ref_Unit_Balance!$B$31:$B$1048576,0))*(D400-1)</f>
        <v>4320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1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INDEX(ref_Unit_Balance!$G$31:$G$106,MATCH(UnitGradeInfo!B401,ref_Unit_Balance!$B$31:$B$1048576,0))</f>
        <v>750</v>
      </c>
      <c r="F401" s="5">
        <f>INDEX(ref_Unit_Balance!$V$31:$V$106,MATCH(UnitGradeInfo!B401,ref_Unit_Balance!$B$31:$B$1048576,0))
+
INDEX(ref_Unit_Balance!$AB$31:$AB$106,MATCH(UnitGradeInfo!B401,ref_Unit_Balance!$B$31:$B$1048576,0))*(D401-1)</f>
        <v>39600</v>
      </c>
      <c r="G401" s="5">
        <f>INDEX(ref_Unit_Balance!$R$31:$R$106,MATCH(UnitGradeInfo!B401,ref_Unit_Balance!$B$31:$B$1048576,0))
+
INDEX(ref_Unit_Balance!$AA$31:$AA$106,MATCH(UnitGradeInfo!B401,ref_Unit_Balance!$B$31:$B$1048576,0))*(D401-1)</f>
        <v>4440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1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INDEX(ref_Unit_Balance!$G$31:$G$106,MATCH(UnitGradeInfo!B402,ref_Unit_Balance!$B$31:$B$1048576,0))</f>
        <v>750</v>
      </c>
      <c r="F402" s="5">
        <f>INDEX(ref_Unit_Balance!$V$31:$V$106,MATCH(UnitGradeInfo!B402,ref_Unit_Balance!$B$31:$B$1048576,0))
+
INDEX(ref_Unit_Balance!$AB$31:$AB$106,MATCH(UnitGradeInfo!B402,ref_Unit_Balance!$B$31:$B$1048576,0))*(D402-1)</f>
        <v>40400</v>
      </c>
      <c r="G402" s="5">
        <f>INDEX(ref_Unit_Balance!$R$31:$R$106,MATCH(UnitGradeInfo!B402,ref_Unit_Balance!$B$31:$B$1048576,0))
+
INDEX(ref_Unit_Balance!$AA$31:$AA$106,MATCH(UnitGradeInfo!B402,ref_Unit_Balance!$B$31:$B$1048576,0))*(D402-1)</f>
        <v>4560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1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INDEX(ref_Unit_Balance!$G$31:$G$106,MATCH(UnitGradeInfo!B403,ref_Unit_Balance!$B$31:$B$1048576,0))</f>
        <v>750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41200</v>
      </c>
      <c r="G403" s="5">
        <f>INDEX(ref_Unit_Balance!$R$31:$R$106,MATCH(UnitGradeInfo!B403,ref_Unit_Balance!$B$31:$B$1048576,0))
+
INDEX(ref_Unit_Balance!$AA$31:$AA$106,MATCH(UnitGradeInfo!B403,ref_Unit_Balance!$B$31:$B$1048576,0))*(D403-1)</f>
        <v>4680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1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INDEX(ref_Unit_Balance!$G$31:$G$106,MATCH(UnitGradeInfo!B404,ref_Unit_Balance!$B$31:$B$1048576,0))</f>
        <v>750</v>
      </c>
      <c r="F404" s="5">
        <f>INDEX(ref_Unit_Balance!$V$31:$V$106,MATCH(UnitGradeInfo!B404,ref_Unit_Balance!$B$31:$B$1048576,0))
+
INDEX(ref_Unit_Balance!$AB$31:$AB$106,MATCH(UnitGradeInfo!B404,ref_Unit_Balance!$B$31:$B$1048576,0))*(D404-1)</f>
        <v>42000</v>
      </c>
      <c r="G404" s="5">
        <f>INDEX(ref_Unit_Balance!$R$31:$R$106,MATCH(UnitGradeInfo!B404,ref_Unit_Balance!$B$31:$B$1048576,0))
+
INDEX(ref_Unit_Balance!$AA$31:$AA$106,MATCH(UnitGradeInfo!B404,ref_Unit_Balance!$B$31:$B$1048576,0))*(D404-1)</f>
        <v>4800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1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INDEX(ref_Unit_Balance!$G$31:$G$106,MATCH(UnitGradeInfo!B405,ref_Unit_Balance!$B$31:$B$1048576,0))</f>
        <v>750</v>
      </c>
      <c r="F405" s="5">
        <f>INDEX(ref_Unit_Balance!$V$31:$V$106,MATCH(UnitGradeInfo!B405,ref_Unit_Balance!$B$31:$B$1048576,0))
+
INDEX(ref_Unit_Balance!$AB$31:$AB$106,MATCH(UnitGradeInfo!B405,ref_Unit_Balance!$B$31:$B$1048576,0))*(D405-1)</f>
        <v>42800</v>
      </c>
      <c r="G405" s="5">
        <f>INDEX(ref_Unit_Balance!$R$31:$R$106,MATCH(UnitGradeInfo!B405,ref_Unit_Balance!$B$31:$B$1048576,0))
+
INDEX(ref_Unit_Balance!$AA$31:$AA$106,MATCH(UnitGradeInfo!B405,ref_Unit_Balance!$B$31:$B$1048576,0))*(D405-1)</f>
        <v>4920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1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INDEX(ref_Unit_Balance!$G$31:$G$106,MATCH(UnitGradeInfo!B406,ref_Unit_Balance!$B$31:$B$1048576,0))</f>
        <v>750</v>
      </c>
      <c r="F406" s="5">
        <f>INDEX(ref_Unit_Balance!$V$31:$V$106,MATCH(UnitGradeInfo!B406,ref_Unit_Balance!$B$31:$B$1048576,0))
+
INDEX(ref_Unit_Balance!$AB$31:$AB$106,MATCH(UnitGradeInfo!B406,ref_Unit_Balance!$B$31:$B$1048576,0))*(D406-1)</f>
        <v>43600</v>
      </c>
      <c r="G406" s="5">
        <f>INDEX(ref_Unit_Balance!$R$31:$R$106,MATCH(UnitGradeInfo!B406,ref_Unit_Balance!$B$31:$B$1048576,0))
+
INDEX(ref_Unit_Balance!$AA$31:$AA$106,MATCH(UnitGradeInfo!B406,ref_Unit_Balance!$B$31:$B$1048576,0))*(D406-1)</f>
        <v>5040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1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INDEX(ref_Unit_Balance!$G$31:$G$106,MATCH(UnitGradeInfo!B407,ref_Unit_Balance!$B$31:$B$1048576,0))</f>
        <v>750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44400</v>
      </c>
      <c r="G407" s="5">
        <f>INDEX(ref_Unit_Balance!$R$31:$R$106,MATCH(UnitGradeInfo!B407,ref_Unit_Balance!$B$31:$B$1048576,0))
+
INDEX(ref_Unit_Balance!$AA$31:$AA$106,MATCH(UnitGradeInfo!B407,ref_Unit_Balance!$B$31:$B$1048576,0))*(D407-1)</f>
        <v>5160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1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INDEX(ref_Unit_Balance!$G$31:$G$106,MATCH(UnitGradeInfo!B408,ref_Unit_Balance!$B$31:$B$1048576,0))</f>
        <v>750</v>
      </c>
      <c r="F408" s="5">
        <f>INDEX(ref_Unit_Balance!$V$31:$V$106,MATCH(UnitGradeInfo!B408,ref_Unit_Balance!$B$31:$B$1048576,0))
+
INDEX(ref_Unit_Balance!$AB$31:$AB$106,MATCH(UnitGradeInfo!B408,ref_Unit_Balance!$B$31:$B$1048576,0))*(D408-1)</f>
        <v>45200</v>
      </c>
      <c r="G408" s="5">
        <f>INDEX(ref_Unit_Balance!$R$31:$R$106,MATCH(UnitGradeInfo!B408,ref_Unit_Balance!$B$31:$B$1048576,0))
+
INDEX(ref_Unit_Balance!$AA$31:$AA$106,MATCH(UnitGradeInfo!B408,ref_Unit_Balance!$B$31:$B$1048576,0))*(D408-1)</f>
        <v>5280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1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INDEX(ref_Unit_Balance!$G$31:$G$106,MATCH(UnitGradeInfo!B409,ref_Unit_Balance!$B$31:$B$1048576,0))</f>
        <v>250</v>
      </c>
      <c r="F409" s="5">
        <f>INDEX(ref_Unit_Balance!$V$31:$V$106,MATCH(UnitGradeInfo!B409,ref_Unit_Balance!$B$31:$B$1048576,0))
+
INDEX(ref_Unit_Balance!$AB$31:$AB$106,MATCH(UnitGradeInfo!B409,ref_Unit_Balance!$B$31:$B$1048576,0))*(D409-1)</f>
        <v>300</v>
      </c>
      <c r="G409" s="5">
        <f>INDEX(ref_Unit_Balance!$R$31:$R$106,MATCH(UnitGradeInfo!B409,ref_Unit_Balance!$B$31:$B$1048576,0))
+
INDEX(ref_Unit_Balance!$AA$31:$AA$106,MATCH(UnitGradeInfo!B409,ref_Unit_Balance!$B$31:$B$1048576,0))*(D409-1)</f>
        <v>84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1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INDEX(ref_Unit_Balance!$G$31:$G$106,MATCH(UnitGradeInfo!B410,ref_Unit_Balance!$B$31:$B$1048576,0))</f>
        <v>250</v>
      </c>
      <c r="F410" s="5">
        <f>INDEX(ref_Unit_Balance!$V$31:$V$106,MATCH(UnitGradeInfo!B410,ref_Unit_Balance!$B$31:$B$1048576,0))
+
INDEX(ref_Unit_Balance!$AB$31:$AB$106,MATCH(UnitGradeInfo!B410,ref_Unit_Balance!$B$31:$B$1048576,0))*(D410-1)</f>
        <v>500</v>
      </c>
      <c r="G410" s="5">
        <f>INDEX(ref_Unit_Balance!$R$31:$R$106,MATCH(UnitGradeInfo!B410,ref_Unit_Balance!$B$31:$B$1048576,0))
+
INDEX(ref_Unit_Balance!$AA$31:$AA$106,MATCH(UnitGradeInfo!B410,ref_Unit_Balance!$B$31:$B$1048576,0))*(D410-1)</f>
        <v>91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1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INDEX(ref_Unit_Balance!$G$31:$G$106,MATCH(UnitGradeInfo!B411,ref_Unit_Balance!$B$31:$B$1048576,0))</f>
        <v>250</v>
      </c>
      <c r="F411" s="5">
        <f>INDEX(ref_Unit_Balance!$V$31:$V$106,MATCH(UnitGradeInfo!B411,ref_Unit_Balance!$B$31:$B$1048576,0))
+
INDEX(ref_Unit_Balance!$AB$31:$AB$106,MATCH(UnitGradeInfo!B411,ref_Unit_Balance!$B$31:$B$1048576,0))*(D411-1)</f>
        <v>700</v>
      </c>
      <c r="G411" s="5">
        <f>INDEX(ref_Unit_Balance!$R$31:$R$106,MATCH(UnitGradeInfo!B411,ref_Unit_Balance!$B$31:$B$1048576,0))
+
INDEX(ref_Unit_Balance!$AA$31:$AA$106,MATCH(UnitGradeInfo!B411,ref_Unit_Balance!$B$31:$B$1048576,0))*(D411-1)</f>
        <v>98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1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INDEX(ref_Unit_Balance!$G$31:$G$106,MATCH(UnitGradeInfo!B412,ref_Unit_Balance!$B$31:$B$1048576,0))</f>
        <v>250</v>
      </c>
      <c r="F412" s="5">
        <f>INDEX(ref_Unit_Balance!$V$31:$V$106,MATCH(UnitGradeInfo!B412,ref_Unit_Balance!$B$31:$B$1048576,0))
+
INDEX(ref_Unit_Balance!$AB$31:$AB$106,MATCH(UnitGradeInfo!B412,ref_Unit_Balance!$B$31:$B$1048576,0))*(D412-1)</f>
        <v>900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105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1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INDEX(ref_Unit_Balance!$G$31:$G$106,MATCH(UnitGradeInfo!B413,ref_Unit_Balance!$B$31:$B$1048576,0))</f>
        <v>250</v>
      </c>
      <c r="F413" s="5">
        <f>INDEX(ref_Unit_Balance!$V$31:$V$106,MATCH(UnitGradeInfo!B413,ref_Unit_Balance!$B$31:$B$1048576,0))
+
INDEX(ref_Unit_Balance!$AB$31:$AB$106,MATCH(UnitGradeInfo!B413,ref_Unit_Balance!$B$31:$B$1048576,0))*(D413-1)</f>
        <v>1100</v>
      </c>
      <c r="G413" s="5">
        <f>INDEX(ref_Unit_Balance!$R$31:$R$106,MATCH(UnitGradeInfo!B413,ref_Unit_Balance!$B$31:$B$1048576,0))
+
INDEX(ref_Unit_Balance!$AA$31:$AA$106,MATCH(UnitGradeInfo!B413,ref_Unit_Balance!$B$31:$B$1048576,0))*(D413-1)</f>
        <v>112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1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INDEX(ref_Unit_Balance!$G$31:$G$106,MATCH(UnitGradeInfo!B414,ref_Unit_Balance!$B$31:$B$1048576,0))</f>
        <v>250</v>
      </c>
      <c r="F414" s="5">
        <f>INDEX(ref_Unit_Balance!$V$31:$V$106,MATCH(UnitGradeInfo!B414,ref_Unit_Balance!$B$31:$B$1048576,0))
+
INDEX(ref_Unit_Balance!$AB$31:$AB$106,MATCH(UnitGradeInfo!B414,ref_Unit_Balance!$B$31:$B$1048576,0))*(D414-1)</f>
        <v>1300</v>
      </c>
      <c r="G414" s="5">
        <f>INDEX(ref_Unit_Balance!$R$31:$R$106,MATCH(UnitGradeInfo!B414,ref_Unit_Balance!$B$31:$B$1048576,0))
+
INDEX(ref_Unit_Balance!$AA$31:$AA$106,MATCH(UnitGradeInfo!B414,ref_Unit_Balance!$B$31:$B$1048576,0))*(D414-1)</f>
        <v>119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1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INDEX(ref_Unit_Balance!$G$31:$G$106,MATCH(UnitGradeInfo!B415,ref_Unit_Balance!$B$31:$B$1048576,0))</f>
        <v>250</v>
      </c>
      <c r="F415" s="5">
        <f>INDEX(ref_Unit_Balance!$V$31:$V$106,MATCH(UnitGradeInfo!B415,ref_Unit_Balance!$B$31:$B$1048576,0))
+
INDEX(ref_Unit_Balance!$AB$31:$AB$106,MATCH(UnitGradeInfo!B415,ref_Unit_Balance!$B$31:$B$1048576,0))*(D415-1)</f>
        <v>1500</v>
      </c>
      <c r="G415" s="5">
        <f>INDEX(ref_Unit_Balance!$R$31:$R$106,MATCH(UnitGradeInfo!B415,ref_Unit_Balance!$B$31:$B$1048576,0))
+
INDEX(ref_Unit_Balance!$AA$31:$AA$106,MATCH(UnitGradeInfo!B415,ref_Unit_Balance!$B$31:$B$1048576,0))*(D415-1)</f>
        <v>126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1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INDEX(ref_Unit_Balance!$G$31:$G$106,MATCH(UnitGradeInfo!B416,ref_Unit_Balance!$B$31:$B$1048576,0))</f>
        <v>250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1700</v>
      </c>
      <c r="G416" s="5">
        <f>INDEX(ref_Unit_Balance!$R$31:$R$106,MATCH(UnitGradeInfo!B416,ref_Unit_Balance!$B$31:$B$1048576,0))
+
INDEX(ref_Unit_Balance!$AA$31:$AA$106,MATCH(UnitGradeInfo!B416,ref_Unit_Balance!$B$31:$B$1048576,0))*(D416-1)</f>
        <v>133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1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INDEX(ref_Unit_Balance!$G$31:$G$106,MATCH(UnitGradeInfo!B417,ref_Unit_Balance!$B$31:$B$1048576,0))</f>
        <v>250</v>
      </c>
      <c r="F417" s="5">
        <f>INDEX(ref_Unit_Balance!$V$31:$V$106,MATCH(UnitGradeInfo!B417,ref_Unit_Balance!$B$31:$B$1048576,0))
+
INDEX(ref_Unit_Balance!$AB$31:$AB$106,MATCH(UnitGradeInfo!B417,ref_Unit_Balance!$B$31:$B$1048576,0))*(D417-1)</f>
        <v>1900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140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1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INDEX(ref_Unit_Balance!$G$31:$G$106,MATCH(UnitGradeInfo!B418,ref_Unit_Balance!$B$31:$B$1048576,0))</f>
        <v>250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2100</v>
      </c>
      <c r="G418" s="5">
        <f>INDEX(ref_Unit_Balance!$R$31:$R$106,MATCH(UnitGradeInfo!B418,ref_Unit_Balance!$B$31:$B$1048576,0))
+
INDEX(ref_Unit_Balance!$AA$31:$AA$106,MATCH(UnitGradeInfo!B418,ref_Unit_Balance!$B$31:$B$1048576,0))*(D418-1)</f>
        <v>147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1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INDEX(ref_Unit_Balance!$G$31:$G$106,MATCH(UnitGradeInfo!B419,ref_Unit_Balance!$B$31:$B$1048576,0))</f>
        <v>250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2300</v>
      </c>
      <c r="G419" s="5">
        <f>INDEX(ref_Unit_Balance!$R$31:$R$106,MATCH(UnitGradeInfo!B419,ref_Unit_Balance!$B$31:$B$1048576,0))
+
INDEX(ref_Unit_Balance!$AA$31:$AA$106,MATCH(UnitGradeInfo!B419,ref_Unit_Balance!$B$31:$B$1048576,0))*(D419-1)</f>
        <v>154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1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INDEX(ref_Unit_Balance!$G$31:$G$106,MATCH(UnitGradeInfo!B420,ref_Unit_Balance!$B$31:$B$1048576,0))</f>
        <v>250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2500</v>
      </c>
      <c r="G420" s="5">
        <f>INDEX(ref_Unit_Balance!$R$31:$R$106,MATCH(UnitGradeInfo!B420,ref_Unit_Balance!$B$31:$B$1048576,0))
+
INDEX(ref_Unit_Balance!$AA$31:$AA$106,MATCH(UnitGradeInfo!B420,ref_Unit_Balance!$B$31:$B$1048576,0))*(D420-1)</f>
        <v>161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1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INDEX(ref_Unit_Balance!$G$31:$G$106,MATCH(UnitGradeInfo!B421,ref_Unit_Balance!$B$31:$B$1048576,0))</f>
        <v>250</v>
      </c>
      <c r="F421" s="5">
        <f>INDEX(ref_Unit_Balance!$V$31:$V$106,MATCH(UnitGradeInfo!B421,ref_Unit_Balance!$B$31:$B$1048576,0))
+
INDEX(ref_Unit_Balance!$AB$31:$AB$106,MATCH(UnitGradeInfo!B421,ref_Unit_Balance!$B$31:$B$1048576,0))*(D421-1)</f>
        <v>2700</v>
      </c>
      <c r="G421" s="5">
        <f>INDEX(ref_Unit_Balance!$R$31:$R$106,MATCH(UnitGradeInfo!B421,ref_Unit_Balance!$B$31:$B$1048576,0))
+
INDEX(ref_Unit_Balance!$AA$31:$AA$106,MATCH(UnitGradeInfo!B421,ref_Unit_Balance!$B$31:$B$1048576,0))*(D421-1)</f>
        <v>168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1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INDEX(ref_Unit_Balance!$G$31:$G$106,MATCH(UnitGradeInfo!B422,ref_Unit_Balance!$B$31:$B$1048576,0))</f>
        <v>250</v>
      </c>
      <c r="F422" s="5">
        <f>INDEX(ref_Unit_Balance!$V$31:$V$106,MATCH(UnitGradeInfo!B422,ref_Unit_Balance!$B$31:$B$1048576,0))
+
INDEX(ref_Unit_Balance!$AB$31:$AB$106,MATCH(UnitGradeInfo!B422,ref_Unit_Balance!$B$31:$B$1048576,0))*(D422-1)</f>
        <v>2900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175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1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INDEX(ref_Unit_Balance!$G$31:$G$106,MATCH(UnitGradeInfo!B423,ref_Unit_Balance!$B$31:$B$1048576,0))</f>
        <v>250</v>
      </c>
      <c r="F423" s="5">
        <f>INDEX(ref_Unit_Balance!$V$31:$V$106,MATCH(UnitGradeInfo!B423,ref_Unit_Balance!$B$31:$B$1048576,0))
+
INDEX(ref_Unit_Balance!$AB$31:$AB$106,MATCH(UnitGradeInfo!B423,ref_Unit_Balance!$B$31:$B$1048576,0))*(D423-1)</f>
        <v>3100</v>
      </c>
      <c r="G423" s="5">
        <f>INDEX(ref_Unit_Balance!$R$31:$R$106,MATCH(UnitGradeInfo!B423,ref_Unit_Balance!$B$31:$B$1048576,0))
+
INDEX(ref_Unit_Balance!$AA$31:$AA$106,MATCH(UnitGradeInfo!B423,ref_Unit_Balance!$B$31:$B$1048576,0))*(D423-1)</f>
        <v>182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1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INDEX(ref_Unit_Balance!$G$31:$G$106,MATCH(UnitGradeInfo!B424,ref_Unit_Balance!$B$31:$B$1048576,0))</f>
        <v>250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3300</v>
      </c>
      <c r="G424" s="5">
        <f>INDEX(ref_Unit_Balance!$R$31:$R$106,MATCH(UnitGradeInfo!B424,ref_Unit_Balance!$B$31:$B$1048576,0))
+
INDEX(ref_Unit_Balance!$AA$31:$AA$106,MATCH(UnitGradeInfo!B424,ref_Unit_Balance!$B$31:$B$1048576,0))*(D424-1)</f>
        <v>189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1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INDEX(ref_Unit_Balance!$G$31:$G$106,MATCH(UnitGradeInfo!B425,ref_Unit_Balance!$B$31:$B$1048576,0))</f>
        <v>250</v>
      </c>
      <c r="F425" s="5">
        <f>INDEX(ref_Unit_Balance!$V$31:$V$106,MATCH(UnitGradeInfo!B425,ref_Unit_Balance!$B$31:$B$1048576,0))
+
INDEX(ref_Unit_Balance!$AB$31:$AB$106,MATCH(UnitGradeInfo!B425,ref_Unit_Balance!$B$31:$B$1048576,0))*(D425-1)</f>
        <v>3500</v>
      </c>
      <c r="G425" s="5">
        <f>INDEX(ref_Unit_Balance!$R$31:$R$106,MATCH(UnitGradeInfo!B425,ref_Unit_Balance!$B$31:$B$1048576,0))
+
INDEX(ref_Unit_Balance!$AA$31:$AA$106,MATCH(UnitGradeInfo!B425,ref_Unit_Balance!$B$31:$B$1048576,0))*(D425-1)</f>
        <v>196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1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INDEX(ref_Unit_Balance!$G$31:$G$106,MATCH(UnitGradeInfo!B426,ref_Unit_Balance!$B$31:$B$1048576,0))</f>
        <v>250</v>
      </c>
      <c r="F426" s="5">
        <f>INDEX(ref_Unit_Balance!$V$31:$V$106,MATCH(UnitGradeInfo!B426,ref_Unit_Balance!$B$31:$B$1048576,0))
+
INDEX(ref_Unit_Balance!$AB$31:$AB$106,MATCH(UnitGradeInfo!B426,ref_Unit_Balance!$B$31:$B$1048576,0))*(D426-1)</f>
        <v>3700</v>
      </c>
      <c r="G426" s="5">
        <f>INDEX(ref_Unit_Balance!$R$31:$R$106,MATCH(UnitGradeInfo!B426,ref_Unit_Balance!$B$31:$B$1048576,0))
+
INDEX(ref_Unit_Balance!$AA$31:$AA$106,MATCH(UnitGradeInfo!B426,ref_Unit_Balance!$B$31:$B$1048576,0))*(D426-1)</f>
        <v>203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1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INDEX(ref_Unit_Balance!$G$31:$G$106,MATCH(UnitGradeInfo!B427,ref_Unit_Balance!$B$31:$B$1048576,0))</f>
        <v>250</v>
      </c>
      <c r="F427" s="5">
        <f>INDEX(ref_Unit_Balance!$V$31:$V$106,MATCH(UnitGradeInfo!B427,ref_Unit_Balance!$B$31:$B$1048576,0))
+
INDEX(ref_Unit_Balance!$AB$31:$AB$106,MATCH(UnitGradeInfo!B427,ref_Unit_Balance!$B$31:$B$1048576,0))*(D427-1)</f>
        <v>3900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210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1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INDEX(ref_Unit_Balance!$G$31:$G$106,MATCH(UnitGradeInfo!B428,ref_Unit_Balance!$B$31:$B$1048576,0))</f>
        <v>250</v>
      </c>
      <c r="F428" s="5">
        <f>INDEX(ref_Unit_Balance!$V$31:$V$106,MATCH(UnitGradeInfo!B428,ref_Unit_Balance!$B$31:$B$1048576,0))
+
INDEX(ref_Unit_Balance!$AB$31:$AB$106,MATCH(UnitGradeInfo!B428,ref_Unit_Balance!$B$31:$B$1048576,0))*(D428-1)</f>
        <v>4100</v>
      </c>
      <c r="G428" s="5">
        <f>INDEX(ref_Unit_Balance!$R$31:$R$106,MATCH(UnitGradeInfo!B428,ref_Unit_Balance!$B$31:$B$1048576,0))
+
INDEX(ref_Unit_Balance!$AA$31:$AA$106,MATCH(UnitGradeInfo!B428,ref_Unit_Balance!$B$31:$B$1048576,0))*(D428-1)</f>
        <v>217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1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INDEX(ref_Unit_Balance!$G$31:$G$106,MATCH(UnitGradeInfo!B429,ref_Unit_Balance!$B$31:$B$1048576,0))</f>
        <v>250</v>
      </c>
      <c r="F429" s="5">
        <f>INDEX(ref_Unit_Balance!$V$31:$V$106,MATCH(UnitGradeInfo!B429,ref_Unit_Balance!$B$31:$B$1048576,0))
+
INDEX(ref_Unit_Balance!$AB$31:$AB$106,MATCH(UnitGradeInfo!B429,ref_Unit_Balance!$B$31:$B$1048576,0))*(D429-1)</f>
        <v>300</v>
      </c>
      <c r="G429" s="5">
        <f>INDEX(ref_Unit_Balance!$R$31:$R$106,MATCH(UnitGradeInfo!B429,ref_Unit_Balance!$B$31:$B$1048576,0))
+
INDEX(ref_Unit_Balance!$AA$31:$AA$106,MATCH(UnitGradeInfo!B429,ref_Unit_Balance!$B$31:$B$1048576,0))*(D429-1)</f>
        <v>84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1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INDEX(ref_Unit_Balance!$G$31:$G$106,MATCH(UnitGradeInfo!B430,ref_Unit_Balance!$B$31:$B$1048576,0))</f>
        <v>250</v>
      </c>
      <c r="F430" s="5">
        <f>INDEX(ref_Unit_Balance!$V$31:$V$106,MATCH(UnitGradeInfo!B430,ref_Unit_Balance!$B$31:$B$1048576,0))
+
INDEX(ref_Unit_Balance!$AB$31:$AB$106,MATCH(UnitGradeInfo!B430,ref_Unit_Balance!$B$31:$B$1048576,0))*(D430-1)</f>
        <v>500</v>
      </c>
      <c r="G430" s="5">
        <f>INDEX(ref_Unit_Balance!$R$31:$R$106,MATCH(UnitGradeInfo!B430,ref_Unit_Balance!$B$31:$B$1048576,0))
+
INDEX(ref_Unit_Balance!$AA$31:$AA$106,MATCH(UnitGradeInfo!B430,ref_Unit_Balance!$B$31:$B$1048576,0))*(D430-1)</f>
        <v>91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1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INDEX(ref_Unit_Balance!$G$31:$G$106,MATCH(UnitGradeInfo!B431,ref_Unit_Balance!$B$31:$B$1048576,0))</f>
        <v>250</v>
      </c>
      <c r="F431" s="5">
        <f>INDEX(ref_Unit_Balance!$V$31:$V$106,MATCH(UnitGradeInfo!B431,ref_Unit_Balance!$B$31:$B$1048576,0))
+
INDEX(ref_Unit_Balance!$AB$31:$AB$106,MATCH(UnitGradeInfo!B431,ref_Unit_Balance!$B$31:$B$1048576,0))*(D431-1)</f>
        <v>700</v>
      </c>
      <c r="G431" s="5">
        <f>INDEX(ref_Unit_Balance!$R$31:$R$106,MATCH(UnitGradeInfo!B431,ref_Unit_Balance!$B$31:$B$1048576,0))
+
INDEX(ref_Unit_Balance!$AA$31:$AA$106,MATCH(UnitGradeInfo!B431,ref_Unit_Balance!$B$31:$B$1048576,0))*(D431-1)</f>
        <v>98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1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INDEX(ref_Unit_Balance!$G$31:$G$106,MATCH(UnitGradeInfo!B432,ref_Unit_Balance!$B$31:$B$1048576,0))</f>
        <v>250</v>
      </c>
      <c r="F432" s="5">
        <f>INDEX(ref_Unit_Balance!$V$31:$V$106,MATCH(UnitGradeInfo!B432,ref_Unit_Balance!$B$31:$B$1048576,0))
+
INDEX(ref_Unit_Balance!$AB$31:$AB$106,MATCH(UnitGradeInfo!B432,ref_Unit_Balance!$B$31:$B$1048576,0))*(D432-1)</f>
        <v>900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105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1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INDEX(ref_Unit_Balance!$G$31:$G$106,MATCH(UnitGradeInfo!B433,ref_Unit_Balance!$B$31:$B$1048576,0))</f>
        <v>250</v>
      </c>
      <c r="F433" s="5">
        <f>INDEX(ref_Unit_Balance!$V$31:$V$106,MATCH(UnitGradeInfo!B433,ref_Unit_Balance!$B$31:$B$1048576,0))
+
INDEX(ref_Unit_Balance!$AB$31:$AB$106,MATCH(UnitGradeInfo!B433,ref_Unit_Balance!$B$31:$B$1048576,0))*(D433-1)</f>
        <v>1100</v>
      </c>
      <c r="G433" s="5">
        <f>INDEX(ref_Unit_Balance!$R$31:$R$106,MATCH(UnitGradeInfo!B433,ref_Unit_Balance!$B$31:$B$1048576,0))
+
INDEX(ref_Unit_Balance!$AA$31:$AA$106,MATCH(UnitGradeInfo!B433,ref_Unit_Balance!$B$31:$B$1048576,0))*(D433-1)</f>
        <v>112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1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INDEX(ref_Unit_Balance!$G$31:$G$106,MATCH(UnitGradeInfo!B434,ref_Unit_Balance!$B$31:$B$1048576,0))</f>
        <v>250</v>
      </c>
      <c r="F434" s="5">
        <f>INDEX(ref_Unit_Balance!$V$31:$V$106,MATCH(UnitGradeInfo!B434,ref_Unit_Balance!$B$31:$B$1048576,0))
+
INDEX(ref_Unit_Balance!$AB$31:$AB$106,MATCH(UnitGradeInfo!B434,ref_Unit_Balance!$B$31:$B$1048576,0))*(D434-1)</f>
        <v>1300</v>
      </c>
      <c r="G434" s="5">
        <f>INDEX(ref_Unit_Balance!$R$31:$R$106,MATCH(UnitGradeInfo!B434,ref_Unit_Balance!$B$31:$B$1048576,0))
+
INDEX(ref_Unit_Balance!$AA$31:$AA$106,MATCH(UnitGradeInfo!B434,ref_Unit_Balance!$B$31:$B$1048576,0))*(D434-1)</f>
        <v>119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1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INDEX(ref_Unit_Balance!$G$31:$G$106,MATCH(UnitGradeInfo!B435,ref_Unit_Balance!$B$31:$B$1048576,0))</f>
        <v>250</v>
      </c>
      <c r="F435" s="5">
        <f>INDEX(ref_Unit_Balance!$V$31:$V$106,MATCH(UnitGradeInfo!B435,ref_Unit_Balance!$B$31:$B$1048576,0))
+
INDEX(ref_Unit_Balance!$AB$31:$AB$106,MATCH(UnitGradeInfo!B435,ref_Unit_Balance!$B$31:$B$1048576,0))*(D435-1)</f>
        <v>1500</v>
      </c>
      <c r="G435" s="5">
        <f>INDEX(ref_Unit_Balance!$R$31:$R$106,MATCH(UnitGradeInfo!B435,ref_Unit_Balance!$B$31:$B$1048576,0))
+
INDEX(ref_Unit_Balance!$AA$31:$AA$106,MATCH(UnitGradeInfo!B435,ref_Unit_Balance!$B$31:$B$1048576,0))*(D435-1)</f>
        <v>126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1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INDEX(ref_Unit_Balance!$G$31:$G$106,MATCH(UnitGradeInfo!B436,ref_Unit_Balance!$B$31:$B$1048576,0))</f>
        <v>250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1700</v>
      </c>
      <c r="G436" s="5">
        <f>INDEX(ref_Unit_Balance!$R$31:$R$106,MATCH(UnitGradeInfo!B436,ref_Unit_Balance!$B$31:$B$1048576,0))
+
INDEX(ref_Unit_Balance!$AA$31:$AA$106,MATCH(UnitGradeInfo!B436,ref_Unit_Balance!$B$31:$B$1048576,0))*(D436-1)</f>
        <v>133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1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INDEX(ref_Unit_Balance!$G$31:$G$106,MATCH(UnitGradeInfo!B437,ref_Unit_Balance!$B$31:$B$1048576,0))</f>
        <v>250</v>
      </c>
      <c r="F437" s="5">
        <f>INDEX(ref_Unit_Balance!$V$31:$V$106,MATCH(UnitGradeInfo!B437,ref_Unit_Balance!$B$31:$B$1048576,0))
+
INDEX(ref_Unit_Balance!$AB$31:$AB$106,MATCH(UnitGradeInfo!B437,ref_Unit_Balance!$B$31:$B$1048576,0))*(D437-1)</f>
        <v>1900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140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1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INDEX(ref_Unit_Balance!$G$31:$G$106,MATCH(UnitGradeInfo!B438,ref_Unit_Balance!$B$31:$B$1048576,0))</f>
        <v>250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2100</v>
      </c>
      <c r="G438" s="5">
        <f>INDEX(ref_Unit_Balance!$R$31:$R$106,MATCH(UnitGradeInfo!B438,ref_Unit_Balance!$B$31:$B$1048576,0))
+
INDEX(ref_Unit_Balance!$AA$31:$AA$106,MATCH(UnitGradeInfo!B438,ref_Unit_Balance!$B$31:$B$1048576,0))*(D438-1)</f>
        <v>147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1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INDEX(ref_Unit_Balance!$G$31:$G$106,MATCH(UnitGradeInfo!B439,ref_Unit_Balance!$B$31:$B$1048576,0))</f>
        <v>250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2300</v>
      </c>
      <c r="G439" s="5">
        <f>INDEX(ref_Unit_Balance!$R$31:$R$106,MATCH(UnitGradeInfo!B439,ref_Unit_Balance!$B$31:$B$1048576,0))
+
INDEX(ref_Unit_Balance!$AA$31:$AA$106,MATCH(UnitGradeInfo!B439,ref_Unit_Balance!$B$31:$B$1048576,0))*(D439-1)</f>
        <v>154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1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INDEX(ref_Unit_Balance!$G$31:$G$106,MATCH(UnitGradeInfo!B440,ref_Unit_Balance!$B$31:$B$1048576,0))</f>
        <v>250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2500</v>
      </c>
      <c r="G440" s="5">
        <f>INDEX(ref_Unit_Balance!$R$31:$R$106,MATCH(UnitGradeInfo!B440,ref_Unit_Balance!$B$31:$B$1048576,0))
+
INDEX(ref_Unit_Balance!$AA$31:$AA$106,MATCH(UnitGradeInfo!B440,ref_Unit_Balance!$B$31:$B$1048576,0))*(D440-1)</f>
        <v>161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1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INDEX(ref_Unit_Balance!$G$31:$G$106,MATCH(UnitGradeInfo!B441,ref_Unit_Balance!$B$31:$B$1048576,0))</f>
        <v>250</v>
      </c>
      <c r="F441" s="5">
        <f>INDEX(ref_Unit_Balance!$V$31:$V$106,MATCH(UnitGradeInfo!B441,ref_Unit_Balance!$B$31:$B$1048576,0))
+
INDEX(ref_Unit_Balance!$AB$31:$AB$106,MATCH(UnitGradeInfo!B441,ref_Unit_Balance!$B$31:$B$1048576,0))*(D441-1)</f>
        <v>2700</v>
      </c>
      <c r="G441" s="5">
        <f>INDEX(ref_Unit_Balance!$R$31:$R$106,MATCH(UnitGradeInfo!B441,ref_Unit_Balance!$B$31:$B$1048576,0))
+
INDEX(ref_Unit_Balance!$AA$31:$AA$106,MATCH(UnitGradeInfo!B441,ref_Unit_Balance!$B$31:$B$1048576,0))*(D441-1)</f>
        <v>168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1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INDEX(ref_Unit_Balance!$G$31:$G$106,MATCH(UnitGradeInfo!B442,ref_Unit_Balance!$B$31:$B$1048576,0))</f>
        <v>250</v>
      </c>
      <c r="F442" s="5">
        <f>INDEX(ref_Unit_Balance!$V$31:$V$106,MATCH(UnitGradeInfo!B442,ref_Unit_Balance!$B$31:$B$1048576,0))
+
INDEX(ref_Unit_Balance!$AB$31:$AB$106,MATCH(UnitGradeInfo!B442,ref_Unit_Balance!$B$31:$B$1048576,0))*(D442-1)</f>
        <v>2900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175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1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INDEX(ref_Unit_Balance!$G$31:$G$106,MATCH(UnitGradeInfo!B443,ref_Unit_Balance!$B$31:$B$1048576,0))</f>
        <v>250</v>
      </c>
      <c r="F443" s="5">
        <f>INDEX(ref_Unit_Balance!$V$31:$V$106,MATCH(UnitGradeInfo!B443,ref_Unit_Balance!$B$31:$B$1048576,0))
+
INDEX(ref_Unit_Balance!$AB$31:$AB$106,MATCH(UnitGradeInfo!B443,ref_Unit_Balance!$B$31:$B$1048576,0))*(D443-1)</f>
        <v>3100</v>
      </c>
      <c r="G443" s="5">
        <f>INDEX(ref_Unit_Balance!$R$31:$R$106,MATCH(UnitGradeInfo!B443,ref_Unit_Balance!$B$31:$B$1048576,0))
+
INDEX(ref_Unit_Balance!$AA$31:$AA$106,MATCH(UnitGradeInfo!B443,ref_Unit_Balance!$B$31:$B$1048576,0))*(D443-1)</f>
        <v>182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1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INDEX(ref_Unit_Balance!$G$31:$G$106,MATCH(UnitGradeInfo!B444,ref_Unit_Balance!$B$31:$B$1048576,0))</f>
        <v>250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3300</v>
      </c>
      <c r="G444" s="5">
        <f>INDEX(ref_Unit_Balance!$R$31:$R$106,MATCH(UnitGradeInfo!B444,ref_Unit_Balance!$B$31:$B$1048576,0))
+
INDEX(ref_Unit_Balance!$AA$31:$AA$106,MATCH(UnitGradeInfo!B444,ref_Unit_Balance!$B$31:$B$1048576,0))*(D444-1)</f>
        <v>189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1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INDEX(ref_Unit_Balance!$G$31:$G$106,MATCH(UnitGradeInfo!B445,ref_Unit_Balance!$B$31:$B$1048576,0))</f>
        <v>250</v>
      </c>
      <c r="F445" s="5">
        <f>INDEX(ref_Unit_Balance!$V$31:$V$106,MATCH(UnitGradeInfo!B445,ref_Unit_Balance!$B$31:$B$1048576,0))
+
INDEX(ref_Unit_Balance!$AB$31:$AB$106,MATCH(UnitGradeInfo!B445,ref_Unit_Balance!$B$31:$B$1048576,0))*(D445-1)</f>
        <v>3500</v>
      </c>
      <c r="G445" s="5">
        <f>INDEX(ref_Unit_Balance!$R$31:$R$106,MATCH(UnitGradeInfo!B445,ref_Unit_Balance!$B$31:$B$1048576,0))
+
INDEX(ref_Unit_Balance!$AA$31:$AA$106,MATCH(UnitGradeInfo!B445,ref_Unit_Balance!$B$31:$B$1048576,0))*(D445-1)</f>
        <v>196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1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INDEX(ref_Unit_Balance!$G$31:$G$106,MATCH(UnitGradeInfo!B446,ref_Unit_Balance!$B$31:$B$1048576,0))</f>
        <v>250</v>
      </c>
      <c r="F446" s="5">
        <f>INDEX(ref_Unit_Balance!$V$31:$V$106,MATCH(UnitGradeInfo!B446,ref_Unit_Balance!$B$31:$B$1048576,0))
+
INDEX(ref_Unit_Balance!$AB$31:$AB$106,MATCH(UnitGradeInfo!B446,ref_Unit_Balance!$B$31:$B$1048576,0))*(D446-1)</f>
        <v>3700</v>
      </c>
      <c r="G446" s="5">
        <f>INDEX(ref_Unit_Balance!$R$31:$R$106,MATCH(UnitGradeInfo!B446,ref_Unit_Balance!$B$31:$B$1048576,0))
+
INDEX(ref_Unit_Balance!$AA$31:$AA$106,MATCH(UnitGradeInfo!B446,ref_Unit_Balance!$B$31:$B$1048576,0))*(D446-1)</f>
        <v>203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1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INDEX(ref_Unit_Balance!$G$31:$G$106,MATCH(UnitGradeInfo!B447,ref_Unit_Balance!$B$31:$B$1048576,0))</f>
        <v>250</v>
      </c>
      <c r="F447" s="5">
        <f>INDEX(ref_Unit_Balance!$V$31:$V$106,MATCH(UnitGradeInfo!B447,ref_Unit_Balance!$B$31:$B$1048576,0))
+
INDEX(ref_Unit_Balance!$AB$31:$AB$106,MATCH(UnitGradeInfo!B447,ref_Unit_Balance!$B$31:$B$1048576,0))*(D447-1)</f>
        <v>3900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210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1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INDEX(ref_Unit_Balance!$G$31:$G$106,MATCH(UnitGradeInfo!B448,ref_Unit_Balance!$B$31:$B$1048576,0))</f>
        <v>250</v>
      </c>
      <c r="F448" s="5">
        <f>INDEX(ref_Unit_Balance!$V$31:$V$106,MATCH(UnitGradeInfo!B448,ref_Unit_Balance!$B$31:$B$1048576,0))
+
INDEX(ref_Unit_Balance!$AB$31:$AB$106,MATCH(UnitGradeInfo!B448,ref_Unit_Balance!$B$31:$B$1048576,0))*(D448-1)</f>
        <v>4100</v>
      </c>
      <c r="G448" s="5">
        <f>INDEX(ref_Unit_Balance!$R$31:$R$106,MATCH(UnitGradeInfo!B448,ref_Unit_Balance!$B$31:$B$1048576,0))
+
INDEX(ref_Unit_Balance!$AA$31:$AA$106,MATCH(UnitGradeInfo!B448,ref_Unit_Balance!$B$31:$B$1048576,0))*(D448-1)</f>
        <v>217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1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INDEX(ref_Unit_Balance!$G$31:$G$106,MATCH(UnitGradeInfo!B449,ref_Unit_Balance!$B$31:$B$1048576,0))</f>
        <v>252</v>
      </c>
      <c r="F449" s="5">
        <f>INDEX(ref_Unit_Balance!$V$31:$V$106,MATCH(UnitGradeInfo!B449,ref_Unit_Balance!$B$31:$B$1048576,0))
+
INDEX(ref_Unit_Balance!$AB$31:$AB$106,MATCH(UnitGradeInfo!B449,ref_Unit_Balance!$B$31:$B$1048576,0))*(D449-1)</f>
        <v>500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75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1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INDEX(ref_Unit_Balance!$G$31:$G$106,MATCH(UnitGradeInfo!B450,ref_Unit_Balance!$B$31:$B$1048576,0))</f>
        <v>252</v>
      </c>
      <c r="F450" s="5">
        <f>INDEX(ref_Unit_Balance!$V$31:$V$106,MATCH(UnitGradeInfo!B450,ref_Unit_Balance!$B$31:$B$1048576,0))
+
INDEX(ref_Unit_Balance!$AB$31:$AB$106,MATCH(UnitGradeInfo!B450,ref_Unit_Balance!$B$31:$B$1048576,0))*(D450-1)</f>
        <v>700</v>
      </c>
      <c r="G450" s="5">
        <f>INDEX(ref_Unit_Balance!$R$31:$R$106,MATCH(UnitGradeInfo!B450,ref_Unit_Balance!$B$31:$B$1048576,0))
+
INDEX(ref_Unit_Balance!$AA$31:$AA$106,MATCH(UnitGradeInfo!B450,ref_Unit_Balance!$B$31:$B$1048576,0))*(D450-1)</f>
        <v>82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1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INDEX(ref_Unit_Balance!$G$31:$G$106,MATCH(UnitGradeInfo!B451,ref_Unit_Balance!$B$31:$B$1048576,0))</f>
        <v>252</v>
      </c>
      <c r="F451" s="5">
        <f>INDEX(ref_Unit_Balance!$V$31:$V$106,MATCH(UnitGradeInfo!B451,ref_Unit_Balance!$B$31:$B$1048576,0))
+
INDEX(ref_Unit_Balance!$AB$31:$AB$106,MATCH(UnitGradeInfo!B451,ref_Unit_Balance!$B$31:$B$1048576,0))*(D451-1)</f>
        <v>900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89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1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INDEX(ref_Unit_Balance!$G$31:$G$106,MATCH(UnitGradeInfo!B452,ref_Unit_Balance!$B$31:$B$1048576,0))</f>
        <v>252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1100</v>
      </c>
      <c r="G452" s="5">
        <f>INDEX(ref_Unit_Balance!$R$31:$R$106,MATCH(UnitGradeInfo!B452,ref_Unit_Balance!$B$31:$B$1048576,0))
+
INDEX(ref_Unit_Balance!$AA$31:$AA$106,MATCH(UnitGradeInfo!B452,ref_Unit_Balance!$B$31:$B$1048576,0))*(D452-1)</f>
        <v>96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1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INDEX(ref_Unit_Balance!$G$31:$G$106,MATCH(UnitGradeInfo!B453,ref_Unit_Balance!$B$31:$B$1048576,0))</f>
        <v>252</v>
      </c>
      <c r="F453" s="5">
        <f>INDEX(ref_Unit_Balance!$V$31:$V$106,MATCH(UnitGradeInfo!B453,ref_Unit_Balance!$B$31:$B$1048576,0))
+
INDEX(ref_Unit_Balance!$AB$31:$AB$106,MATCH(UnitGradeInfo!B453,ref_Unit_Balance!$B$31:$B$1048576,0))*(D453-1)</f>
        <v>1300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103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1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INDEX(ref_Unit_Balance!$G$31:$G$106,MATCH(UnitGradeInfo!B454,ref_Unit_Balance!$B$31:$B$1048576,0))</f>
        <v>252</v>
      </c>
      <c r="F454" s="5">
        <f>INDEX(ref_Unit_Balance!$V$31:$V$106,MATCH(UnitGradeInfo!B454,ref_Unit_Balance!$B$31:$B$1048576,0))
+
INDEX(ref_Unit_Balance!$AB$31:$AB$106,MATCH(UnitGradeInfo!B454,ref_Unit_Balance!$B$31:$B$1048576,0))*(D454-1)</f>
        <v>1500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110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1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INDEX(ref_Unit_Balance!$G$31:$G$106,MATCH(UnitGradeInfo!B455,ref_Unit_Balance!$B$31:$B$1048576,0))</f>
        <v>252</v>
      </c>
      <c r="F455" s="5">
        <f>INDEX(ref_Unit_Balance!$V$31:$V$106,MATCH(UnitGradeInfo!B455,ref_Unit_Balance!$B$31:$B$1048576,0))
+
INDEX(ref_Unit_Balance!$AB$31:$AB$106,MATCH(UnitGradeInfo!B455,ref_Unit_Balance!$B$31:$B$1048576,0))*(D455-1)</f>
        <v>1700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117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1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INDEX(ref_Unit_Balance!$G$31:$G$106,MATCH(UnitGradeInfo!B456,ref_Unit_Balance!$B$31:$B$1048576,0))</f>
        <v>252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1900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124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1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INDEX(ref_Unit_Balance!$G$31:$G$106,MATCH(UnitGradeInfo!B457,ref_Unit_Balance!$B$31:$B$1048576,0))</f>
        <v>252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131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1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INDEX(ref_Unit_Balance!$G$31:$G$106,MATCH(UnitGradeInfo!B458,ref_Unit_Balance!$B$31:$B$1048576,0))</f>
        <v>252</v>
      </c>
      <c r="F458" s="5">
        <f>INDEX(ref_Unit_Balance!$V$31:$V$106,MATCH(UnitGradeInfo!B458,ref_Unit_Balance!$B$31:$B$1048576,0))
+
INDEX(ref_Unit_Balance!$AB$31:$AB$106,MATCH(UnitGradeInfo!B458,ref_Unit_Balance!$B$31:$B$1048576,0))*(D458-1)</f>
        <v>2300</v>
      </c>
      <c r="G458" s="5">
        <f>INDEX(ref_Unit_Balance!$R$31:$R$106,MATCH(UnitGradeInfo!B458,ref_Unit_Balance!$B$31:$B$1048576,0))
+
INDEX(ref_Unit_Balance!$AA$31:$AA$106,MATCH(UnitGradeInfo!B458,ref_Unit_Balance!$B$31:$B$1048576,0))*(D458-1)</f>
        <v>138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1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INDEX(ref_Unit_Balance!$G$31:$G$106,MATCH(UnitGradeInfo!B459,ref_Unit_Balance!$B$31:$B$1048576,0))</f>
        <v>252</v>
      </c>
      <c r="F459" s="5">
        <f>INDEX(ref_Unit_Balance!$V$31:$V$106,MATCH(UnitGradeInfo!B459,ref_Unit_Balance!$B$31:$B$1048576,0))
+
INDEX(ref_Unit_Balance!$AB$31:$AB$106,MATCH(UnitGradeInfo!B459,ref_Unit_Balance!$B$31:$B$1048576,0))*(D459-1)</f>
        <v>2500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145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1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INDEX(ref_Unit_Balance!$G$31:$G$106,MATCH(UnitGradeInfo!B460,ref_Unit_Balance!$B$31:$B$1048576,0))</f>
        <v>252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2700</v>
      </c>
      <c r="G460" s="5">
        <f>INDEX(ref_Unit_Balance!$R$31:$R$106,MATCH(UnitGradeInfo!B460,ref_Unit_Balance!$B$31:$B$1048576,0))
+
INDEX(ref_Unit_Balance!$AA$31:$AA$106,MATCH(UnitGradeInfo!B460,ref_Unit_Balance!$B$31:$B$1048576,0))*(D460-1)</f>
        <v>152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1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INDEX(ref_Unit_Balance!$G$31:$G$106,MATCH(UnitGradeInfo!B461,ref_Unit_Balance!$B$31:$B$1048576,0))</f>
        <v>252</v>
      </c>
      <c r="F461" s="5">
        <f>INDEX(ref_Unit_Balance!$V$31:$V$106,MATCH(UnitGradeInfo!B461,ref_Unit_Balance!$B$31:$B$1048576,0))
+
INDEX(ref_Unit_Balance!$AB$31:$AB$106,MATCH(UnitGradeInfo!B461,ref_Unit_Balance!$B$31:$B$1048576,0))*(D461-1)</f>
        <v>2900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159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1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INDEX(ref_Unit_Balance!$G$31:$G$106,MATCH(UnitGradeInfo!B462,ref_Unit_Balance!$B$31:$B$1048576,0))</f>
        <v>252</v>
      </c>
      <c r="F462" s="5">
        <f>INDEX(ref_Unit_Balance!$V$31:$V$106,MATCH(UnitGradeInfo!B462,ref_Unit_Balance!$B$31:$B$1048576,0))
+
INDEX(ref_Unit_Balance!$AB$31:$AB$106,MATCH(UnitGradeInfo!B462,ref_Unit_Balance!$B$31:$B$1048576,0))*(D462-1)</f>
        <v>3100</v>
      </c>
      <c r="G462" s="5">
        <f>INDEX(ref_Unit_Balance!$R$31:$R$106,MATCH(UnitGradeInfo!B462,ref_Unit_Balance!$B$31:$B$1048576,0))
+
INDEX(ref_Unit_Balance!$AA$31:$AA$106,MATCH(UnitGradeInfo!B462,ref_Unit_Balance!$B$31:$B$1048576,0))*(D462-1)</f>
        <v>166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1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INDEX(ref_Unit_Balance!$G$31:$G$106,MATCH(UnitGradeInfo!B463,ref_Unit_Balance!$B$31:$B$1048576,0))</f>
        <v>252</v>
      </c>
      <c r="F463" s="5">
        <f>INDEX(ref_Unit_Balance!$V$31:$V$106,MATCH(UnitGradeInfo!B463,ref_Unit_Balance!$B$31:$B$1048576,0))
+
INDEX(ref_Unit_Balance!$AB$31:$AB$106,MATCH(UnitGradeInfo!B463,ref_Unit_Balance!$B$31:$B$1048576,0))*(D463-1)</f>
        <v>3300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173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1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INDEX(ref_Unit_Balance!$G$31:$G$106,MATCH(UnitGradeInfo!B464,ref_Unit_Balance!$B$31:$B$1048576,0))</f>
        <v>252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3500</v>
      </c>
      <c r="G464" s="5">
        <f>INDEX(ref_Unit_Balance!$R$31:$R$106,MATCH(UnitGradeInfo!B464,ref_Unit_Balance!$B$31:$B$1048576,0))
+
INDEX(ref_Unit_Balance!$AA$31:$AA$106,MATCH(UnitGradeInfo!B464,ref_Unit_Balance!$B$31:$B$1048576,0))*(D464-1)</f>
        <v>180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1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INDEX(ref_Unit_Balance!$G$31:$G$106,MATCH(UnitGradeInfo!B465,ref_Unit_Balance!$B$31:$B$1048576,0))</f>
        <v>252</v>
      </c>
      <c r="F465" s="5">
        <f>INDEX(ref_Unit_Balance!$V$31:$V$106,MATCH(UnitGradeInfo!B465,ref_Unit_Balance!$B$31:$B$1048576,0))
+
INDEX(ref_Unit_Balance!$AB$31:$AB$106,MATCH(UnitGradeInfo!B465,ref_Unit_Balance!$B$31:$B$1048576,0))*(D465-1)</f>
        <v>3700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187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1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INDEX(ref_Unit_Balance!$G$31:$G$106,MATCH(UnitGradeInfo!B466,ref_Unit_Balance!$B$31:$B$1048576,0))</f>
        <v>252</v>
      </c>
      <c r="F466" s="5">
        <f>INDEX(ref_Unit_Balance!$V$31:$V$106,MATCH(UnitGradeInfo!B466,ref_Unit_Balance!$B$31:$B$1048576,0))
+
INDEX(ref_Unit_Balance!$AB$31:$AB$106,MATCH(UnitGradeInfo!B466,ref_Unit_Balance!$B$31:$B$1048576,0))*(D466-1)</f>
        <v>3900</v>
      </c>
      <c r="G466" s="5">
        <f>INDEX(ref_Unit_Balance!$R$31:$R$106,MATCH(UnitGradeInfo!B466,ref_Unit_Balance!$B$31:$B$1048576,0))
+
INDEX(ref_Unit_Balance!$AA$31:$AA$106,MATCH(UnitGradeInfo!B466,ref_Unit_Balance!$B$31:$B$1048576,0))*(D466-1)</f>
        <v>194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1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INDEX(ref_Unit_Balance!$G$31:$G$106,MATCH(UnitGradeInfo!B467,ref_Unit_Balance!$B$31:$B$1048576,0))</f>
        <v>252</v>
      </c>
      <c r="F467" s="5">
        <f>INDEX(ref_Unit_Balance!$V$31:$V$106,MATCH(UnitGradeInfo!B467,ref_Unit_Balance!$B$31:$B$1048576,0))
+
INDEX(ref_Unit_Balance!$AB$31:$AB$106,MATCH(UnitGradeInfo!B467,ref_Unit_Balance!$B$31:$B$1048576,0))*(D467-1)</f>
        <v>4100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201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1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INDEX(ref_Unit_Balance!$G$31:$G$106,MATCH(UnitGradeInfo!B468,ref_Unit_Balance!$B$31:$B$1048576,0))</f>
        <v>252</v>
      </c>
      <c r="F468" s="5">
        <f>INDEX(ref_Unit_Balance!$V$31:$V$106,MATCH(UnitGradeInfo!B468,ref_Unit_Balance!$B$31:$B$1048576,0))
+
INDEX(ref_Unit_Balance!$AB$31:$AB$106,MATCH(UnitGradeInfo!B468,ref_Unit_Balance!$B$31:$B$1048576,0))*(D468-1)</f>
        <v>4300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208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1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INDEX(ref_Unit_Balance!$G$31:$G$106,MATCH(UnitGradeInfo!B469,ref_Unit_Balance!$B$31:$B$1048576,0))</f>
        <v>252</v>
      </c>
      <c r="F469" s="5">
        <f>INDEX(ref_Unit_Balance!$V$31:$V$106,MATCH(UnitGradeInfo!B469,ref_Unit_Balance!$B$31:$B$1048576,0))
+
INDEX(ref_Unit_Balance!$AB$31:$AB$106,MATCH(UnitGradeInfo!B469,ref_Unit_Balance!$B$31:$B$1048576,0))*(D469-1)</f>
        <v>500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75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1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INDEX(ref_Unit_Balance!$G$31:$G$106,MATCH(UnitGradeInfo!B470,ref_Unit_Balance!$B$31:$B$1048576,0))</f>
        <v>252</v>
      </c>
      <c r="F470" s="5">
        <f>INDEX(ref_Unit_Balance!$V$31:$V$106,MATCH(UnitGradeInfo!B470,ref_Unit_Balance!$B$31:$B$1048576,0))
+
INDEX(ref_Unit_Balance!$AB$31:$AB$106,MATCH(UnitGradeInfo!B470,ref_Unit_Balance!$B$31:$B$1048576,0))*(D470-1)</f>
        <v>700</v>
      </c>
      <c r="G470" s="5">
        <f>INDEX(ref_Unit_Balance!$R$31:$R$106,MATCH(UnitGradeInfo!B470,ref_Unit_Balance!$B$31:$B$1048576,0))
+
INDEX(ref_Unit_Balance!$AA$31:$AA$106,MATCH(UnitGradeInfo!B470,ref_Unit_Balance!$B$31:$B$1048576,0))*(D470-1)</f>
        <v>82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1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INDEX(ref_Unit_Balance!$G$31:$G$106,MATCH(UnitGradeInfo!B471,ref_Unit_Balance!$B$31:$B$1048576,0))</f>
        <v>252</v>
      </c>
      <c r="F471" s="5">
        <f>INDEX(ref_Unit_Balance!$V$31:$V$106,MATCH(UnitGradeInfo!B471,ref_Unit_Balance!$B$31:$B$1048576,0))
+
INDEX(ref_Unit_Balance!$AB$31:$AB$106,MATCH(UnitGradeInfo!B471,ref_Unit_Balance!$B$31:$B$1048576,0))*(D471-1)</f>
        <v>900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89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1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INDEX(ref_Unit_Balance!$G$31:$G$106,MATCH(UnitGradeInfo!B472,ref_Unit_Balance!$B$31:$B$1048576,0))</f>
        <v>252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1100</v>
      </c>
      <c r="G472" s="5">
        <f>INDEX(ref_Unit_Balance!$R$31:$R$106,MATCH(UnitGradeInfo!B472,ref_Unit_Balance!$B$31:$B$1048576,0))
+
INDEX(ref_Unit_Balance!$AA$31:$AA$106,MATCH(UnitGradeInfo!B472,ref_Unit_Balance!$B$31:$B$1048576,0))*(D472-1)</f>
        <v>96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1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INDEX(ref_Unit_Balance!$G$31:$G$106,MATCH(UnitGradeInfo!B473,ref_Unit_Balance!$B$31:$B$1048576,0))</f>
        <v>252</v>
      </c>
      <c r="F473" s="5">
        <f>INDEX(ref_Unit_Balance!$V$31:$V$106,MATCH(UnitGradeInfo!B473,ref_Unit_Balance!$B$31:$B$1048576,0))
+
INDEX(ref_Unit_Balance!$AB$31:$AB$106,MATCH(UnitGradeInfo!B473,ref_Unit_Balance!$B$31:$B$1048576,0))*(D473-1)</f>
        <v>1300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103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1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INDEX(ref_Unit_Balance!$G$31:$G$106,MATCH(UnitGradeInfo!B474,ref_Unit_Balance!$B$31:$B$1048576,0))</f>
        <v>252</v>
      </c>
      <c r="F474" s="5">
        <f>INDEX(ref_Unit_Balance!$V$31:$V$106,MATCH(UnitGradeInfo!B474,ref_Unit_Balance!$B$31:$B$1048576,0))
+
INDEX(ref_Unit_Balance!$AB$31:$AB$106,MATCH(UnitGradeInfo!B474,ref_Unit_Balance!$B$31:$B$1048576,0))*(D474-1)</f>
        <v>1500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110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1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INDEX(ref_Unit_Balance!$G$31:$G$106,MATCH(UnitGradeInfo!B475,ref_Unit_Balance!$B$31:$B$1048576,0))</f>
        <v>252</v>
      </c>
      <c r="F475" s="5">
        <f>INDEX(ref_Unit_Balance!$V$31:$V$106,MATCH(UnitGradeInfo!B475,ref_Unit_Balance!$B$31:$B$1048576,0))
+
INDEX(ref_Unit_Balance!$AB$31:$AB$106,MATCH(UnitGradeInfo!B475,ref_Unit_Balance!$B$31:$B$1048576,0))*(D475-1)</f>
        <v>1700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117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1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INDEX(ref_Unit_Balance!$G$31:$G$106,MATCH(UnitGradeInfo!B476,ref_Unit_Balance!$B$31:$B$1048576,0))</f>
        <v>252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1900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124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1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INDEX(ref_Unit_Balance!$G$31:$G$106,MATCH(UnitGradeInfo!B477,ref_Unit_Balance!$B$31:$B$1048576,0))</f>
        <v>252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131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1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INDEX(ref_Unit_Balance!$G$31:$G$106,MATCH(UnitGradeInfo!B478,ref_Unit_Balance!$B$31:$B$1048576,0))</f>
        <v>252</v>
      </c>
      <c r="F478" s="5">
        <f>INDEX(ref_Unit_Balance!$V$31:$V$106,MATCH(UnitGradeInfo!B478,ref_Unit_Balance!$B$31:$B$1048576,0))
+
INDEX(ref_Unit_Balance!$AB$31:$AB$106,MATCH(UnitGradeInfo!B478,ref_Unit_Balance!$B$31:$B$1048576,0))*(D478-1)</f>
        <v>2300</v>
      </c>
      <c r="G478" s="5">
        <f>INDEX(ref_Unit_Balance!$R$31:$R$106,MATCH(UnitGradeInfo!B478,ref_Unit_Balance!$B$31:$B$1048576,0))
+
INDEX(ref_Unit_Balance!$AA$31:$AA$106,MATCH(UnitGradeInfo!B478,ref_Unit_Balance!$B$31:$B$1048576,0))*(D478-1)</f>
        <v>138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1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INDEX(ref_Unit_Balance!$G$31:$G$106,MATCH(UnitGradeInfo!B479,ref_Unit_Balance!$B$31:$B$1048576,0))</f>
        <v>252</v>
      </c>
      <c r="F479" s="5">
        <f>INDEX(ref_Unit_Balance!$V$31:$V$106,MATCH(UnitGradeInfo!B479,ref_Unit_Balance!$B$31:$B$1048576,0))
+
INDEX(ref_Unit_Balance!$AB$31:$AB$106,MATCH(UnitGradeInfo!B479,ref_Unit_Balance!$B$31:$B$1048576,0))*(D479-1)</f>
        <v>2500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145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1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INDEX(ref_Unit_Balance!$G$31:$G$106,MATCH(UnitGradeInfo!B480,ref_Unit_Balance!$B$31:$B$1048576,0))</f>
        <v>252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2700</v>
      </c>
      <c r="G480" s="5">
        <f>INDEX(ref_Unit_Balance!$R$31:$R$106,MATCH(UnitGradeInfo!B480,ref_Unit_Balance!$B$31:$B$1048576,0))
+
INDEX(ref_Unit_Balance!$AA$31:$AA$106,MATCH(UnitGradeInfo!B480,ref_Unit_Balance!$B$31:$B$1048576,0))*(D480-1)</f>
        <v>152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1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INDEX(ref_Unit_Balance!$G$31:$G$106,MATCH(UnitGradeInfo!B481,ref_Unit_Balance!$B$31:$B$1048576,0))</f>
        <v>252</v>
      </c>
      <c r="F481" s="5">
        <f>INDEX(ref_Unit_Balance!$V$31:$V$106,MATCH(UnitGradeInfo!B481,ref_Unit_Balance!$B$31:$B$1048576,0))
+
INDEX(ref_Unit_Balance!$AB$31:$AB$106,MATCH(UnitGradeInfo!B481,ref_Unit_Balance!$B$31:$B$1048576,0))*(D481-1)</f>
        <v>2900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159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1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INDEX(ref_Unit_Balance!$G$31:$G$106,MATCH(UnitGradeInfo!B482,ref_Unit_Balance!$B$31:$B$1048576,0))</f>
        <v>252</v>
      </c>
      <c r="F482" s="5">
        <f>INDEX(ref_Unit_Balance!$V$31:$V$106,MATCH(UnitGradeInfo!B482,ref_Unit_Balance!$B$31:$B$1048576,0))
+
INDEX(ref_Unit_Balance!$AB$31:$AB$106,MATCH(UnitGradeInfo!B482,ref_Unit_Balance!$B$31:$B$1048576,0))*(D482-1)</f>
        <v>3100</v>
      </c>
      <c r="G482" s="5">
        <f>INDEX(ref_Unit_Balance!$R$31:$R$106,MATCH(UnitGradeInfo!B482,ref_Unit_Balance!$B$31:$B$1048576,0))
+
INDEX(ref_Unit_Balance!$AA$31:$AA$106,MATCH(UnitGradeInfo!B482,ref_Unit_Balance!$B$31:$B$1048576,0))*(D482-1)</f>
        <v>166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1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INDEX(ref_Unit_Balance!$G$31:$G$106,MATCH(UnitGradeInfo!B483,ref_Unit_Balance!$B$31:$B$1048576,0))</f>
        <v>252</v>
      </c>
      <c r="F483" s="5">
        <f>INDEX(ref_Unit_Balance!$V$31:$V$106,MATCH(UnitGradeInfo!B483,ref_Unit_Balance!$B$31:$B$1048576,0))
+
INDEX(ref_Unit_Balance!$AB$31:$AB$106,MATCH(UnitGradeInfo!B483,ref_Unit_Balance!$B$31:$B$1048576,0))*(D483-1)</f>
        <v>3300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173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1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INDEX(ref_Unit_Balance!$G$31:$G$106,MATCH(UnitGradeInfo!B484,ref_Unit_Balance!$B$31:$B$1048576,0))</f>
        <v>252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3500</v>
      </c>
      <c r="G484" s="5">
        <f>INDEX(ref_Unit_Balance!$R$31:$R$106,MATCH(UnitGradeInfo!B484,ref_Unit_Balance!$B$31:$B$1048576,0))
+
INDEX(ref_Unit_Balance!$AA$31:$AA$106,MATCH(UnitGradeInfo!B484,ref_Unit_Balance!$B$31:$B$1048576,0))*(D484-1)</f>
        <v>180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1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INDEX(ref_Unit_Balance!$G$31:$G$106,MATCH(UnitGradeInfo!B485,ref_Unit_Balance!$B$31:$B$1048576,0))</f>
        <v>252</v>
      </c>
      <c r="F485" s="5">
        <f>INDEX(ref_Unit_Balance!$V$31:$V$106,MATCH(UnitGradeInfo!B485,ref_Unit_Balance!$B$31:$B$1048576,0))
+
INDEX(ref_Unit_Balance!$AB$31:$AB$106,MATCH(UnitGradeInfo!B485,ref_Unit_Balance!$B$31:$B$1048576,0))*(D485-1)</f>
        <v>3700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187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1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INDEX(ref_Unit_Balance!$G$31:$G$106,MATCH(UnitGradeInfo!B486,ref_Unit_Balance!$B$31:$B$1048576,0))</f>
        <v>252</v>
      </c>
      <c r="F486" s="5">
        <f>INDEX(ref_Unit_Balance!$V$31:$V$106,MATCH(UnitGradeInfo!B486,ref_Unit_Balance!$B$31:$B$1048576,0))
+
INDEX(ref_Unit_Balance!$AB$31:$AB$106,MATCH(UnitGradeInfo!B486,ref_Unit_Balance!$B$31:$B$1048576,0))*(D486-1)</f>
        <v>3900</v>
      </c>
      <c r="G486" s="5">
        <f>INDEX(ref_Unit_Balance!$R$31:$R$106,MATCH(UnitGradeInfo!B486,ref_Unit_Balance!$B$31:$B$1048576,0))
+
INDEX(ref_Unit_Balance!$AA$31:$AA$106,MATCH(UnitGradeInfo!B486,ref_Unit_Balance!$B$31:$B$1048576,0))*(D486-1)</f>
        <v>194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1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INDEX(ref_Unit_Balance!$G$31:$G$106,MATCH(UnitGradeInfo!B487,ref_Unit_Balance!$B$31:$B$1048576,0))</f>
        <v>252</v>
      </c>
      <c r="F487" s="5">
        <f>INDEX(ref_Unit_Balance!$V$31:$V$106,MATCH(UnitGradeInfo!B487,ref_Unit_Balance!$B$31:$B$1048576,0))
+
INDEX(ref_Unit_Balance!$AB$31:$AB$106,MATCH(UnitGradeInfo!B487,ref_Unit_Balance!$B$31:$B$1048576,0))*(D487-1)</f>
        <v>4100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201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1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INDEX(ref_Unit_Balance!$G$31:$G$106,MATCH(UnitGradeInfo!B488,ref_Unit_Balance!$B$31:$B$1048576,0))</f>
        <v>252</v>
      </c>
      <c r="F488" s="5">
        <f>INDEX(ref_Unit_Balance!$V$31:$V$106,MATCH(UnitGradeInfo!B488,ref_Unit_Balance!$B$31:$B$1048576,0))
+
INDEX(ref_Unit_Balance!$AB$31:$AB$106,MATCH(UnitGradeInfo!B488,ref_Unit_Balance!$B$31:$B$1048576,0))*(D488-1)</f>
        <v>4300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208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1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INDEX(ref_Unit_Balance!$G$31:$G$106,MATCH(UnitGradeInfo!B489,ref_Unit_Balance!$B$31:$B$1048576,0))</f>
        <v>500</v>
      </c>
      <c r="F489" s="5">
        <f>INDEX(ref_Unit_Balance!$V$31:$V$106,MATCH(UnitGradeInfo!B489,ref_Unit_Balance!$B$31:$B$1048576,0))
+
INDEX(ref_Unit_Balance!$AB$31:$AB$106,MATCH(UnitGradeInfo!B489,ref_Unit_Balance!$B$31:$B$1048576,0))*(D489-1)</f>
        <v>800</v>
      </c>
      <c r="G489" s="5">
        <f>INDEX(ref_Unit_Balance!$R$31:$R$106,MATCH(UnitGradeInfo!B489,ref_Unit_Balance!$B$31:$B$1048576,0))
+
INDEX(ref_Unit_Balance!$AA$31:$AA$106,MATCH(UnitGradeInfo!B489,ref_Unit_Balance!$B$31:$B$1048576,0))*(D489-1)</f>
        <v>144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1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INDEX(ref_Unit_Balance!$G$31:$G$106,MATCH(UnitGradeInfo!B490,ref_Unit_Balance!$B$31:$B$1048576,0))</f>
        <v>500</v>
      </c>
      <c r="F490" s="5">
        <f>INDEX(ref_Unit_Balance!$V$31:$V$106,MATCH(UnitGradeInfo!B490,ref_Unit_Balance!$B$31:$B$1048576,0))
+
INDEX(ref_Unit_Balance!$AB$31:$AB$106,MATCH(UnitGradeInfo!B490,ref_Unit_Balance!$B$31:$B$1048576,0))*(D490-1)</f>
        <v>1000</v>
      </c>
      <c r="G490" s="5">
        <f>INDEX(ref_Unit_Balance!$R$31:$R$106,MATCH(UnitGradeInfo!B490,ref_Unit_Balance!$B$31:$B$1048576,0))
+
INDEX(ref_Unit_Balance!$AA$31:$AA$106,MATCH(UnitGradeInfo!B490,ref_Unit_Balance!$B$31:$B$1048576,0))*(D490-1)</f>
        <v>151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1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INDEX(ref_Unit_Balance!$G$31:$G$106,MATCH(UnitGradeInfo!B491,ref_Unit_Balance!$B$31:$B$1048576,0))</f>
        <v>500</v>
      </c>
      <c r="F491" s="5">
        <f>INDEX(ref_Unit_Balance!$V$31:$V$106,MATCH(UnitGradeInfo!B491,ref_Unit_Balance!$B$31:$B$1048576,0))
+
INDEX(ref_Unit_Balance!$AB$31:$AB$106,MATCH(UnitGradeInfo!B491,ref_Unit_Balance!$B$31:$B$1048576,0))*(D491-1)</f>
        <v>1200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158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1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INDEX(ref_Unit_Balance!$G$31:$G$106,MATCH(UnitGradeInfo!B492,ref_Unit_Balance!$B$31:$B$1048576,0))</f>
        <v>500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1400</v>
      </c>
      <c r="G492" s="5">
        <f>INDEX(ref_Unit_Balance!$R$31:$R$106,MATCH(UnitGradeInfo!B492,ref_Unit_Balance!$B$31:$B$1048576,0))
+
INDEX(ref_Unit_Balance!$AA$31:$AA$106,MATCH(UnitGradeInfo!B492,ref_Unit_Balance!$B$31:$B$1048576,0))*(D492-1)</f>
        <v>165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1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INDEX(ref_Unit_Balance!$G$31:$G$106,MATCH(UnitGradeInfo!B493,ref_Unit_Balance!$B$31:$B$1048576,0))</f>
        <v>500</v>
      </c>
      <c r="F493" s="5">
        <f>INDEX(ref_Unit_Balance!$V$31:$V$106,MATCH(UnitGradeInfo!B493,ref_Unit_Balance!$B$31:$B$1048576,0))
+
INDEX(ref_Unit_Balance!$AB$31:$AB$106,MATCH(UnitGradeInfo!B493,ref_Unit_Balance!$B$31:$B$1048576,0))*(D493-1)</f>
        <v>1600</v>
      </c>
      <c r="G493" s="5">
        <f>INDEX(ref_Unit_Balance!$R$31:$R$106,MATCH(UnitGradeInfo!B493,ref_Unit_Balance!$B$31:$B$1048576,0))
+
INDEX(ref_Unit_Balance!$AA$31:$AA$106,MATCH(UnitGradeInfo!B493,ref_Unit_Balance!$B$31:$B$1048576,0))*(D493-1)</f>
        <v>172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1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INDEX(ref_Unit_Balance!$G$31:$G$106,MATCH(UnitGradeInfo!B494,ref_Unit_Balance!$B$31:$B$1048576,0))</f>
        <v>500</v>
      </c>
      <c r="F494" s="5">
        <f>INDEX(ref_Unit_Balance!$V$31:$V$106,MATCH(UnitGradeInfo!B494,ref_Unit_Balance!$B$31:$B$1048576,0))
+
INDEX(ref_Unit_Balance!$AB$31:$AB$106,MATCH(UnitGradeInfo!B494,ref_Unit_Balance!$B$31:$B$1048576,0))*(D494-1)</f>
        <v>1800</v>
      </c>
      <c r="G494" s="5">
        <f>INDEX(ref_Unit_Balance!$R$31:$R$106,MATCH(UnitGradeInfo!B494,ref_Unit_Balance!$B$31:$B$1048576,0))
+
INDEX(ref_Unit_Balance!$AA$31:$AA$106,MATCH(UnitGradeInfo!B494,ref_Unit_Balance!$B$31:$B$1048576,0))*(D494-1)</f>
        <v>179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1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INDEX(ref_Unit_Balance!$G$31:$G$106,MATCH(UnitGradeInfo!B495,ref_Unit_Balance!$B$31:$B$1048576,0))</f>
        <v>500</v>
      </c>
      <c r="F495" s="5">
        <f>INDEX(ref_Unit_Balance!$V$31:$V$106,MATCH(UnitGradeInfo!B495,ref_Unit_Balance!$B$31:$B$1048576,0))
+
INDEX(ref_Unit_Balance!$AB$31:$AB$106,MATCH(UnitGradeInfo!B495,ref_Unit_Balance!$B$31:$B$1048576,0))*(D495-1)</f>
        <v>2000</v>
      </c>
      <c r="G495" s="5">
        <f>INDEX(ref_Unit_Balance!$R$31:$R$106,MATCH(UnitGradeInfo!B495,ref_Unit_Balance!$B$31:$B$1048576,0))
+
INDEX(ref_Unit_Balance!$AA$31:$AA$106,MATCH(UnitGradeInfo!B495,ref_Unit_Balance!$B$31:$B$1048576,0))*(D495-1)</f>
        <v>186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1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INDEX(ref_Unit_Balance!$G$31:$G$106,MATCH(UnitGradeInfo!B496,ref_Unit_Balance!$B$31:$B$1048576,0))</f>
        <v>500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2200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193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1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INDEX(ref_Unit_Balance!$G$31:$G$106,MATCH(UnitGradeInfo!B497,ref_Unit_Balance!$B$31:$B$1048576,0))</f>
        <v>500</v>
      </c>
      <c r="F497" s="5">
        <f>INDEX(ref_Unit_Balance!$V$31:$V$106,MATCH(UnitGradeInfo!B497,ref_Unit_Balance!$B$31:$B$1048576,0))
+
INDEX(ref_Unit_Balance!$AB$31:$AB$106,MATCH(UnitGradeInfo!B497,ref_Unit_Balance!$B$31:$B$1048576,0))*(D497-1)</f>
        <v>2400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200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1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INDEX(ref_Unit_Balance!$G$31:$G$106,MATCH(UnitGradeInfo!B498,ref_Unit_Balance!$B$31:$B$1048576,0))</f>
        <v>500</v>
      </c>
      <c r="F498" s="5">
        <f>INDEX(ref_Unit_Balance!$V$31:$V$106,MATCH(UnitGradeInfo!B498,ref_Unit_Balance!$B$31:$B$1048576,0))
+
INDEX(ref_Unit_Balance!$AB$31:$AB$106,MATCH(UnitGradeInfo!B498,ref_Unit_Balance!$B$31:$B$1048576,0))*(D498-1)</f>
        <v>2600</v>
      </c>
      <c r="G498" s="5">
        <f>INDEX(ref_Unit_Balance!$R$31:$R$106,MATCH(UnitGradeInfo!B498,ref_Unit_Balance!$B$31:$B$1048576,0))
+
INDEX(ref_Unit_Balance!$AA$31:$AA$106,MATCH(UnitGradeInfo!B498,ref_Unit_Balance!$B$31:$B$1048576,0))*(D498-1)</f>
        <v>207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1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INDEX(ref_Unit_Balance!$G$31:$G$106,MATCH(UnitGradeInfo!B499,ref_Unit_Balance!$B$31:$B$1048576,0))</f>
        <v>500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2800</v>
      </c>
      <c r="G499" s="5">
        <f>INDEX(ref_Unit_Balance!$R$31:$R$106,MATCH(UnitGradeInfo!B499,ref_Unit_Balance!$B$31:$B$1048576,0))
+
INDEX(ref_Unit_Balance!$AA$31:$AA$106,MATCH(UnitGradeInfo!B499,ref_Unit_Balance!$B$31:$B$1048576,0))*(D499-1)</f>
        <v>214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1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INDEX(ref_Unit_Balance!$G$31:$G$106,MATCH(UnitGradeInfo!B500,ref_Unit_Balance!$B$31:$B$1048576,0))</f>
        <v>500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3000</v>
      </c>
      <c r="G500" s="5">
        <f>INDEX(ref_Unit_Balance!$R$31:$R$106,MATCH(UnitGradeInfo!B500,ref_Unit_Balance!$B$31:$B$1048576,0))
+
INDEX(ref_Unit_Balance!$AA$31:$AA$106,MATCH(UnitGradeInfo!B500,ref_Unit_Balance!$B$31:$B$1048576,0))*(D500-1)</f>
        <v>221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1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INDEX(ref_Unit_Balance!$G$31:$G$106,MATCH(UnitGradeInfo!B501,ref_Unit_Balance!$B$31:$B$1048576,0))</f>
        <v>500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228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1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INDEX(ref_Unit_Balance!$G$31:$G$106,MATCH(UnitGradeInfo!B502,ref_Unit_Balance!$B$31:$B$1048576,0))</f>
        <v>500</v>
      </c>
      <c r="F502" s="5">
        <f>INDEX(ref_Unit_Balance!$V$31:$V$106,MATCH(UnitGradeInfo!B502,ref_Unit_Balance!$B$31:$B$1048576,0))
+
INDEX(ref_Unit_Balance!$AB$31:$AB$106,MATCH(UnitGradeInfo!B502,ref_Unit_Balance!$B$31:$B$1048576,0))*(D502-1)</f>
        <v>3400</v>
      </c>
      <c r="G502" s="5">
        <f>INDEX(ref_Unit_Balance!$R$31:$R$106,MATCH(UnitGradeInfo!B502,ref_Unit_Balance!$B$31:$B$1048576,0))
+
INDEX(ref_Unit_Balance!$AA$31:$AA$106,MATCH(UnitGradeInfo!B502,ref_Unit_Balance!$B$31:$B$1048576,0))*(D502-1)</f>
        <v>235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1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INDEX(ref_Unit_Balance!$G$31:$G$106,MATCH(UnitGradeInfo!B503,ref_Unit_Balance!$B$31:$B$1048576,0))</f>
        <v>500</v>
      </c>
      <c r="F503" s="5">
        <f>INDEX(ref_Unit_Balance!$V$31:$V$106,MATCH(UnitGradeInfo!B503,ref_Unit_Balance!$B$31:$B$1048576,0))
+
INDEX(ref_Unit_Balance!$AB$31:$AB$106,MATCH(UnitGradeInfo!B503,ref_Unit_Balance!$B$31:$B$1048576,0))*(D503-1)</f>
        <v>3600</v>
      </c>
      <c r="G503" s="5">
        <f>INDEX(ref_Unit_Balance!$R$31:$R$106,MATCH(UnitGradeInfo!B503,ref_Unit_Balance!$B$31:$B$1048576,0))
+
INDEX(ref_Unit_Balance!$AA$31:$AA$106,MATCH(UnitGradeInfo!B503,ref_Unit_Balance!$B$31:$B$1048576,0))*(D503-1)</f>
        <v>242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1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INDEX(ref_Unit_Balance!$G$31:$G$106,MATCH(UnitGradeInfo!B504,ref_Unit_Balance!$B$31:$B$1048576,0))</f>
        <v>500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3800</v>
      </c>
      <c r="G504" s="5">
        <f>INDEX(ref_Unit_Balance!$R$31:$R$106,MATCH(UnitGradeInfo!B504,ref_Unit_Balance!$B$31:$B$1048576,0))
+
INDEX(ref_Unit_Balance!$AA$31:$AA$106,MATCH(UnitGradeInfo!B504,ref_Unit_Balance!$B$31:$B$1048576,0))*(D504-1)</f>
        <v>249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1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INDEX(ref_Unit_Balance!$G$31:$G$106,MATCH(UnitGradeInfo!B505,ref_Unit_Balance!$B$31:$B$1048576,0))</f>
        <v>500</v>
      </c>
      <c r="F505" s="5">
        <f>INDEX(ref_Unit_Balance!$V$31:$V$106,MATCH(UnitGradeInfo!B505,ref_Unit_Balance!$B$31:$B$1048576,0))
+
INDEX(ref_Unit_Balance!$AB$31:$AB$106,MATCH(UnitGradeInfo!B505,ref_Unit_Balance!$B$31:$B$1048576,0))*(D505-1)</f>
        <v>4000</v>
      </c>
      <c r="G505" s="5">
        <f>INDEX(ref_Unit_Balance!$R$31:$R$106,MATCH(UnitGradeInfo!B505,ref_Unit_Balance!$B$31:$B$1048576,0))
+
INDEX(ref_Unit_Balance!$AA$31:$AA$106,MATCH(UnitGradeInfo!B505,ref_Unit_Balance!$B$31:$B$1048576,0))*(D505-1)</f>
        <v>256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1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INDEX(ref_Unit_Balance!$G$31:$G$106,MATCH(UnitGradeInfo!B506,ref_Unit_Balance!$B$31:$B$1048576,0))</f>
        <v>500</v>
      </c>
      <c r="F506" s="5">
        <f>INDEX(ref_Unit_Balance!$V$31:$V$106,MATCH(UnitGradeInfo!B506,ref_Unit_Balance!$B$31:$B$1048576,0))
+
INDEX(ref_Unit_Balance!$AB$31:$AB$106,MATCH(UnitGradeInfo!B506,ref_Unit_Balance!$B$31:$B$1048576,0))*(D506-1)</f>
        <v>4200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263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1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INDEX(ref_Unit_Balance!$G$31:$G$106,MATCH(UnitGradeInfo!B507,ref_Unit_Balance!$B$31:$B$1048576,0))</f>
        <v>500</v>
      </c>
      <c r="F507" s="5">
        <f>INDEX(ref_Unit_Balance!$V$31:$V$106,MATCH(UnitGradeInfo!B507,ref_Unit_Balance!$B$31:$B$1048576,0))
+
INDEX(ref_Unit_Balance!$AB$31:$AB$106,MATCH(UnitGradeInfo!B507,ref_Unit_Balance!$B$31:$B$1048576,0))*(D507-1)</f>
        <v>4400</v>
      </c>
      <c r="G507" s="5">
        <f>INDEX(ref_Unit_Balance!$R$31:$R$106,MATCH(UnitGradeInfo!B507,ref_Unit_Balance!$B$31:$B$1048576,0))
+
INDEX(ref_Unit_Balance!$AA$31:$AA$106,MATCH(UnitGradeInfo!B507,ref_Unit_Balance!$B$31:$B$1048576,0))*(D507-1)</f>
        <v>270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1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INDEX(ref_Unit_Balance!$G$31:$G$106,MATCH(UnitGradeInfo!B508,ref_Unit_Balance!$B$31:$B$1048576,0))</f>
        <v>500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4600</v>
      </c>
      <c r="G508" s="5">
        <f>INDEX(ref_Unit_Balance!$R$31:$R$106,MATCH(UnitGradeInfo!B508,ref_Unit_Balance!$B$31:$B$1048576,0))
+
INDEX(ref_Unit_Balance!$AA$31:$AA$106,MATCH(UnitGradeInfo!B508,ref_Unit_Balance!$B$31:$B$1048576,0))*(D508-1)</f>
        <v>277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1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INDEX(ref_Unit_Balance!$G$31:$G$106,MATCH(UnitGradeInfo!B509,ref_Unit_Balance!$B$31:$B$1048576,0))</f>
        <v>500</v>
      </c>
      <c r="F509" s="5">
        <f>INDEX(ref_Unit_Balance!$V$31:$V$106,MATCH(UnitGradeInfo!B509,ref_Unit_Balance!$B$31:$B$1048576,0))
+
INDEX(ref_Unit_Balance!$AB$31:$AB$106,MATCH(UnitGradeInfo!B509,ref_Unit_Balance!$B$31:$B$1048576,0))*(D509-1)</f>
        <v>1000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150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1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INDEX(ref_Unit_Balance!$G$31:$G$106,MATCH(UnitGradeInfo!B510,ref_Unit_Balance!$B$31:$B$1048576,0))</f>
        <v>500</v>
      </c>
      <c r="F510" s="5">
        <f>INDEX(ref_Unit_Balance!$V$31:$V$106,MATCH(UnitGradeInfo!B510,ref_Unit_Balance!$B$31:$B$1048576,0))
+
INDEX(ref_Unit_Balance!$AB$31:$AB$106,MATCH(UnitGradeInfo!B510,ref_Unit_Balance!$B$31:$B$1048576,0))*(D510-1)</f>
        <v>1200</v>
      </c>
      <c r="G510" s="5">
        <f>INDEX(ref_Unit_Balance!$R$31:$R$106,MATCH(UnitGradeInfo!B510,ref_Unit_Balance!$B$31:$B$1048576,0))
+
INDEX(ref_Unit_Balance!$AA$31:$AA$106,MATCH(UnitGradeInfo!B510,ref_Unit_Balance!$B$31:$B$1048576,0))*(D510-1)</f>
        <v>157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1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INDEX(ref_Unit_Balance!$G$31:$G$106,MATCH(UnitGradeInfo!B511,ref_Unit_Balance!$B$31:$B$1048576,0))</f>
        <v>500</v>
      </c>
      <c r="F511" s="5">
        <f>INDEX(ref_Unit_Balance!$V$31:$V$106,MATCH(UnitGradeInfo!B511,ref_Unit_Balance!$B$31:$B$1048576,0))
+
INDEX(ref_Unit_Balance!$AB$31:$AB$106,MATCH(UnitGradeInfo!B511,ref_Unit_Balance!$B$31:$B$1048576,0))*(D511-1)</f>
        <v>1400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164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1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INDEX(ref_Unit_Balance!$G$31:$G$106,MATCH(UnitGradeInfo!B512,ref_Unit_Balance!$B$31:$B$1048576,0))</f>
        <v>500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1600</v>
      </c>
      <c r="G512" s="5">
        <f>INDEX(ref_Unit_Balance!$R$31:$R$106,MATCH(UnitGradeInfo!B512,ref_Unit_Balance!$B$31:$B$1048576,0))
+
INDEX(ref_Unit_Balance!$AA$31:$AA$106,MATCH(UnitGradeInfo!B512,ref_Unit_Balance!$B$31:$B$1048576,0))*(D512-1)</f>
        <v>171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1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INDEX(ref_Unit_Balance!$G$31:$G$106,MATCH(UnitGradeInfo!B513,ref_Unit_Balance!$B$31:$B$1048576,0))</f>
        <v>500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178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1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INDEX(ref_Unit_Balance!$G$31:$G$106,MATCH(UnitGradeInfo!B514,ref_Unit_Balance!$B$31:$B$1048576,0))</f>
        <v>500</v>
      </c>
      <c r="F514" s="5">
        <f>INDEX(ref_Unit_Balance!$V$31:$V$106,MATCH(UnitGradeInfo!B514,ref_Unit_Balance!$B$31:$B$1048576,0))
+
INDEX(ref_Unit_Balance!$AB$31:$AB$106,MATCH(UnitGradeInfo!B514,ref_Unit_Balance!$B$31:$B$1048576,0))*(D514-1)</f>
        <v>2000</v>
      </c>
      <c r="G514" s="5">
        <f>INDEX(ref_Unit_Balance!$R$31:$R$106,MATCH(UnitGradeInfo!B514,ref_Unit_Balance!$B$31:$B$1048576,0))
+
INDEX(ref_Unit_Balance!$AA$31:$AA$106,MATCH(UnitGradeInfo!B514,ref_Unit_Balance!$B$31:$B$1048576,0))*(D514-1)</f>
        <v>185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1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INDEX(ref_Unit_Balance!$G$31:$G$106,MATCH(UnitGradeInfo!B515,ref_Unit_Balance!$B$31:$B$1048576,0))</f>
        <v>500</v>
      </c>
      <c r="F515" s="5">
        <f>INDEX(ref_Unit_Balance!$V$31:$V$106,MATCH(UnitGradeInfo!B515,ref_Unit_Balance!$B$31:$B$1048576,0))
+
INDEX(ref_Unit_Balance!$AB$31:$AB$106,MATCH(UnitGradeInfo!B515,ref_Unit_Balance!$B$31:$B$1048576,0))*(D515-1)</f>
        <v>2200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192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1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INDEX(ref_Unit_Balance!$G$31:$G$106,MATCH(UnitGradeInfo!B516,ref_Unit_Balance!$B$31:$B$1048576,0))</f>
        <v>500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2400</v>
      </c>
      <c r="G516" s="5">
        <f>INDEX(ref_Unit_Balance!$R$31:$R$106,MATCH(UnitGradeInfo!B516,ref_Unit_Balance!$B$31:$B$1048576,0))
+
INDEX(ref_Unit_Balance!$AA$31:$AA$106,MATCH(UnitGradeInfo!B516,ref_Unit_Balance!$B$31:$B$1048576,0))*(D516-1)</f>
        <v>199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1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INDEX(ref_Unit_Balance!$G$31:$G$106,MATCH(UnitGradeInfo!B517,ref_Unit_Balance!$B$31:$B$1048576,0))</f>
        <v>500</v>
      </c>
      <c r="F517" s="5">
        <f>INDEX(ref_Unit_Balance!$V$31:$V$106,MATCH(UnitGradeInfo!B517,ref_Unit_Balance!$B$31:$B$1048576,0))
+
INDEX(ref_Unit_Balance!$AB$31:$AB$106,MATCH(UnitGradeInfo!B517,ref_Unit_Balance!$B$31:$B$1048576,0))*(D517-1)</f>
        <v>2600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206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1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INDEX(ref_Unit_Balance!$G$31:$G$106,MATCH(UnitGradeInfo!B518,ref_Unit_Balance!$B$31:$B$1048576,0))</f>
        <v>500</v>
      </c>
      <c r="F518" s="5">
        <f>INDEX(ref_Unit_Balance!$V$31:$V$106,MATCH(UnitGradeInfo!B518,ref_Unit_Balance!$B$31:$B$1048576,0))
+
INDEX(ref_Unit_Balance!$AB$31:$AB$106,MATCH(UnitGradeInfo!B518,ref_Unit_Balance!$B$31:$B$1048576,0))*(D518-1)</f>
        <v>2800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213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1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INDEX(ref_Unit_Balance!$G$31:$G$106,MATCH(UnitGradeInfo!B519,ref_Unit_Balance!$B$31:$B$1048576,0))</f>
        <v>500</v>
      </c>
      <c r="F519" s="5">
        <f>INDEX(ref_Unit_Balance!$V$31:$V$106,MATCH(UnitGradeInfo!B519,ref_Unit_Balance!$B$31:$B$1048576,0))
+
INDEX(ref_Unit_Balance!$AB$31:$AB$106,MATCH(UnitGradeInfo!B519,ref_Unit_Balance!$B$31:$B$1048576,0))*(D519-1)</f>
        <v>3000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220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1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INDEX(ref_Unit_Balance!$G$31:$G$106,MATCH(UnitGradeInfo!B520,ref_Unit_Balance!$B$31:$B$1048576,0))</f>
        <v>500</v>
      </c>
      <c r="F520" s="5">
        <f>INDEX(ref_Unit_Balance!$V$31:$V$106,MATCH(UnitGradeInfo!B520,ref_Unit_Balance!$B$31:$B$1048576,0))
+
INDEX(ref_Unit_Balance!$AB$31:$AB$106,MATCH(UnitGradeInfo!B520,ref_Unit_Balance!$B$31:$B$1048576,0))*(D520-1)</f>
        <v>3200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227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1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425</v>
      </c>
      <c r="S520" s="19" t="s">
        <v>425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INDEX(ref_Unit_Balance!$G$31:$G$106,MATCH(UnitGradeInfo!B521,ref_Unit_Balance!$B$31:$B$1048576,0))</f>
        <v>500</v>
      </c>
      <c r="F521" s="5">
        <f>INDEX(ref_Unit_Balance!$V$31:$V$106,MATCH(UnitGradeInfo!B521,ref_Unit_Balance!$B$31:$B$1048576,0))
+
INDEX(ref_Unit_Balance!$AB$31:$AB$106,MATCH(UnitGradeInfo!B521,ref_Unit_Balance!$B$31:$B$1048576,0))*(D521-1)</f>
        <v>3400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234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1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425</v>
      </c>
      <c r="S521" s="19" t="s">
        <v>425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INDEX(ref_Unit_Balance!$G$31:$G$106,MATCH(UnitGradeInfo!B522,ref_Unit_Balance!$B$31:$B$1048576,0))</f>
        <v>500</v>
      </c>
      <c r="F522" s="5">
        <f>INDEX(ref_Unit_Balance!$V$31:$V$106,MATCH(UnitGradeInfo!B522,ref_Unit_Balance!$B$31:$B$1048576,0))
+
INDEX(ref_Unit_Balance!$AB$31:$AB$106,MATCH(UnitGradeInfo!B522,ref_Unit_Balance!$B$31:$B$1048576,0))*(D522-1)</f>
        <v>3600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241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1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425</v>
      </c>
      <c r="S522" s="19" t="s">
        <v>425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INDEX(ref_Unit_Balance!$G$31:$G$106,MATCH(UnitGradeInfo!B523,ref_Unit_Balance!$B$31:$B$1048576,0))</f>
        <v>500</v>
      </c>
      <c r="F523" s="5">
        <f>INDEX(ref_Unit_Balance!$V$31:$V$106,MATCH(UnitGradeInfo!B523,ref_Unit_Balance!$B$31:$B$1048576,0))
+
INDEX(ref_Unit_Balance!$AB$31:$AB$106,MATCH(UnitGradeInfo!B523,ref_Unit_Balance!$B$31:$B$1048576,0))*(D523-1)</f>
        <v>3800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248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1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425</v>
      </c>
      <c r="S523" s="19" t="s">
        <v>425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INDEX(ref_Unit_Balance!$G$31:$G$106,MATCH(UnitGradeInfo!B524,ref_Unit_Balance!$B$31:$B$1048576,0))</f>
        <v>500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4000</v>
      </c>
      <c r="G524" s="5">
        <f>INDEX(ref_Unit_Balance!$R$31:$R$106,MATCH(UnitGradeInfo!B524,ref_Unit_Balance!$B$31:$B$1048576,0))
+
INDEX(ref_Unit_Balance!$AA$31:$AA$106,MATCH(UnitGradeInfo!B524,ref_Unit_Balance!$B$31:$B$1048576,0))*(D524-1)</f>
        <v>255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1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425</v>
      </c>
      <c r="S524" s="19" t="s">
        <v>425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INDEX(ref_Unit_Balance!$G$31:$G$106,MATCH(UnitGradeInfo!B525,ref_Unit_Balance!$B$31:$B$1048576,0))</f>
        <v>500</v>
      </c>
      <c r="F525" s="5">
        <f>INDEX(ref_Unit_Balance!$V$31:$V$106,MATCH(UnitGradeInfo!B525,ref_Unit_Balance!$B$31:$B$1048576,0))
+
INDEX(ref_Unit_Balance!$AB$31:$AB$106,MATCH(UnitGradeInfo!B525,ref_Unit_Balance!$B$31:$B$1048576,0))*(D525-1)</f>
        <v>4200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262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1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425</v>
      </c>
      <c r="S525" s="19" t="s">
        <v>425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INDEX(ref_Unit_Balance!$G$31:$G$106,MATCH(UnitGradeInfo!B526,ref_Unit_Balance!$B$31:$B$1048576,0))</f>
        <v>500</v>
      </c>
      <c r="F526" s="5">
        <f>INDEX(ref_Unit_Balance!$V$31:$V$106,MATCH(UnitGradeInfo!B526,ref_Unit_Balance!$B$31:$B$1048576,0))
+
INDEX(ref_Unit_Balance!$AB$31:$AB$106,MATCH(UnitGradeInfo!B526,ref_Unit_Balance!$B$31:$B$1048576,0))*(D526-1)</f>
        <v>4400</v>
      </c>
      <c r="G526" s="5">
        <f>INDEX(ref_Unit_Balance!$R$31:$R$106,MATCH(UnitGradeInfo!B526,ref_Unit_Balance!$B$31:$B$1048576,0))
+
INDEX(ref_Unit_Balance!$AA$31:$AA$106,MATCH(UnitGradeInfo!B526,ref_Unit_Balance!$B$31:$B$1048576,0))*(D526-1)</f>
        <v>269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1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425</v>
      </c>
      <c r="S526" s="19" t="s">
        <v>425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INDEX(ref_Unit_Balance!$G$31:$G$106,MATCH(UnitGradeInfo!B527,ref_Unit_Balance!$B$31:$B$1048576,0))</f>
        <v>500</v>
      </c>
      <c r="F527" s="5">
        <f>INDEX(ref_Unit_Balance!$V$31:$V$106,MATCH(UnitGradeInfo!B527,ref_Unit_Balance!$B$31:$B$1048576,0))
+
INDEX(ref_Unit_Balance!$AB$31:$AB$106,MATCH(UnitGradeInfo!B527,ref_Unit_Balance!$B$31:$B$1048576,0))*(D527-1)</f>
        <v>4600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276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1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425</v>
      </c>
      <c r="S527" s="19" t="s">
        <v>425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INDEX(ref_Unit_Balance!$G$31:$G$106,MATCH(UnitGradeInfo!B528,ref_Unit_Balance!$B$31:$B$1048576,0))</f>
        <v>500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4800</v>
      </c>
      <c r="G528" s="5">
        <f>INDEX(ref_Unit_Balance!$R$31:$R$106,MATCH(UnitGradeInfo!B528,ref_Unit_Balance!$B$31:$B$1048576,0))
+
INDEX(ref_Unit_Balance!$AA$31:$AA$106,MATCH(UnitGradeInfo!B528,ref_Unit_Balance!$B$31:$B$1048576,0))*(D528-1)</f>
        <v>283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1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425</v>
      </c>
      <c r="S528" s="19" t="s">
        <v>425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INDEX(ref_Unit_Balance!$G$31:$G$106,MATCH(UnitGradeInfo!B529,ref_Unit_Balance!$B$31:$B$1048576,0))</f>
        <v>501</v>
      </c>
      <c r="F529" s="5">
        <f>INDEX(ref_Unit_Balance!$V$31:$V$106,MATCH(UnitGradeInfo!B529,ref_Unit_Balance!$B$31:$B$1048576,0))
+
INDEX(ref_Unit_Balance!$AB$31:$AB$106,MATCH(UnitGradeInfo!B529,ref_Unit_Balance!$B$31:$B$1048576,0))*(D529-1)</f>
        <v>2220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222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1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425</v>
      </c>
      <c r="S529" s="19" t="s">
        <v>425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INDEX(ref_Unit_Balance!$G$31:$G$106,MATCH(UnitGradeInfo!B530,ref_Unit_Balance!$B$31:$B$1048576,0))</f>
        <v>501</v>
      </c>
      <c r="F530" s="5">
        <f>INDEX(ref_Unit_Balance!$V$31:$V$106,MATCH(UnitGradeInfo!B530,ref_Unit_Balance!$B$31:$B$1048576,0))
+
INDEX(ref_Unit_Balance!$AB$31:$AB$106,MATCH(UnitGradeInfo!B530,ref_Unit_Balance!$B$31:$B$1048576,0))*(D530-1)</f>
        <v>2486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235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1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425</v>
      </c>
      <c r="S530" s="19" t="s">
        <v>425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INDEX(ref_Unit_Balance!$G$31:$G$106,MATCH(UnitGradeInfo!B531,ref_Unit_Balance!$B$31:$B$1048576,0))</f>
        <v>501</v>
      </c>
      <c r="F531" s="5">
        <f>INDEX(ref_Unit_Balance!$V$31:$V$106,MATCH(UnitGradeInfo!B531,ref_Unit_Balance!$B$31:$B$1048576,0))
+
INDEX(ref_Unit_Balance!$AB$31:$AB$106,MATCH(UnitGradeInfo!B531,ref_Unit_Balance!$B$31:$B$1048576,0))*(D531-1)</f>
        <v>2752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248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1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425</v>
      </c>
      <c r="S531" s="19" t="s">
        <v>425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INDEX(ref_Unit_Balance!$G$31:$G$106,MATCH(UnitGradeInfo!B532,ref_Unit_Balance!$B$31:$B$1048576,0))</f>
        <v>501</v>
      </c>
      <c r="F532" s="5">
        <f>INDEX(ref_Unit_Balance!$V$31:$V$106,MATCH(UnitGradeInfo!B532,ref_Unit_Balance!$B$31:$B$1048576,0))
+
INDEX(ref_Unit_Balance!$AB$31:$AB$106,MATCH(UnitGradeInfo!B532,ref_Unit_Balance!$B$31:$B$1048576,0))*(D532-1)</f>
        <v>3018</v>
      </c>
      <c r="G532" s="5">
        <f>INDEX(ref_Unit_Balance!$R$31:$R$106,MATCH(UnitGradeInfo!B532,ref_Unit_Balance!$B$31:$B$1048576,0))
+
INDEX(ref_Unit_Balance!$AA$31:$AA$106,MATCH(UnitGradeInfo!B532,ref_Unit_Balance!$B$31:$B$1048576,0))*(D532-1)</f>
        <v>261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1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425</v>
      </c>
      <c r="S532" s="19" t="s">
        <v>425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INDEX(ref_Unit_Balance!$G$31:$G$106,MATCH(UnitGradeInfo!B533,ref_Unit_Balance!$B$31:$B$1048576,0))</f>
        <v>501</v>
      </c>
      <c r="F533" s="5">
        <f>INDEX(ref_Unit_Balance!$V$31:$V$106,MATCH(UnitGradeInfo!B533,ref_Unit_Balance!$B$31:$B$1048576,0))
+
INDEX(ref_Unit_Balance!$AB$31:$AB$106,MATCH(UnitGradeInfo!B533,ref_Unit_Balance!$B$31:$B$1048576,0))*(D533-1)</f>
        <v>3284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274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1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425</v>
      </c>
      <c r="S533" s="19" t="s">
        <v>425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INDEX(ref_Unit_Balance!$G$31:$G$106,MATCH(UnitGradeInfo!B534,ref_Unit_Balance!$B$31:$B$1048576,0))</f>
        <v>501</v>
      </c>
      <c r="F534" s="5">
        <f>INDEX(ref_Unit_Balance!$V$31:$V$106,MATCH(UnitGradeInfo!B534,ref_Unit_Balance!$B$31:$B$1048576,0))
+
INDEX(ref_Unit_Balance!$AB$31:$AB$106,MATCH(UnitGradeInfo!B534,ref_Unit_Balance!$B$31:$B$1048576,0))*(D534-1)</f>
        <v>3550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287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1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425</v>
      </c>
      <c r="S534" s="19" t="s">
        <v>425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INDEX(ref_Unit_Balance!$G$31:$G$106,MATCH(UnitGradeInfo!B535,ref_Unit_Balance!$B$31:$B$1048576,0))</f>
        <v>501</v>
      </c>
      <c r="F535" s="5">
        <f>INDEX(ref_Unit_Balance!$V$31:$V$106,MATCH(UnitGradeInfo!B535,ref_Unit_Balance!$B$31:$B$1048576,0))
+
INDEX(ref_Unit_Balance!$AB$31:$AB$106,MATCH(UnitGradeInfo!B535,ref_Unit_Balance!$B$31:$B$1048576,0))*(D535-1)</f>
        <v>3816</v>
      </c>
      <c r="G535" s="5">
        <f>INDEX(ref_Unit_Balance!$R$31:$R$106,MATCH(UnitGradeInfo!B535,ref_Unit_Balance!$B$31:$B$1048576,0))
+
INDEX(ref_Unit_Balance!$AA$31:$AA$106,MATCH(UnitGradeInfo!B535,ref_Unit_Balance!$B$31:$B$1048576,0))*(D535-1)</f>
        <v>300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1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425</v>
      </c>
      <c r="S535" s="19" t="s">
        <v>425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INDEX(ref_Unit_Balance!$G$31:$G$106,MATCH(UnitGradeInfo!B536,ref_Unit_Balance!$B$31:$B$1048576,0))</f>
        <v>501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4082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313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1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425</v>
      </c>
      <c r="S536" s="19" t="s">
        <v>425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INDEX(ref_Unit_Balance!$G$31:$G$106,MATCH(UnitGradeInfo!B537,ref_Unit_Balance!$B$31:$B$1048576,0))</f>
        <v>501</v>
      </c>
      <c r="F537" s="5">
        <f>INDEX(ref_Unit_Balance!$V$31:$V$106,MATCH(UnitGradeInfo!B537,ref_Unit_Balance!$B$31:$B$1048576,0))
+
INDEX(ref_Unit_Balance!$AB$31:$AB$106,MATCH(UnitGradeInfo!B537,ref_Unit_Balance!$B$31:$B$1048576,0))*(D537-1)</f>
        <v>4348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326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1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425</v>
      </c>
      <c r="S537" s="19" t="s">
        <v>425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INDEX(ref_Unit_Balance!$G$31:$G$106,MATCH(UnitGradeInfo!B538,ref_Unit_Balance!$B$31:$B$1048576,0))</f>
        <v>501</v>
      </c>
      <c r="F538" s="5">
        <f>INDEX(ref_Unit_Balance!$V$31:$V$106,MATCH(UnitGradeInfo!B538,ref_Unit_Balance!$B$31:$B$1048576,0))
+
INDEX(ref_Unit_Balance!$AB$31:$AB$106,MATCH(UnitGradeInfo!B538,ref_Unit_Balance!$B$31:$B$1048576,0))*(D538-1)</f>
        <v>4614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339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1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425</v>
      </c>
      <c r="S538" s="19" t="s">
        <v>425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INDEX(ref_Unit_Balance!$G$31:$G$106,MATCH(UnitGradeInfo!B539,ref_Unit_Balance!$B$31:$B$1048576,0))</f>
        <v>501</v>
      </c>
      <c r="F539" s="5">
        <f>INDEX(ref_Unit_Balance!$V$31:$V$106,MATCH(UnitGradeInfo!B539,ref_Unit_Balance!$B$31:$B$1048576,0))
+
INDEX(ref_Unit_Balance!$AB$31:$AB$106,MATCH(UnitGradeInfo!B539,ref_Unit_Balance!$B$31:$B$1048576,0))*(D539-1)</f>
        <v>4880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352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1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425</v>
      </c>
      <c r="S539" s="19" t="s">
        <v>425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INDEX(ref_Unit_Balance!$G$31:$G$106,MATCH(UnitGradeInfo!B540,ref_Unit_Balance!$B$31:$B$1048576,0))</f>
        <v>501</v>
      </c>
      <c r="F540" s="5">
        <f>INDEX(ref_Unit_Balance!$V$31:$V$106,MATCH(UnitGradeInfo!B540,ref_Unit_Balance!$B$31:$B$1048576,0))
+
INDEX(ref_Unit_Balance!$AB$31:$AB$106,MATCH(UnitGradeInfo!B540,ref_Unit_Balance!$B$31:$B$1048576,0))*(D540-1)</f>
        <v>5146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365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1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425</v>
      </c>
      <c r="S540" s="19" t="s">
        <v>425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INDEX(ref_Unit_Balance!$G$31:$G$106,MATCH(UnitGradeInfo!B541,ref_Unit_Balance!$B$31:$B$1048576,0))</f>
        <v>501</v>
      </c>
      <c r="F541" s="5">
        <f>INDEX(ref_Unit_Balance!$V$31:$V$106,MATCH(UnitGradeInfo!B541,ref_Unit_Balance!$B$31:$B$1048576,0))
+
INDEX(ref_Unit_Balance!$AB$31:$AB$106,MATCH(UnitGradeInfo!B541,ref_Unit_Balance!$B$31:$B$1048576,0))*(D541-1)</f>
        <v>5412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378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1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425</v>
      </c>
      <c r="S541" s="19" t="s">
        <v>425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INDEX(ref_Unit_Balance!$G$31:$G$106,MATCH(UnitGradeInfo!B542,ref_Unit_Balance!$B$31:$B$1048576,0))</f>
        <v>501</v>
      </c>
      <c r="F542" s="5">
        <f>INDEX(ref_Unit_Balance!$V$31:$V$106,MATCH(UnitGradeInfo!B542,ref_Unit_Balance!$B$31:$B$1048576,0))
+
INDEX(ref_Unit_Balance!$AB$31:$AB$106,MATCH(UnitGradeInfo!B542,ref_Unit_Balance!$B$31:$B$1048576,0))*(D542-1)</f>
        <v>5678</v>
      </c>
      <c r="G542" s="5">
        <f>INDEX(ref_Unit_Balance!$R$31:$R$106,MATCH(UnitGradeInfo!B542,ref_Unit_Balance!$B$31:$B$1048576,0))
+
INDEX(ref_Unit_Balance!$AA$31:$AA$106,MATCH(UnitGradeInfo!B542,ref_Unit_Balance!$B$31:$B$1048576,0))*(D542-1)</f>
        <v>391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1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425</v>
      </c>
      <c r="S542" s="19" t="s">
        <v>425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INDEX(ref_Unit_Balance!$G$31:$G$106,MATCH(UnitGradeInfo!B543,ref_Unit_Balance!$B$31:$B$1048576,0))</f>
        <v>501</v>
      </c>
      <c r="F543" s="5">
        <f>INDEX(ref_Unit_Balance!$V$31:$V$106,MATCH(UnitGradeInfo!B543,ref_Unit_Balance!$B$31:$B$1048576,0))
+
INDEX(ref_Unit_Balance!$AB$31:$AB$106,MATCH(UnitGradeInfo!B543,ref_Unit_Balance!$B$31:$B$1048576,0))*(D543-1)</f>
        <v>5944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404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1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425</v>
      </c>
      <c r="S543" s="19" t="s">
        <v>425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INDEX(ref_Unit_Balance!$G$31:$G$106,MATCH(UnitGradeInfo!B544,ref_Unit_Balance!$B$31:$B$1048576,0))</f>
        <v>501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6210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417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1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425</v>
      </c>
      <c r="S544" s="19" t="s">
        <v>425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INDEX(ref_Unit_Balance!$G$31:$G$106,MATCH(UnitGradeInfo!B545,ref_Unit_Balance!$B$31:$B$1048576,0))</f>
        <v>501</v>
      </c>
      <c r="F545" s="5">
        <f>INDEX(ref_Unit_Balance!$V$31:$V$106,MATCH(UnitGradeInfo!B545,ref_Unit_Balance!$B$31:$B$1048576,0))
+
INDEX(ref_Unit_Balance!$AB$31:$AB$106,MATCH(UnitGradeInfo!B545,ref_Unit_Balance!$B$31:$B$1048576,0))*(D545-1)</f>
        <v>6476</v>
      </c>
      <c r="G545" s="5">
        <f>INDEX(ref_Unit_Balance!$R$31:$R$106,MATCH(UnitGradeInfo!B545,ref_Unit_Balance!$B$31:$B$1048576,0))
+
INDEX(ref_Unit_Balance!$AA$31:$AA$106,MATCH(UnitGradeInfo!B545,ref_Unit_Balance!$B$31:$B$1048576,0))*(D545-1)</f>
        <v>430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1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425</v>
      </c>
      <c r="S545" s="19" t="s">
        <v>425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INDEX(ref_Unit_Balance!$G$31:$G$106,MATCH(UnitGradeInfo!B546,ref_Unit_Balance!$B$31:$B$1048576,0))</f>
        <v>501</v>
      </c>
      <c r="F546" s="5">
        <f>INDEX(ref_Unit_Balance!$V$31:$V$106,MATCH(UnitGradeInfo!B546,ref_Unit_Balance!$B$31:$B$1048576,0))
+
INDEX(ref_Unit_Balance!$AB$31:$AB$106,MATCH(UnitGradeInfo!B546,ref_Unit_Balance!$B$31:$B$1048576,0))*(D546-1)</f>
        <v>6742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443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1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425</v>
      </c>
      <c r="S546" s="19" t="s">
        <v>425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INDEX(ref_Unit_Balance!$G$31:$G$106,MATCH(UnitGradeInfo!B547,ref_Unit_Balance!$B$31:$B$1048576,0))</f>
        <v>501</v>
      </c>
      <c r="F547" s="5">
        <f>INDEX(ref_Unit_Balance!$V$31:$V$106,MATCH(UnitGradeInfo!B547,ref_Unit_Balance!$B$31:$B$1048576,0))
+
INDEX(ref_Unit_Balance!$AB$31:$AB$106,MATCH(UnitGradeInfo!B547,ref_Unit_Balance!$B$31:$B$1048576,0))*(D547-1)</f>
        <v>7008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456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1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425</v>
      </c>
      <c r="S547" s="19" t="s">
        <v>425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INDEX(ref_Unit_Balance!$G$31:$G$106,MATCH(UnitGradeInfo!B548,ref_Unit_Balance!$B$31:$B$1048576,0))</f>
        <v>501</v>
      </c>
      <c r="F548" s="5">
        <f>INDEX(ref_Unit_Balance!$V$31:$V$106,MATCH(UnitGradeInfo!B548,ref_Unit_Balance!$B$31:$B$1048576,0))
+
INDEX(ref_Unit_Balance!$AB$31:$AB$106,MATCH(UnitGradeInfo!B548,ref_Unit_Balance!$B$31:$B$1048576,0))*(D548-1)</f>
        <v>7274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469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1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425</v>
      </c>
      <c r="S548" s="19" t="s">
        <v>425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INDEX(ref_Unit_Balance!$G$31:$G$106,MATCH(UnitGradeInfo!B549,ref_Unit_Balance!$B$31:$B$1048576,0))</f>
        <v>375</v>
      </c>
      <c r="F549" s="5">
        <f>INDEX(ref_Unit_Balance!$V$31:$V$106,MATCH(UnitGradeInfo!B549,ref_Unit_Balance!$B$31:$B$1048576,0))
+
INDEX(ref_Unit_Balance!$AB$31:$AB$106,MATCH(UnitGradeInfo!B549,ref_Unit_Balance!$B$31:$B$1048576,0))*(D549-1)</f>
        <v>2333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1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425</v>
      </c>
      <c r="S549" s="19" t="s">
        <v>425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INDEX(ref_Unit_Balance!$G$31:$G$106,MATCH(UnitGradeInfo!B550,ref_Unit_Balance!$B$31:$B$1048576,0))</f>
        <v>375</v>
      </c>
      <c r="F550" s="5">
        <f>INDEX(ref_Unit_Balance!$V$31:$V$106,MATCH(UnitGradeInfo!B550,ref_Unit_Balance!$B$31:$B$1048576,0))
+
INDEX(ref_Unit_Balance!$AB$31:$AB$106,MATCH(UnitGradeInfo!B550,ref_Unit_Balance!$B$31:$B$1048576,0))*(D550-1)</f>
        <v>2599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1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425</v>
      </c>
      <c r="S550" s="19" t="s">
        <v>425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INDEX(ref_Unit_Balance!$G$31:$G$106,MATCH(UnitGradeInfo!B551,ref_Unit_Balance!$B$31:$B$1048576,0))</f>
        <v>375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2865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1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425</v>
      </c>
      <c r="S551" s="19" t="s">
        <v>425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INDEX(ref_Unit_Balance!$G$31:$G$106,MATCH(UnitGradeInfo!B552,ref_Unit_Balance!$B$31:$B$1048576,0))</f>
        <v>375</v>
      </c>
      <c r="F552" s="5">
        <f>INDEX(ref_Unit_Balance!$V$31:$V$106,MATCH(UnitGradeInfo!B552,ref_Unit_Balance!$B$31:$B$1048576,0))
+
INDEX(ref_Unit_Balance!$AB$31:$AB$106,MATCH(UnitGradeInfo!B552,ref_Unit_Balance!$B$31:$B$1048576,0))*(D552-1)</f>
        <v>3131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1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425</v>
      </c>
      <c r="S552" s="19" t="s">
        <v>425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INDEX(ref_Unit_Balance!$G$31:$G$106,MATCH(UnitGradeInfo!B553,ref_Unit_Balance!$B$31:$B$1048576,0))</f>
        <v>375</v>
      </c>
      <c r="F553" s="5">
        <f>INDEX(ref_Unit_Balance!$V$31:$V$106,MATCH(UnitGradeInfo!B553,ref_Unit_Balance!$B$31:$B$1048576,0))
+
INDEX(ref_Unit_Balance!$AB$31:$AB$106,MATCH(UnitGradeInfo!B553,ref_Unit_Balance!$B$31:$B$1048576,0))*(D553-1)</f>
        <v>3397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1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425</v>
      </c>
      <c r="S553" s="19" t="s">
        <v>425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INDEX(ref_Unit_Balance!$G$31:$G$106,MATCH(UnitGradeInfo!B554,ref_Unit_Balance!$B$31:$B$1048576,0))</f>
        <v>375</v>
      </c>
      <c r="F554" s="5">
        <f>INDEX(ref_Unit_Balance!$V$31:$V$106,MATCH(UnitGradeInfo!B554,ref_Unit_Balance!$B$31:$B$1048576,0))
+
INDEX(ref_Unit_Balance!$AB$31:$AB$106,MATCH(UnitGradeInfo!B554,ref_Unit_Balance!$B$31:$B$1048576,0))*(D554-1)</f>
        <v>3663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1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425</v>
      </c>
      <c r="S554" s="19" t="s">
        <v>425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INDEX(ref_Unit_Balance!$G$31:$G$106,MATCH(UnitGradeInfo!B555,ref_Unit_Balance!$B$31:$B$1048576,0))</f>
        <v>375</v>
      </c>
      <c r="F555" s="5">
        <f>INDEX(ref_Unit_Balance!$V$31:$V$106,MATCH(UnitGradeInfo!B555,ref_Unit_Balance!$B$31:$B$1048576,0))
+
INDEX(ref_Unit_Balance!$AB$31:$AB$106,MATCH(UnitGradeInfo!B555,ref_Unit_Balance!$B$31:$B$1048576,0))*(D555-1)</f>
        <v>3929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1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425</v>
      </c>
      <c r="S555" s="19" t="s">
        <v>425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INDEX(ref_Unit_Balance!$G$31:$G$106,MATCH(UnitGradeInfo!B556,ref_Unit_Balance!$B$31:$B$1048576,0))</f>
        <v>375</v>
      </c>
      <c r="F556" s="5">
        <f>INDEX(ref_Unit_Balance!$V$31:$V$106,MATCH(UnitGradeInfo!B556,ref_Unit_Balance!$B$31:$B$1048576,0))
+
INDEX(ref_Unit_Balance!$AB$31:$AB$106,MATCH(UnitGradeInfo!B556,ref_Unit_Balance!$B$31:$B$1048576,0))*(D556-1)</f>
        <v>4195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1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425</v>
      </c>
      <c r="S556" s="19" t="s">
        <v>425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INDEX(ref_Unit_Balance!$G$31:$G$106,MATCH(UnitGradeInfo!B557,ref_Unit_Balance!$B$31:$B$1048576,0))</f>
        <v>375</v>
      </c>
      <c r="F557" s="5">
        <f>INDEX(ref_Unit_Balance!$V$31:$V$106,MATCH(UnitGradeInfo!B557,ref_Unit_Balance!$B$31:$B$1048576,0))
+
INDEX(ref_Unit_Balance!$AB$31:$AB$106,MATCH(UnitGradeInfo!B557,ref_Unit_Balance!$B$31:$B$1048576,0))*(D557-1)</f>
        <v>4461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1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425</v>
      </c>
      <c r="S557" s="19" t="s">
        <v>425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INDEX(ref_Unit_Balance!$G$31:$G$106,MATCH(UnitGradeInfo!B558,ref_Unit_Balance!$B$31:$B$1048576,0))</f>
        <v>375</v>
      </c>
      <c r="F558" s="5">
        <f>INDEX(ref_Unit_Balance!$V$31:$V$106,MATCH(UnitGradeInfo!B558,ref_Unit_Balance!$B$31:$B$1048576,0))
+
INDEX(ref_Unit_Balance!$AB$31:$AB$106,MATCH(UnitGradeInfo!B558,ref_Unit_Balance!$B$31:$B$1048576,0))*(D558-1)</f>
        <v>4727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1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425</v>
      </c>
      <c r="S558" s="19" t="s">
        <v>425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INDEX(ref_Unit_Balance!$G$31:$G$106,MATCH(UnitGradeInfo!B559,ref_Unit_Balance!$B$31:$B$1048576,0))</f>
        <v>375</v>
      </c>
      <c r="F559" s="5">
        <f>INDEX(ref_Unit_Balance!$V$31:$V$106,MATCH(UnitGradeInfo!B559,ref_Unit_Balance!$B$31:$B$1048576,0))
+
INDEX(ref_Unit_Balance!$AB$31:$AB$106,MATCH(UnitGradeInfo!B559,ref_Unit_Balance!$B$31:$B$1048576,0))*(D559-1)</f>
        <v>4993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1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425</v>
      </c>
      <c r="S559" s="19" t="s">
        <v>425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INDEX(ref_Unit_Balance!$G$31:$G$106,MATCH(UnitGradeInfo!B560,ref_Unit_Balance!$B$31:$B$1048576,0))</f>
        <v>375</v>
      </c>
      <c r="F560" s="5">
        <f>INDEX(ref_Unit_Balance!$V$31:$V$106,MATCH(UnitGradeInfo!B560,ref_Unit_Balance!$B$31:$B$1048576,0))
+
INDEX(ref_Unit_Balance!$AB$31:$AB$106,MATCH(UnitGradeInfo!B560,ref_Unit_Balance!$B$31:$B$1048576,0))*(D560-1)</f>
        <v>5259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1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425</v>
      </c>
      <c r="S560" s="19" t="s">
        <v>425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INDEX(ref_Unit_Balance!$G$31:$G$106,MATCH(UnitGradeInfo!B561,ref_Unit_Balance!$B$31:$B$1048576,0))</f>
        <v>375</v>
      </c>
      <c r="F561" s="5">
        <f>INDEX(ref_Unit_Balance!$V$31:$V$106,MATCH(UnitGradeInfo!B561,ref_Unit_Balance!$B$31:$B$1048576,0))
+
INDEX(ref_Unit_Balance!$AB$31:$AB$106,MATCH(UnitGradeInfo!B561,ref_Unit_Balance!$B$31:$B$1048576,0))*(D561-1)</f>
        <v>5525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1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425</v>
      </c>
      <c r="S561" s="19" t="s">
        <v>425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INDEX(ref_Unit_Balance!$G$31:$G$106,MATCH(UnitGradeInfo!B562,ref_Unit_Balance!$B$31:$B$1048576,0))</f>
        <v>375</v>
      </c>
      <c r="F562" s="5">
        <f>INDEX(ref_Unit_Balance!$V$31:$V$106,MATCH(UnitGradeInfo!B562,ref_Unit_Balance!$B$31:$B$1048576,0))
+
INDEX(ref_Unit_Balance!$AB$31:$AB$106,MATCH(UnitGradeInfo!B562,ref_Unit_Balance!$B$31:$B$1048576,0))*(D562-1)</f>
        <v>5791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1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425</v>
      </c>
      <c r="S562" s="19" t="s">
        <v>425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INDEX(ref_Unit_Balance!$G$31:$G$106,MATCH(UnitGradeInfo!B563,ref_Unit_Balance!$B$31:$B$1048576,0))</f>
        <v>375</v>
      </c>
      <c r="F563" s="5">
        <f>INDEX(ref_Unit_Balance!$V$31:$V$106,MATCH(UnitGradeInfo!B563,ref_Unit_Balance!$B$31:$B$1048576,0))
+
INDEX(ref_Unit_Balance!$AB$31:$AB$106,MATCH(UnitGradeInfo!B563,ref_Unit_Balance!$B$31:$B$1048576,0))*(D563-1)</f>
        <v>6057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1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425</v>
      </c>
      <c r="S563" s="19" t="s">
        <v>425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INDEX(ref_Unit_Balance!$G$31:$G$106,MATCH(UnitGradeInfo!B564,ref_Unit_Balance!$B$31:$B$1048576,0))</f>
        <v>375</v>
      </c>
      <c r="F564" s="5">
        <f>INDEX(ref_Unit_Balance!$V$31:$V$106,MATCH(UnitGradeInfo!B564,ref_Unit_Balance!$B$31:$B$1048576,0))
+
INDEX(ref_Unit_Balance!$AB$31:$AB$106,MATCH(UnitGradeInfo!B564,ref_Unit_Balance!$B$31:$B$1048576,0))*(D564-1)</f>
        <v>6323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1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425</v>
      </c>
      <c r="S564" s="19" t="s">
        <v>425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INDEX(ref_Unit_Balance!$G$31:$G$106,MATCH(UnitGradeInfo!B565,ref_Unit_Balance!$B$31:$B$1048576,0))</f>
        <v>375</v>
      </c>
      <c r="F565" s="5">
        <f>INDEX(ref_Unit_Balance!$V$31:$V$106,MATCH(UnitGradeInfo!B565,ref_Unit_Balance!$B$31:$B$1048576,0))
+
INDEX(ref_Unit_Balance!$AB$31:$AB$106,MATCH(UnitGradeInfo!B565,ref_Unit_Balance!$B$31:$B$1048576,0))*(D565-1)</f>
        <v>6589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1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425</v>
      </c>
      <c r="S565" s="19" t="s">
        <v>425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INDEX(ref_Unit_Balance!$G$31:$G$106,MATCH(UnitGradeInfo!B566,ref_Unit_Balance!$B$31:$B$1048576,0))</f>
        <v>375</v>
      </c>
      <c r="F566" s="5">
        <f>INDEX(ref_Unit_Balance!$V$31:$V$106,MATCH(UnitGradeInfo!B566,ref_Unit_Balance!$B$31:$B$1048576,0))
+
INDEX(ref_Unit_Balance!$AB$31:$AB$106,MATCH(UnitGradeInfo!B566,ref_Unit_Balance!$B$31:$B$1048576,0))*(D566-1)</f>
        <v>6855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1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425</v>
      </c>
      <c r="S566" s="19" t="s">
        <v>425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INDEX(ref_Unit_Balance!$G$31:$G$106,MATCH(UnitGradeInfo!B567,ref_Unit_Balance!$B$31:$B$1048576,0))</f>
        <v>375</v>
      </c>
      <c r="F567" s="5">
        <f>INDEX(ref_Unit_Balance!$V$31:$V$106,MATCH(UnitGradeInfo!B567,ref_Unit_Balance!$B$31:$B$1048576,0))
+
INDEX(ref_Unit_Balance!$AB$31:$AB$106,MATCH(UnitGradeInfo!B567,ref_Unit_Balance!$B$31:$B$1048576,0))*(D567-1)</f>
        <v>7121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1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425</v>
      </c>
      <c r="S567" s="19" t="s">
        <v>425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INDEX(ref_Unit_Balance!$G$31:$G$106,MATCH(UnitGradeInfo!B568,ref_Unit_Balance!$B$31:$B$1048576,0))</f>
        <v>375</v>
      </c>
      <c r="F568" s="5">
        <f>INDEX(ref_Unit_Balance!$V$31:$V$106,MATCH(UnitGradeInfo!B568,ref_Unit_Balance!$B$31:$B$1048576,0))
+
INDEX(ref_Unit_Balance!$AB$31:$AB$106,MATCH(UnitGradeInfo!B568,ref_Unit_Balance!$B$31:$B$1048576,0))*(D568-1)</f>
        <v>7387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1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425</v>
      </c>
      <c r="S568" s="19" t="s">
        <v>425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INDEX(ref_Unit_Balance!$G$31:$G$106,MATCH(UnitGradeInfo!B569,ref_Unit_Balance!$B$31:$B$1048576,0))</f>
        <v>375</v>
      </c>
      <c r="F569" s="5">
        <f>INDEX(ref_Unit_Balance!$V$31:$V$106,MATCH(UnitGradeInfo!B569,ref_Unit_Balance!$B$31:$B$1048576,0))
+
INDEX(ref_Unit_Balance!$AB$31:$AB$106,MATCH(UnitGradeInfo!B569,ref_Unit_Balance!$B$31:$B$1048576,0))*(D569-1)</f>
        <v>2333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1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425</v>
      </c>
      <c r="S569" s="19" t="s">
        <v>425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INDEX(ref_Unit_Balance!$G$31:$G$106,MATCH(UnitGradeInfo!B570,ref_Unit_Balance!$B$31:$B$1048576,0))</f>
        <v>375</v>
      </c>
      <c r="F570" s="5">
        <f>INDEX(ref_Unit_Balance!$V$31:$V$106,MATCH(UnitGradeInfo!B570,ref_Unit_Balance!$B$31:$B$1048576,0))
+
INDEX(ref_Unit_Balance!$AB$31:$AB$106,MATCH(UnitGradeInfo!B570,ref_Unit_Balance!$B$31:$B$1048576,0))*(D570-1)</f>
        <v>2599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1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425</v>
      </c>
      <c r="S570" s="19" t="s">
        <v>425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INDEX(ref_Unit_Balance!$G$31:$G$106,MATCH(UnitGradeInfo!B571,ref_Unit_Balance!$B$31:$B$1048576,0))</f>
        <v>375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2865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1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425</v>
      </c>
      <c r="S571" s="19" t="s">
        <v>425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INDEX(ref_Unit_Balance!$G$31:$G$106,MATCH(UnitGradeInfo!B572,ref_Unit_Balance!$B$31:$B$1048576,0))</f>
        <v>375</v>
      </c>
      <c r="F572" s="5">
        <f>INDEX(ref_Unit_Balance!$V$31:$V$106,MATCH(UnitGradeInfo!B572,ref_Unit_Balance!$B$31:$B$1048576,0))
+
INDEX(ref_Unit_Balance!$AB$31:$AB$106,MATCH(UnitGradeInfo!B572,ref_Unit_Balance!$B$31:$B$1048576,0))*(D572-1)</f>
        <v>3131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1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425</v>
      </c>
      <c r="S572" s="19" t="s">
        <v>425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INDEX(ref_Unit_Balance!$G$31:$G$106,MATCH(UnitGradeInfo!B573,ref_Unit_Balance!$B$31:$B$1048576,0))</f>
        <v>375</v>
      </c>
      <c r="F573" s="5">
        <f>INDEX(ref_Unit_Balance!$V$31:$V$106,MATCH(UnitGradeInfo!B573,ref_Unit_Balance!$B$31:$B$1048576,0))
+
INDEX(ref_Unit_Balance!$AB$31:$AB$106,MATCH(UnitGradeInfo!B573,ref_Unit_Balance!$B$31:$B$1048576,0))*(D573-1)</f>
        <v>3397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1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425</v>
      </c>
      <c r="S573" s="19" t="s">
        <v>425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INDEX(ref_Unit_Balance!$G$31:$G$106,MATCH(UnitGradeInfo!B574,ref_Unit_Balance!$B$31:$B$1048576,0))</f>
        <v>375</v>
      </c>
      <c r="F574" s="5">
        <f>INDEX(ref_Unit_Balance!$V$31:$V$106,MATCH(UnitGradeInfo!B574,ref_Unit_Balance!$B$31:$B$1048576,0))
+
INDEX(ref_Unit_Balance!$AB$31:$AB$106,MATCH(UnitGradeInfo!B574,ref_Unit_Balance!$B$31:$B$1048576,0))*(D574-1)</f>
        <v>3663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1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425</v>
      </c>
      <c r="S574" s="19" t="s">
        <v>425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INDEX(ref_Unit_Balance!$G$31:$G$106,MATCH(UnitGradeInfo!B575,ref_Unit_Balance!$B$31:$B$1048576,0))</f>
        <v>375</v>
      </c>
      <c r="F575" s="5">
        <f>INDEX(ref_Unit_Balance!$V$31:$V$106,MATCH(UnitGradeInfo!B575,ref_Unit_Balance!$B$31:$B$1048576,0))
+
INDEX(ref_Unit_Balance!$AB$31:$AB$106,MATCH(UnitGradeInfo!B575,ref_Unit_Balance!$B$31:$B$1048576,0))*(D575-1)</f>
        <v>3929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1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425</v>
      </c>
      <c r="S575" s="19" t="s">
        <v>425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INDEX(ref_Unit_Balance!$G$31:$G$106,MATCH(UnitGradeInfo!B576,ref_Unit_Balance!$B$31:$B$1048576,0))</f>
        <v>375</v>
      </c>
      <c r="F576" s="5">
        <f>INDEX(ref_Unit_Balance!$V$31:$V$106,MATCH(UnitGradeInfo!B576,ref_Unit_Balance!$B$31:$B$1048576,0))
+
INDEX(ref_Unit_Balance!$AB$31:$AB$106,MATCH(UnitGradeInfo!B576,ref_Unit_Balance!$B$31:$B$1048576,0))*(D576-1)</f>
        <v>4195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1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425</v>
      </c>
      <c r="S576" s="19" t="s">
        <v>425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INDEX(ref_Unit_Balance!$G$31:$G$106,MATCH(UnitGradeInfo!B577,ref_Unit_Balance!$B$31:$B$1048576,0))</f>
        <v>375</v>
      </c>
      <c r="F577" s="5">
        <f>INDEX(ref_Unit_Balance!$V$31:$V$106,MATCH(UnitGradeInfo!B577,ref_Unit_Balance!$B$31:$B$1048576,0))
+
INDEX(ref_Unit_Balance!$AB$31:$AB$106,MATCH(UnitGradeInfo!B577,ref_Unit_Balance!$B$31:$B$1048576,0))*(D577-1)</f>
        <v>4461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1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425</v>
      </c>
      <c r="S577" s="19" t="s">
        <v>425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INDEX(ref_Unit_Balance!$G$31:$G$106,MATCH(UnitGradeInfo!B578,ref_Unit_Balance!$B$31:$B$1048576,0))</f>
        <v>375</v>
      </c>
      <c r="F578" s="5">
        <f>INDEX(ref_Unit_Balance!$V$31:$V$106,MATCH(UnitGradeInfo!B578,ref_Unit_Balance!$B$31:$B$1048576,0))
+
INDEX(ref_Unit_Balance!$AB$31:$AB$106,MATCH(UnitGradeInfo!B578,ref_Unit_Balance!$B$31:$B$1048576,0))*(D578-1)</f>
        <v>4727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1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425</v>
      </c>
      <c r="S578" s="19" t="s">
        <v>425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INDEX(ref_Unit_Balance!$G$31:$G$106,MATCH(UnitGradeInfo!B579,ref_Unit_Balance!$B$31:$B$1048576,0))</f>
        <v>375</v>
      </c>
      <c r="F579" s="5">
        <f>INDEX(ref_Unit_Balance!$V$31:$V$106,MATCH(UnitGradeInfo!B579,ref_Unit_Balance!$B$31:$B$1048576,0))
+
INDEX(ref_Unit_Balance!$AB$31:$AB$106,MATCH(UnitGradeInfo!B579,ref_Unit_Balance!$B$31:$B$1048576,0))*(D579-1)</f>
        <v>4993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1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425</v>
      </c>
      <c r="S579" s="19" t="s">
        <v>425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INDEX(ref_Unit_Balance!$G$31:$G$106,MATCH(UnitGradeInfo!B580,ref_Unit_Balance!$B$31:$B$1048576,0))</f>
        <v>375</v>
      </c>
      <c r="F580" s="5">
        <f>INDEX(ref_Unit_Balance!$V$31:$V$106,MATCH(UnitGradeInfo!B580,ref_Unit_Balance!$B$31:$B$1048576,0))
+
INDEX(ref_Unit_Balance!$AB$31:$AB$106,MATCH(UnitGradeInfo!B580,ref_Unit_Balance!$B$31:$B$1048576,0))*(D580-1)</f>
        <v>5259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1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425</v>
      </c>
      <c r="S580" s="19" t="s">
        <v>425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INDEX(ref_Unit_Balance!$G$31:$G$106,MATCH(UnitGradeInfo!B581,ref_Unit_Balance!$B$31:$B$1048576,0))</f>
        <v>375</v>
      </c>
      <c r="F581" s="5">
        <f>INDEX(ref_Unit_Balance!$V$31:$V$106,MATCH(UnitGradeInfo!B581,ref_Unit_Balance!$B$31:$B$1048576,0))
+
INDEX(ref_Unit_Balance!$AB$31:$AB$106,MATCH(UnitGradeInfo!B581,ref_Unit_Balance!$B$31:$B$1048576,0))*(D581-1)</f>
        <v>5525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1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425</v>
      </c>
      <c r="S581" s="19" t="s">
        <v>425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INDEX(ref_Unit_Balance!$G$31:$G$106,MATCH(UnitGradeInfo!B582,ref_Unit_Balance!$B$31:$B$1048576,0))</f>
        <v>375</v>
      </c>
      <c r="F582" s="5">
        <f>INDEX(ref_Unit_Balance!$V$31:$V$106,MATCH(UnitGradeInfo!B582,ref_Unit_Balance!$B$31:$B$1048576,0))
+
INDEX(ref_Unit_Balance!$AB$31:$AB$106,MATCH(UnitGradeInfo!B582,ref_Unit_Balance!$B$31:$B$1048576,0))*(D582-1)</f>
        <v>5791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1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425</v>
      </c>
      <c r="S582" s="19" t="s">
        <v>425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INDEX(ref_Unit_Balance!$G$31:$G$106,MATCH(UnitGradeInfo!B583,ref_Unit_Balance!$B$31:$B$1048576,0))</f>
        <v>375</v>
      </c>
      <c r="F583" s="5">
        <f>INDEX(ref_Unit_Balance!$V$31:$V$106,MATCH(UnitGradeInfo!B583,ref_Unit_Balance!$B$31:$B$1048576,0))
+
INDEX(ref_Unit_Balance!$AB$31:$AB$106,MATCH(UnitGradeInfo!B583,ref_Unit_Balance!$B$31:$B$1048576,0))*(D583-1)</f>
        <v>6057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1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425</v>
      </c>
      <c r="S583" s="19" t="s">
        <v>425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INDEX(ref_Unit_Balance!$G$31:$G$106,MATCH(UnitGradeInfo!B584,ref_Unit_Balance!$B$31:$B$1048576,0))</f>
        <v>375</v>
      </c>
      <c r="F584" s="5">
        <f>INDEX(ref_Unit_Balance!$V$31:$V$106,MATCH(UnitGradeInfo!B584,ref_Unit_Balance!$B$31:$B$1048576,0))
+
INDEX(ref_Unit_Balance!$AB$31:$AB$106,MATCH(UnitGradeInfo!B584,ref_Unit_Balance!$B$31:$B$1048576,0))*(D584-1)</f>
        <v>6323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1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425</v>
      </c>
      <c r="S584" s="19" t="s">
        <v>425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INDEX(ref_Unit_Balance!$G$31:$G$106,MATCH(UnitGradeInfo!B585,ref_Unit_Balance!$B$31:$B$1048576,0))</f>
        <v>375</v>
      </c>
      <c r="F585" s="5">
        <f>INDEX(ref_Unit_Balance!$V$31:$V$106,MATCH(UnitGradeInfo!B585,ref_Unit_Balance!$B$31:$B$1048576,0))
+
INDEX(ref_Unit_Balance!$AB$31:$AB$106,MATCH(UnitGradeInfo!B585,ref_Unit_Balance!$B$31:$B$1048576,0))*(D585-1)</f>
        <v>6589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1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425</v>
      </c>
      <c r="S585" s="19" t="s">
        <v>425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INDEX(ref_Unit_Balance!$G$31:$G$106,MATCH(UnitGradeInfo!B586,ref_Unit_Balance!$B$31:$B$1048576,0))</f>
        <v>375</v>
      </c>
      <c r="F586" s="5">
        <f>INDEX(ref_Unit_Balance!$V$31:$V$106,MATCH(UnitGradeInfo!B586,ref_Unit_Balance!$B$31:$B$1048576,0))
+
INDEX(ref_Unit_Balance!$AB$31:$AB$106,MATCH(UnitGradeInfo!B586,ref_Unit_Balance!$B$31:$B$1048576,0))*(D586-1)</f>
        <v>6855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1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425</v>
      </c>
      <c r="S586" s="19" t="s">
        <v>425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INDEX(ref_Unit_Balance!$G$31:$G$106,MATCH(UnitGradeInfo!B587,ref_Unit_Balance!$B$31:$B$1048576,0))</f>
        <v>375</v>
      </c>
      <c r="F587" s="5">
        <f>INDEX(ref_Unit_Balance!$V$31:$V$106,MATCH(UnitGradeInfo!B587,ref_Unit_Balance!$B$31:$B$1048576,0))
+
INDEX(ref_Unit_Balance!$AB$31:$AB$106,MATCH(UnitGradeInfo!B587,ref_Unit_Balance!$B$31:$B$1048576,0))*(D587-1)</f>
        <v>7121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1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425</v>
      </c>
      <c r="S587" s="19" t="s">
        <v>425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INDEX(ref_Unit_Balance!$G$31:$G$106,MATCH(UnitGradeInfo!B588,ref_Unit_Balance!$B$31:$B$1048576,0))</f>
        <v>375</v>
      </c>
      <c r="F588" s="5">
        <f>INDEX(ref_Unit_Balance!$V$31:$V$106,MATCH(UnitGradeInfo!B588,ref_Unit_Balance!$B$31:$B$1048576,0))
+
INDEX(ref_Unit_Balance!$AB$31:$AB$106,MATCH(UnitGradeInfo!B588,ref_Unit_Balance!$B$31:$B$1048576,0))*(D588-1)</f>
        <v>7387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1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425</v>
      </c>
      <c r="S588" s="19" t="s">
        <v>425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INDEX(ref_Unit_Balance!$G$31:$G$106,MATCH(UnitGradeInfo!B589,ref_Unit_Balance!$B$31:$B$1048576,0))</f>
        <v>375</v>
      </c>
      <c r="F589" s="5">
        <f>INDEX(ref_Unit_Balance!$V$31:$V$106,MATCH(UnitGradeInfo!B589,ref_Unit_Balance!$B$31:$B$1048576,0))
+
INDEX(ref_Unit_Balance!$AB$31:$AB$106,MATCH(UnitGradeInfo!B589,ref_Unit_Balance!$B$31:$B$1048576,0))*(D589-1)</f>
        <v>2333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1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425</v>
      </c>
      <c r="S589" s="19" t="s">
        <v>425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INDEX(ref_Unit_Balance!$G$31:$G$106,MATCH(UnitGradeInfo!B590,ref_Unit_Balance!$B$31:$B$1048576,0))</f>
        <v>375</v>
      </c>
      <c r="F590" s="5">
        <f>INDEX(ref_Unit_Balance!$V$31:$V$106,MATCH(UnitGradeInfo!B590,ref_Unit_Balance!$B$31:$B$1048576,0))
+
INDEX(ref_Unit_Balance!$AB$31:$AB$106,MATCH(UnitGradeInfo!B590,ref_Unit_Balance!$B$31:$B$1048576,0))*(D590-1)</f>
        <v>2599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1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425</v>
      </c>
      <c r="S590" s="19" t="s">
        <v>425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INDEX(ref_Unit_Balance!$G$31:$G$106,MATCH(UnitGradeInfo!B591,ref_Unit_Balance!$B$31:$B$1048576,0))</f>
        <v>375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2865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1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425</v>
      </c>
      <c r="S591" s="19" t="s">
        <v>425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INDEX(ref_Unit_Balance!$G$31:$G$106,MATCH(UnitGradeInfo!B592,ref_Unit_Balance!$B$31:$B$1048576,0))</f>
        <v>375</v>
      </c>
      <c r="F592" s="5">
        <f>INDEX(ref_Unit_Balance!$V$31:$V$106,MATCH(UnitGradeInfo!B592,ref_Unit_Balance!$B$31:$B$1048576,0))
+
INDEX(ref_Unit_Balance!$AB$31:$AB$106,MATCH(UnitGradeInfo!B592,ref_Unit_Balance!$B$31:$B$1048576,0))*(D592-1)</f>
        <v>3131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1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425</v>
      </c>
      <c r="S592" s="19" t="s">
        <v>425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INDEX(ref_Unit_Balance!$G$31:$G$106,MATCH(UnitGradeInfo!B593,ref_Unit_Balance!$B$31:$B$1048576,0))</f>
        <v>375</v>
      </c>
      <c r="F593" s="5">
        <f>INDEX(ref_Unit_Balance!$V$31:$V$106,MATCH(UnitGradeInfo!B593,ref_Unit_Balance!$B$31:$B$1048576,0))
+
INDEX(ref_Unit_Balance!$AB$31:$AB$106,MATCH(UnitGradeInfo!B593,ref_Unit_Balance!$B$31:$B$1048576,0))*(D593-1)</f>
        <v>3397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1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425</v>
      </c>
      <c r="S593" s="19" t="s">
        <v>425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INDEX(ref_Unit_Balance!$G$31:$G$106,MATCH(UnitGradeInfo!B594,ref_Unit_Balance!$B$31:$B$1048576,0))</f>
        <v>375</v>
      </c>
      <c r="F594" s="5">
        <f>INDEX(ref_Unit_Balance!$V$31:$V$106,MATCH(UnitGradeInfo!B594,ref_Unit_Balance!$B$31:$B$1048576,0))
+
INDEX(ref_Unit_Balance!$AB$31:$AB$106,MATCH(UnitGradeInfo!B594,ref_Unit_Balance!$B$31:$B$1048576,0))*(D594-1)</f>
        <v>3663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1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425</v>
      </c>
      <c r="S594" s="19" t="s">
        <v>425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INDEX(ref_Unit_Balance!$G$31:$G$106,MATCH(UnitGradeInfo!B595,ref_Unit_Balance!$B$31:$B$1048576,0))</f>
        <v>375</v>
      </c>
      <c r="F595" s="5">
        <f>INDEX(ref_Unit_Balance!$V$31:$V$106,MATCH(UnitGradeInfo!B595,ref_Unit_Balance!$B$31:$B$1048576,0))
+
INDEX(ref_Unit_Balance!$AB$31:$AB$106,MATCH(UnitGradeInfo!B595,ref_Unit_Balance!$B$31:$B$1048576,0))*(D595-1)</f>
        <v>3929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1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425</v>
      </c>
      <c r="S595" s="19" t="s">
        <v>425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INDEX(ref_Unit_Balance!$G$31:$G$106,MATCH(UnitGradeInfo!B596,ref_Unit_Balance!$B$31:$B$1048576,0))</f>
        <v>375</v>
      </c>
      <c r="F596" s="5">
        <f>INDEX(ref_Unit_Balance!$V$31:$V$106,MATCH(UnitGradeInfo!B596,ref_Unit_Balance!$B$31:$B$1048576,0))
+
INDEX(ref_Unit_Balance!$AB$31:$AB$106,MATCH(UnitGradeInfo!B596,ref_Unit_Balance!$B$31:$B$1048576,0))*(D596-1)</f>
        <v>4195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1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425</v>
      </c>
      <c r="S596" s="19" t="s">
        <v>425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INDEX(ref_Unit_Balance!$G$31:$G$106,MATCH(UnitGradeInfo!B597,ref_Unit_Balance!$B$31:$B$1048576,0))</f>
        <v>375</v>
      </c>
      <c r="F597" s="5">
        <f>INDEX(ref_Unit_Balance!$V$31:$V$106,MATCH(UnitGradeInfo!B597,ref_Unit_Balance!$B$31:$B$1048576,0))
+
INDEX(ref_Unit_Balance!$AB$31:$AB$106,MATCH(UnitGradeInfo!B597,ref_Unit_Balance!$B$31:$B$1048576,0))*(D597-1)</f>
        <v>4461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1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425</v>
      </c>
      <c r="S597" s="19" t="s">
        <v>425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INDEX(ref_Unit_Balance!$G$31:$G$106,MATCH(UnitGradeInfo!B598,ref_Unit_Balance!$B$31:$B$1048576,0))</f>
        <v>375</v>
      </c>
      <c r="F598" s="5">
        <f>INDEX(ref_Unit_Balance!$V$31:$V$106,MATCH(UnitGradeInfo!B598,ref_Unit_Balance!$B$31:$B$1048576,0))
+
INDEX(ref_Unit_Balance!$AB$31:$AB$106,MATCH(UnitGradeInfo!B598,ref_Unit_Balance!$B$31:$B$1048576,0))*(D598-1)</f>
        <v>4727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1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425</v>
      </c>
      <c r="S598" s="19" t="s">
        <v>425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INDEX(ref_Unit_Balance!$G$31:$G$106,MATCH(UnitGradeInfo!B599,ref_Unit_Balance!$B$31:$B$1048576,0))</f>
        <v>375</v>
      </c>
      <c r="F599" s="5">
        <f>INDEX(ref_Unit_Balance!$V$31:$V$106,MATCH(UnitGradeInfo!B599,ref_Unit_Balance!$B$31:$B$1048576,0))
+
INDEX(ref_Unit_Balance!$AB$31:$AB$106,MATCH(UnitGradeInfo!B599,ref_Unit_Balance!$B$31:$B$1048576,0))*(D599-1)</f>
        <v>4993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1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425</v>
      </c>
      <c r="S599" s="19" t="s">
        <v>425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INDEX(ref_Unit_Balance!$G$31:$G$106,MATCH(UnitGradeInfo!B600,ref_Unit_Balance!$B$31:$B$1048576,0))</f>
        <v>375</v>
      </c>
      <c r="F600" s="5">
        <f>INDEX(ref_Unit_Balance!$V$31:$V$106,MATCH(UnitGradeInfo!B600,ref_Unit_Balance!$B$31:$B$1048576,0))
+
INDEX(ref_Unit_Balance!$AB$31:$AB$106,MATCH(UnitGradeInfo!B600,ref_Unit_Balance!$B$31:$B$1048576,0))*(D600-1)</f>
        <v>5259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1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425</v>
      </c>
      <c r="S600" s="19" t="s">
        <v>425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INDEX(ref_Unit_Balance!$G$31:$G$106,MATCH(UnitGradeInfo!B601,ref_Unit_Balance!$B$31:$B$1048576,0))</f>
        <v>375</v>
      </c>
      <c r="F601" s="5">
        <f>INDEX(ref_Unit_Balance!$V$31:$V$106,MATCH(UnitGradeInfo!B601,ref_Unit_Balance!$B$31:$B$1048576,0))
+
INDEX(ref_Unit_Balance!$AB$31:$AB$106,MATCH(UnitGradeInfo!B601,ref_Unit_Balance!$B$31:$B$1048576,0))*(D601-1)</f>
        <v>5525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1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425</v>
      </c>
      <c r="S601" s="19" t="s">
        <v>425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INDEX(ref_Unit_Balance!$G$31:$G$106,MATCH(UnitGradeInfo!B602,ref_Unit_Balance!$B$31:$B$1048576,0))</f>
        <v>375</v>
      </c>
      <c r="F602" s="5">
        <f>INDEX(ref_Unit_Balance!$V$31:$V$106,MATCH(UnitGradeInfo!B602,ref_Unit_Balance!$B$31:$B$1048576,0))
+
INDEX(ref_Unit_Balance!$AB$31:$AB$106,MATCH(UnitGradeInfo!B602,ref_Unit_Balance!$B$31:$B$1048576,0))*(D602-1)</f>
        <v>5791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1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425</v>
      </c>
      <c r="S602" s="19" t="s">
        <v>425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INDEX(ref_Unit_Balance!$G$31:$G$106,MATCH(UnitGradeInfo!B603,ref_Unit_Balance!$B$31:$B$1048576,0))</f>
        <v>375</v>
      </c>
      <c r="F603" s="5">
        <f>INDEX(ref_Unit_Balance!$V$31:$V$106,MATCH(UnitGradeInfo!B603,ref_Unit_Balance!$B$31:$B$1048576,0))
+
INDEX(ref_Unit_Balance!$AB$31:$AB$106,MATCH(UnitGradeInfo!B603,ref_Unit_Balance!$B$31:$B$1048576,0))*(D603-1)</f>
        <v>6057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1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425</v>
      </c>
      <c r="S603" s="19" t="s">
        <v>425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INDEX(ref_Unit_Balance!$G$31:$G$106,MATCH(UnitGradeInfo!B604,ref_Unit_Balance!$B$31:$B$1048576,0))</f>
        <v>375</v>
      </c>
      <c r="F604" s="5">
        <f>INDEX(ref_Unit_Balance!$V$31:$V$106,MATCH(UnitGradeInfo!B604,ref_Unit_Balance!$B$31:$B$1048576,0))
+
INDEX(ref_Unit_Balance!$AB$31:$AB$106,MATCH(UnitGradeInfo!B604,ref_Unit_Balance!$B$31:$B$1048576,0))*(D604-1)</f>
        <v>6323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1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425</v>
      </c>
      <c r="S604" s="19" t="s">
        <v>425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INDEX(ref_Unit_Balance!$G$31:$G$106,MATCH(UnitGradeInfo!B605,ref_Unit_Balance!$B$31:$B$1048576,0))</f>
        <v>375</v>
      </c>
      <c r="F605" s="5">
        <f>INDEX(ref_Unit_Balance!$V$31:$V$106,MATCH(UnitGradeInfo!B605,ref_Unit_Balance!$B$31:$B$1048576,0))
+
INDEX(ref_Unit_Balance!$AB$31:$AB$106,MATCH(UnitGradeInfo!B605,ref_Unit_Balance!$B$31:$B$1048576,0))*(D605-1)</f>
        <v>6589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1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425</v>
      </c>
      <c r="S605" s="19" t="s">
        <v>425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INDEX(ref_Unit_Balance!$G$31:$G$106,MATCH(UnitGradeInfo!B606,ref_Unit_Balance!$B$31:$B$1048576,0))</f>
        <v>375</v>
      </c>
      <c r="F606" s="5">
        <f>INDEX(ref_Unit_Balance!$V$31:$V$106,MATCH(UnitGradeInfo!B606,ref_Unit_Balance!$B$31:$B$1048576,0))
+
INDEX(ref_Unit_Balance!$AB$31:$AB$106,MATCH(UnitGradeInfo!B606,ref_Unit_Balance!$B$31:$B$1048576,0))*(D606-1)</f>
        <v>6855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1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425</v>
      </c>
      <c r="S606" s="19" t="s">
        <v>425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INDEX(ref_Unit_Balance!$G$31:$G$106,MATCH(UnitGradeInfo!B607,ref_Unit_Balance!$B$31:$B$1048576,0))</f>
        <v>375</v>
      </c>
      <c r="F607" s="5">
        <f>INDEX(ref_Unit_Balance!$V$31:$V$106,MATCH(UnitGradeInfo!B607,ref_Unit_Balance!$B$31:$B$1048576,0))
+
INDEX(ref_Unit_Balance!$AB$31:$AB$106,MATCH(UnitGradeInfo!B607,ref_Unit_Balance!$B$31:$B$1048576,0))*(D607-1)</f>
        <v>7121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1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425</v>
      </c>
      <c r="S607" s="19" t="s">
        <v>425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INDEX(ref_Unit_Balance!$G$31:$G$106,MATCH(UnitGradeInfo!B608,ref_Unit_Balance!$B$31:$B$1048576,0))</f>
        <v>375</v>
      </c>
      <c r="F608" s="5">
        <f>INDEX(ref_Unit_Balance!$V$31:$V$106,MATCH(UnitGradeInfo!B608,ref_Unit_Balance!$B$31:$B$1048576,0))
+
INDEX(ref_Unit_Balance!$AB$31:$AB$106,MATCH(UnitGradeInfo!B608,ref_Unit_Balance!$B$31:$B$1048576,0))*(D608-1)</f>
        <v>7387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1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425</v>
      </c>
      <c r="S608" s="19" t="s">
        <v>425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INDEX(ref_Unit_Balance!$G$31:$G$106,MATCH(UnitGradeInfo!B609,ref_Unit_Balance!$B$31:$B$1048576,0))</f>
        <v>375</v>
      </c>
      <c r="F609" s="5">
        <f>INDEX(ref_Unit_Balance!$V$31:$V$106,MATCH(UnitGradeInfo!B609,ref_Unit_Balance!$B$31:$B$1048576,0))
+
INDEX(ref_Unit_Balance!$AB$31:$AB$106,MATCH(UnitGradeInfo!B609,ref_Unit_Balance!$B$31:$B$1048576,0))*(D609-1)</f>
        <v>600</v>
      </c>
      <c r="G609" s="5">
        <f>INDEX(ref_Unit_Balance!$R$31:$R$106,MATCH(UnitGradeInfo!B609,ref_Unit_Balance!$B$31:$B$1048576,0))
+
INDEX(ref_Unit_Balance!$AA$31:$AA$106,MATCH(UnitGradeInfo!B609,ref_Unit_Balance!$B$31:$B$1048576,0))*(D609-1)</f>
        <v>108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1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425</v>
      </c>
      <c r="S609" s="19" t="s">
        <v>425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INDEX(ref_Unit_Balance!$G$31:$G$106,MATCH(UnitGradeInfo!B610,ref_Unit_Balance!$B$31:$B$1048576,0))</f>
        <v>375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800</v>
      </c>
      <c r="G610" s="5">
        <f>INDEX(ref_Unit_Balance!$R$31:$R$106,MATCH(UnitGradeInfo!B610,ref_Unit_Balance!$B$31:$B$1048576,0))
+
INDEX(ref_Unit_Balance!$AA$31:$AA$106,MATCH(UnitGradeInfo!B610,ref_Unit_Balance!$B$31:$B$1048576,0))*(D610-1)</f>
        <v>115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1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425</v>
      </c>
      <c r="S610" s="19" t="s">
        <v>425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INDEX(ref_Unit_Balance!$G$31:$G$106,MATCH(UnitGradeInfo!B611,ref_Unit_Balance!$B$31:$B$1048576,0))</f>
        <v>375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1000</v>
      </c>
      <c r="G611" s="5">
        <f>INDEX(ref_Unit_Balance!$R$31:$R$106,MATCH(UnitGradeInfo!B611,ref_Unit_Balance!$B$31:$B$1048576,0))
+
INDEX(ref_Unit_Balance!$AA$31:$AA$106,MATCH(UnitGradeInfo!B611,ref_Unit_Balance!$B$31:$B$1048576,0))*(D611-1)</f>
        <v>122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1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425</v>
      </c>
      <c r="S611" s="19" t="s">
        <v>425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INDEX(ref_Unit_Balance!$G$31:$G$106,MATCH(UnitGradeInfo!B612,ref_Unit_Balance!$B$31:$B$1048576,0))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1200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129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1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425</v>
      </c>
      <c r="S612" s="19" t="s">
        <v>425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INDEX(ref_Unit_Balance!$G$31:$G$106,MATCH(UnitGradeInfo!B613,ref_Unit_Balance!$B$31:$B$1048576,0))</f>
        <v>375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1400</v>
      </c>
      <c r="G613" s="5">
        <f>INDEX(ref_Unit_Balance!$R$31:$R$106,MATCH(UnitGradeInfo!B613,ref_Unit_Balance!$B$31:$B$1048576,0))
+
INDEX(ref_Unit_Balance!$AA$31:$AA$106,MATCH(UnitGradeInfo!B613,ref_Unit_Balance!$B$31:$B$1048576,0))*(D613-1)</f>
        <v>136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1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425</v>
      </c>
      <c r="S613" s="19" t="s">
        <v>425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INDEX(ref_Unit_Balance!$G$31:$G$106,MATCH(UnitGradeInfo!B614,ref_Unit_Balance!$B$31:$B$1048576,0))</f>
        <v>375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1600</v>
      </c>
      <c r="G614" s="5">
        <f>INDEX(ref_Unit_Balance!$R$31:$R$106,MATCH(UnitGradeInfo!B614,ref_Unit_Balance!$B$31:$B$1048576,0))
+
INDEX(ref_Unit_Balance!$AA$31:$AA$106,MATCH(UnitGradeInfo!B614,ref_Unit_Balance!$B$31:$B$1048576,0))*(D614-1)</f>
        <v>143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1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425</v>
      </c>
      <c r="S614" s="19" t="s">
        <v>425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INDEX(ref_Unit_Balance!$G$31:$G$106,MATCH(UnitGradeInfo!B615,ref_Unit_Balance!$B$31:$B$1048576,0))</f>
        <v>375</v>
      </c>
      <c r="F615" s="5">
        <f>INDEX(ref_Unit_Balance!$V$31:$V$106,MATCH(UnitGradeInfo!B615,ref_Unit_Balance!$B$31:$B$1048576,0))
+
INDEX(ref_Unit_Balance!$AB$31:$AB$106,MATCH(UnitGradeInfo!B615,ref_Unit_Balance!$B$31:$B$1048576,0))*(D615-1)</f>
        <v>1800</v>
      </c>
      <c r="G615" s="5">
        <f>INDEX(ref_Unit_Balance!$R$31:$R$106,MATCH(UnitGradeInfo!B615,ref_Unit_Balance!$B$31:$B$1048576,0))
+
INDEX(ref_Unit_Balance!$AA$31:$AA$106,MATCH(UnitGradeInfo!B615,ref_Unit_Balance!$B$31:$B$1048576,0))*(D615-1)</f>
        <v>150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1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425</v>
      </c>
      <c r="S615" s="19" t="s">
        <v>425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INDEX(ref_Unit_Balance!$G$31:$G$106,MATCH(UnitGradeInfo!B616,ref_Unit_Balance!$B$31:$B$1048576,0))</f>
        <v>375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2000</v>
      </c>
      <c r="G616" s="5">
        <f>INDEX(ref_Unit_Balance!$R$31:$R$106,MATCH(UnitGradeInfo!B616,ref_Unit_Balance!$B$31:$B$1048576,0))
+
INDEX(ref_Unit_Balance!$AA$31:$AA$106,MATCH(UnitGradeInfo!B616,ref_Unit_Balance!$B$31:$B$1048576,0))*(D616-1)</f>
        <v>157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1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425</v>
      </c>
      <c r="S616" s="19" t="s">
        <v>425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INDEX(ref_Unit_Balance!$G$31:$G$106,MATCH(UnitGradeInfo!B617,ref_Unit_Balance!$B$31:$B$1048576,0))</f>
        <v>375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2200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164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1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425</v>
      </c>
      <c r="S617" s="19" t="s">
        <v>425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INDEX(ref_Unit_Balance!$G$31:$G$106,MATCH(UnitGradeInfo!B618,ref_Unit_Balance!$B$31:$B$1048576,0))</f>
        <v>375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2400</v>
      </c>
      <c r="G618" s="5">
        <f>INDEX(ref_Unit_Balance!$R$31:$R$106,MATCH(UnitGradeInfo!B618,ref_Unit_Balance!$B$31:$B$1048576,0))
+
INDEX(ref_Unit_Balance!$AA$31:$AA$106,MATCH(UnitGradeInfo!B618,ref_Unit_Balance!$B$31:$B$1048576,0))*(D618-1)</f>
        <v>171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1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425</v>
      </c>
      <c r="S618" s="19" t="s">
        <v>425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INDEX(ref_Unit_Balance!$G$31:$G$106,MATCH(UnitGradeInfo!B619,ref_Unit_Balance!$B$31:$B$1048576,0))</f>
        <v>375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2600</v>
      </c>
      <c r="G619" s="5">
        <f>INDEX(ref_Unit_Balance!$R$31:$R$106,MATCH(UnitGradeInfo!B619,ref_Unit_Balance!$B$31:$B$1048576,0))
+
INDEX(ref_Unit_Balance!$AA$31:$AA$106,MATCH(UnitGradeInfo!B619,ref_Unit_Balance!$B$31:$B$1048576,0))*(D619-1)</f>
        <v>178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1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425</v>
      </c>
      <c r="S619" s="19" t="s">
        <v>425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INDEX(ref_Unit_Balance!$G$31:$G$106,MATCH(UnitGradeInfo!B620,ref_Unit_Balance!$B$31:$B$1048576,0))</f>
        <v>375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2800</v>
      </c>
      <c r="G620" s="5">
        <f>INDEX(ref_Unit_Balance!$R$31:$R$106,MATCH(UnitGradeInfo!B620,ref_Unit_Balance!$B$31:$B$1048576,0))
+
INDEX(ref_Unit_Balance!$AA$31:$AA$106,MATCH(UnitGradeInfo!B620,ref_Unit_Balance!$B$31:$B$1048576,0))*(D620-1)</f>
        <v>185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1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425</v>
      </c>
      <c r="S620" s="19" t="s">
        <v>425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INDEX(ref_Unit_Balance!$G$31:$G$106,MATCH(UnitGradeInfo!B621,ref_Unit_Balance!$B$31:$B$1048576,0))</f>
        <v>375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3000</v>
      </c>
      <c r="G621" s="5">
        <f>INDEX(ref_Unit_Balance!$R$31:$R$106,MATCH(UnitGradeInfo!B621,ref_Unit_Balance!$B$31:$B$1048576,0))
+
INDEX(ref_Unit_Balance!$AA$31:$AA$106,MATCH(UnitGradeInfo!B621,ref_Unit_Balance!$B$31:$B$1048576,0))*(D621-1)</f>
        <v>192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1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425</v>
      </c>
      <c r="S621" s="19" t="s">
        <v>425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INDEX(ref_Unit_Balance!$G$31:$G$106,MATCH(UnitGradeInfo!B622,ref_Unit_Balance!$B$31:$B$1048576,0))</f>
        <v>375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199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1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425</v>
      </c>
      <c r="S622" s="19" t="s">
        <v>425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INDEX(ref_Unit_Balance!$G$31:$G$106,MATCH(UnitGradeInfo!B623,ref_Unit_Balance!$B$31:$B$1048576,0))</f>
        <v>375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3400</v>
      </c>
      <c r="G623" s="5">
        <f>INDEX(ref_Unit_Balance!$R$31:$R$106,MATCH(UnitGradeInfo!B623,ref_Unit_Balance!$B$31:$B$1048576,0))
+
INDEX(ref_Unit_Balance!$AA$31:$AA$106,MATCH(UnitGradeInfo!B623,ref_Unit_Balance!$B$31:$B$1048576,0))*(D623-1)</f>
        <v>206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1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425</v>
      </c>
      <c r="S623" s="19" t="s">
        <v>425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INDEX(ref_Unit_Balance!$G$31:$G$106,MATCH(UnitGradeInfo!B624,ref_Unit_Balance!$B$31:$B$1048576,0))</f>
        <v>375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3600</v>
      </c>
      <c r="G624" s="5">
        <f>INDEX(ref_Unit_Balance!$R$31:$R$106,MATCH(UnitGradeInfo!B624,ref_Unit_Balance!$B$31:$B$1048576,0))
+
INDEX(ref_Unit_Balance!$AA$31:$AA$106,MATCH(UnitGradeInfo!B624,ref_Unit_Balance!$B$31:$B$1048576,0))*(D624-1)</f>
        <v>213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1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425</v>
      </c>
      <c r="S624" s="19" t="s">
        <v>425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INDEX(ref_Unit_Balance!$G$31:$G$106,MATCH(UnitGradeInfo!B625,ref_Unit_Balance!$B$31:$B$1048576,0))</f>
        <v>375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3800</v>
      </c>
      <c r="G625" s="5">
        <f>INDEX(ref_Unit_Balance!$R$31:$R$106,MATCH(UnitGradeInfo!B625,ref_Unit_Balance!$B$31:$B$1048576,0))
+
INDEX(ref_Unit_Balance!$AA$31:$AA$106,MATCH(UnitGradeInfo!B625,ref_Unit_Balance!$B$31:$B$1048576,0))*(D625-1)</f>
        <v>220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1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425</v>
      </c>
      <c r="S625" s="19" t="s">
        <v>425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INDEX(ref_Unit_Balance!$G$31:$G$106,MATCH(UnitGradeInfo!B626,ref_Unit_Balance!$B$31:$B$1048576,0))</f>
        <v>375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4000</v>
      </c>
      <c r="G626" s="5">
        <f>INDEX(ref_Unit_Balance!$R$31:$R$106,MATCH(UnitGradeInfo!B626,ref_Unit_Balance!$B$31:$B$1048576,0))
+
INDEX(ref_Unit_Balance!$AA$31:$AA$106,MATCH(UnitGradeInfo!B626,ref_Unit_Balance!$B$31:$B$1048576,0))*(D626-1)</f>
        <v>227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1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425</v>
      </c>
      <c r="S626" s="19" t="s">
        <v>425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INDEX(ref_Unit_Balance!$G$31:$G$106,MATCH(UnitGradeInfo!B627,ref_Unit_Balance!$B$31:$B$1048576,0))</f>
        <v>375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4200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234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1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425</v>
      </c>
      <c r="S627" s="19" t="s">
        <v>425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INDEX(ref_Unit_Balance!$G$31:$G$106,MATCH(UnitGradeInfo!B628,ref_Unit_Balance!$B$31:$B$1048576,0))</f>
        <v>375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4400</v>
      </c>
      <c r="G628" s="5">
        <f>INDEX(ref_Unit_Balance!$R$31:$R$106,MATCH(UnitGradeInfo!B628,ref_Unit_Balance!$B$31:$B$1048576,0))
+
INDEX(ref_Unit_Balance!$AA$31:$AA$106,MATCH(UnitGradeInfo!B628,ref_Unit_Balance!$B$31:$B$1048576,0))*(D628-1)</f>
        <v>241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1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425</v>
      </c>
      <c r="S628" s="19" t="s">
        <v>425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INDEX(ref_Unit_Balance!$G$31:$G$106,MATCH(UnitGradeInfo!B629,ref_Unit_Balance!$B$31:$B$1048576,0))</f>
        <v>376</v>
      </c>
      <c r="F629" s="5">
        <f>INDEX(ref_Unit_Balance!$V$31:$V$106,MATCH(UnitGradeInfo!B629,ref_Unit_Balance!$B$31:$B$1048576,0))
+
INDEX(ref_Unit_Balance!$AB$31:$AB$106,MATCH(UnitGradeInfo!B629,ref_Unit_Balance!$B$31:$B$1048576,0))*(D629-1)</f>
        <v>750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112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1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425</v>
      </c>
      <c r="S629" s="19" t="s">
        <v>425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INDEX(ref_Unit_Balance!$G$31:$G$106,MATCH(UnitGradeInfo!B630,ref_Unit_Balance!$B$31:$B$1048576,0))</f>
        <v>376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950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119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1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425</v>
      </c>
      <c r="S630" s="19" t="s">
        <v>425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INDEX(ref_Unit_Balance!$G$31:$G$106,MATCH(UnitGradeInfo!B631,ref_Unit_Balance!$B$31:$B$1048576,0))</f>
        <v>376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1150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126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1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425</v>
      </c>
      <c r="S631" s="19" t="s">
        <v>425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INDEX(ref_Unit_Balance!$G$31:$G$106,MATCH(UnitGradeInfo!B632,ref_Unit_Balance!$B$31:$B$1048576,0))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1350</v>
      </c>
      <c r="G632" s="5">
        <f>INDEX(ref_Unit_Balance!$R$31:$R$106,MATCH(UnitGradeInfo!B632,ref_Unit_Balance!$B$31:$B$1048576,0))
+
INDEX(ref_Unit_Balance!$AA$31:$AA$106,MATCH(UnitGradeInfo!B632,ref_Unit_Balance!$B$31:$B$1048576,0))*(D632-1)</f>
        <v>133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1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425</v>
      </c>
      <c r="S632" s="19" t="s">
        <v>425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INDEX(ref_Unit_Balance!$G$31:$G$106,MATCH(UnitGradeInfo!B633,ref_Unit_Balance!$B$31:$B$1048576,0))</f>
        <v>376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1550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140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1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425</v>
      </c>
      <c r="S633" s="19" t="s">
        <v>425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INDEX(ref_Unit_Balance!$G$31:$G$106,MATCH(UnitGradeInfo!B634,ref_Unit_Balance!$B$31:$B$1048576,0))</f>
        <v>376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1750</v>
      </c>
      <c r="G634" s="5">
        <f>INDEX(ref_Unit_Balance!$R$31:$R$106,MATCH(UnitGradeInfo!B634,ref_Unit_Balance!$B$31:$B$1048576,0))
+
INDEX(ref_Unit_Balance!$AA$31:$AA$106,MATCH(UnitGradeInfo!B634,ref_Unit_Balance!$B$31:$B$1048576,0))*(D634-1)</f>
        <v>147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1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425</v>
      </c>
      <c r="S634" s="19" t="s">
        <v>425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INDEX(ref_Unit_Balance!$G$31:$G$106,MATCH(UnitGradeInfo!B635,ref_Unit_Balance!$B$31:$B$1048576,0))</f>
        <v>376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154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1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425</v>
      </c>
      <c r="S635" s="19" t="s">
        <v>425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INDEX(ref_Unit_Balance!$G$31:$G$106,MATCH(UnitGradeInfo!B636,ref_Unit_Balance!$B$31:$B$1048576,0))</f>
        <v>376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2150</v>
      </c>
      <c r="G636" s="5">
        <f>INDEX(ref_Unit_Balance!$R$31:$R$106,MATCH(UnitGradeInfo!B636,ref_Unit_Balance!$B$31:$B$1048576,0))
+
INDEX(ref_Unit_Balance!$AA$31:$AA$106,MATCH(UnitGradeInfo!B636,ref_Unit_Balance!$B$31:$B$1048576,0))*(D636-1)</f>
        <v>161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1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425</v>
      </c>
      <c r="S636" s="19" t="s">
        <v>425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INDEX(ref_Unit_Balance!$G$31:$G$106,MATCH(UnitGradeInfo!B637,ref_Unit_Balance!$B$31:$B$1048576,0))</f>
        <v>376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2350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168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1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425</v>
      </c>
      <c r="S637" s="19" t="s">
        <v>425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INDEX(ref_Unit_Balance!$G$31:$G$106,MATCH(UnitGradeInfo!B638,ref_Unit_Balance!$B$31:$B$1048576,0))</f>
        <v>376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2550</v>
      </c>
      <c r="G638" s="5">
        <f>INDEX(ref_Unit_Balance!$R$31:$R$106,MATCH(UnitGradeInfo!B638,ref_Unit_Balance!$B$31:$B$1048576,0))
+
INDEX(ref_Unit_Balance!$AA$31:$AA$106,MATCH(UnitGradeInfo!B638,ref_Unit_Balance!$B$31:$B$1048576,0))*(D638-1)</f>
        <v>175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1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425</v>
      </c>
      <c r="S638" s="19" t="s">
        <v>425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INDEX(ref_Unit_Balance!$G$31:$G$106,MATCH(UnitGradeInfo!B639,ref_Unit_Balance!$B$31:$B$1048576,0))</f>
        <v>376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2750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182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1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425</v>
      </c>
      <c r="S639" s="19" t="s">
        <v>425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INDEX(ref_Unit_Balance!$G$31:$G$106,MATCH(UnitGradeInfo!B640,ref_Unit_Balance!$B$31:$B$1048576,0))</f>
        <v>376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2950</v>
      </c>
      <c r="G640" s="5">
        <f>INDEX(ref_Unit_Balance!$R$31:$R$106,MATCH(UnitGradeInfo!B640,ref_Unit_Balance!$B$31:$B$1048576,0))
+
INDEX(ref_Unit_Balance!$AA$31:$AA$106,MATCH(UnitGradeInfo!B640,ref_Unit_Balance!$B$31:$B$1048576,0))*(D640-1)</f>
        <v>189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1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425</v>
      </c>
      <c r="S640" s="19" t="s">
        <v>425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INDEX(ref_Unit_Balance!$G$31:$G$106,MATCH(UnitGradeInfo!B641,ref_Unit_Balance!$B$31:$B$1048576,0))</f>
        <v>376</v>
      </c>
      <c r="F641" s="5">
        <f>INDEX(ref_Unit_Balance!$V$31:$V$106,MATCH(UnitGradeInfo!B641,ref_Unit_Balance!$B$31:$B$1048576,0))
+
INDEX(ref_Unit_Balance!$AB$31:$AB$106,MATCH(UnitGradeInfo!B641,ref_Unit_Balance!$B$31:$B$1048576,0))*(D641-1)</f>
        <v>3150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196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1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425</v>
      </c>
      <c r="S641" s="19" t="s">
        <v>425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INDEX(ref_Unit_Balance!$G$31:$G$106,MATCH(UnitGradeInfo!B642,ref_Unit_Balance!$B$31:$B$1048576,0))</f>
        <v>376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3350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203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1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425</v>
      </c>
      <c r="S642" s="19" t="s">
        <v>425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INDEX(ref_Unit_Balance!$G$31:$G$106,MATCH(UnitGradeInfo!B643,ref_Unit_Balance!$B$31:$B$1048576,0))</f>
        <v>376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3550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210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1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425</v>
      </c>
      <c r="S643" s="19" t="s">
        <v>425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INDEX(ref_Unit_Balance!$G$31:$G$106,MATCH(UnitGradeInfo!B644,ref_Unit_Balance!$B$31:$B$1048576,0))</f>
        <v>376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3750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217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1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425</v>
      </c>
      <c r="S644" s="19" t="s">
        <v>425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INDEX(ref_Unit_Balance!$G$31:$G$106,MATCH(UnitGradeInfo!B645,ref_Unit_Balance!$B$31:$B$1048576,0))</f>
        <v>376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3950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224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1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425</v>
      </c>
      <c r="S645" s="19" t="s">
        <v>425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INDEX(ref_Unit_Balance!$G$31:$G$106,MATCH(UnitGradeInfo!B646,ref_Unit_Balance!$B$31:$B$1048576,0))</f>
        <v>376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4150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231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1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425</v>
      </c>
      <c r="S646" s="19" t="s">
        <v>425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INDEX(ref_Unit_Balance!$G$31:$G$106,MATCH(UnitGradeInfo!B647,ref_Unit_Balance!$B$31:$B$1048576,0))</f>
        <v>376</v>
      </c>
      <c r="F647" s="5">
        <f>INDEX(ref_Unit_Balance!$V$31:$V$106,MATCH(UnitGradeInfo!B647,ref_Unit_Balance!$B$31:$B$1048576,0))
+
INDEX(ref_Unit_Balance!$AB$31:$AB$106,MATCH(UnitGradeInfo!B647,ref_Unit_Balance!$B$31:$B$1048576,0))*(D647-1)</f>
        <v>4350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238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1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425</v>
      </c>
      <c r="S647" s="19" t="s">
        <v>425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INDEX(ref_Unit_Balance!$G$31:$G$106,MATCH(UnitGradeInfo!B648,ref_Unit_Balance!$B$31:$B$1048576,0))</f>
        <v>376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4550</v>
      </c>
      <c r="G648" s="5">
        <f>INDEX(ref_Unit_Balance!$R$31:$R$106,MATCH(UnitGradeInfo!B648,ref_Unit_Balance!$B$31:$B$1048576,0))
+
INDEX(ref_Unit_Balance!$AA$31:$AA$106,MATCH(UnitGradeInfo!B648,ref_Unit_Balance!$B$31:$B$1048576,0))*(D648-1)</f>
        <v>245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1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425</v>
      </c>
      <c r="S648" s="19" t="s">
        <v>425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INDEX(ref_Unit_Balance!$G$31:$G$106,MATCH(UnitGradeInfo!B649,ref_Unit_Balance!$B$31:$B$1048576,0))</f>
        <v>375</v>
      </c>
      <c r="F649" s="5">
        <f>INDEX(ref_Unit_Balance!$V$31:$V$106,MATCH(UnitGradeInfo!B649,ref_Unit_Balance!$B$31:$B$1048576,0))
+
INDEX(ref_Unit_Balance!$AB$31:$AB$106,MATCH(UnitGradeInfo!B649,ref_Unit_Balance!$B$31:$B$1048576,0))*(D649-1)</f>
        <v>1666</v>
      </c>
      <c r="G649" s="5">
        <f>INDEX(ref_Unit_Balance!$R$31:$R$106,MATCH(UnitGradeInfo!B649,ref_Unit_Balance!$B$31:$B$1048576,0))
+
INDEX(ref_Unit_Balance!$AA$31:$AA$106,MATCH(UnitGradeInfo!B649,ref_Unit_Balance!$B$31:$B$1048576,0))*(D649-1)</f>
        <v>166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1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425</v>
      </c>
      <c r="S649" s="19" t="s">
        <v>425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INDEX(ref_Unit_Balance!$G$31:$G$106,MATCH(UnitGradeInfo!B650,ref_Unit_Balance!$B$31:$B$1048576,0))</f>
        <v>375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1932</v>
      </c>
      <c r="G650" s="5">
        <f>INDEX(ref_Unit_Balance!$R$31:$R$106,MATCH(UnitGradeInfo!B650,ref_Unit_Balance!$B$31:$B$1048576,0))
+
INDEX(ref_Unit_Balance!$AA$31:$AA$106,MATCH(UnitGradeInfo!B650,ref_Unit_Balance!$B$31:$B$1048576,0))*(D650-1)</f>
        <v>179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1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425</v>
      </c>
      <c r="S650" s="19" t="s">
        <v>425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INDEX(ref_Unit_Balance!$G$31:$G$106,MATCH(UnitGradeInfo!B651,ref_Unit_Balance!$B$31:$B$1048576,0))</f>
        <v>375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2198</v>
      </c>
      <c r="G651" s="5">
        <f>INDEX(ref_Unit_Balance!$R$31:$R$106,MATCH(UnitGradeInfo!B651,ref_Unit_Balance!$B$31:$B$1048576,0))
+
INDEX(ref_Unit_Balance!$AA$31:$AA$106,MATCH(UnitGradeInfo!B651,ref_Unit_Balance!$B$31:$B$1048576,0))*(D651-1)</f>
        <v>192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1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425</v>
      </c>
      <c r="S651" s="19" t="s">
        <v>425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INDEX(ref_Unit_Balance!$G$31:$G$106,MATCH(UnitGradeInfo!B652,ref_Unit_Balance!$B$31:$B$1048576,0))</f>
        <v>375</v>
      </c>
      <c r="F652" s="5">
        <f>INDEX(ref_Unit_Balance!$V$31:$V$106,MATCH(UnitGradeInfo!B652,ref_Unit_Balance!$B$31:$B$1048576,0))
+
INDEX(ref_Unit_Balance!$AB$31:$AB$106,MATCH(UnitGradeInfo!B652,ref_Unit_Balance!$B$31:$B$1048576,0))*(D652-1)</f>
        <v>2464</v>
      </c>
      <c r="G652" s="5">
        <f>INDEX(ref_Unit_Balance!$R$31:$R$106,MATCH(UnitGradeInfo!B652,ref_Unit_Balance!$B$31:$B$1048576,0))
+
INDEX(ref_Unit_Balance!$AA$31:$AA$106,MATCH(UnitGradeInfo!B652,ref_Unit_Balance!$B$31:$B$1048576,0))*(D652-1)</f>
        <v>205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1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425</v>
      </c>
      <c r="S652" s="19" t="s">
        <v>425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INDEX(ref_Unit_Balance!$G$31:$G$106,MATCH(UnitGradeInfo!B653,ref_Unit_Balance!$B$31:$B$1048576,0))</f>
        <v>375</v>
      </c>
      <c r="F653" s="5">
        <f>INDEX(ref_Unit_Balance!$V$31:$V$106,MATCH(UnitGradeInfo!B653,ref_Unit_Balance!$B$31:$B$1048576,0))
+
INDEX(ref_Unit_Balance!$AB$31:$AB$106,MATCH(UnitGradeInfo!B653,ref_Unit_Balance!$B$31:$B$1048576,0))*(D653-1)</f>
        <v>2730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218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1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425</v>
      </c>
      <c r="S653" s="19" t="s">
        <v>425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INDEX(ref_Unit_Balance!$G$31:$G$106,MATCH(UnitGradeInfo!B654,ref_Unit_Balance!$B$31:$B$1048576,0))</f>
        <v>375</v>
      </c>
      <c r="F654" s="5">
        <f>INDEX(ref_Unit_Balance!$V$31:$V$106,MATCH(UnitGradeInfo!B654,ref_Unit_Balance!$B$31:$B$1048576,0))
+
INDEX(ref_Unit_Balance!$AB$31:$AB$106,MATCH(UnitGradeInfo!B654,ref_Unit_Balance!$B$31:$B$1048576,0))*(D654-1)</f>
        <v>2996</v>
      </c>
      <c r="G654" s="5">
        <f>INDEX(ref_Unit_Balance!$R$31:$R$106,MATCH(UnitGradeInfo!B654,ref_Unit_Balance!$B$31:$B$1048576,0))
+
INDEX(ref_Unit_Balance!$AA$31:$AA$106,MATCH(UnitGradeInfo!B654,ref_Unit_Balance!$B$31:$B$1048576,0))*(D654-1)</f>
        <v>231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1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425</v>
      </c>
      <c r="S654" s="19" t="s">
        <v>425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INDEX(ref_Unit_Balance!$G$31:$G$106,MATCH(UnitGradeInfo!B655,ref_Unit_Balance!$B$31:$B$1048576,0))</f>
        <v>375</v>
      </c>
      <c r="F655" s="5">
        <f>INDEX(ref_Unit_Balance!$V$31:$V$106,MATCH(UnitGradeInfo!B655,ref_Unit_Balance!$B$31:$B$1048576,0))
+
INDEX(ref_Unit_Balance!$AB$31:$AB$106,MATCH(UnitGradeInfo!B655,ref_Unit_Balance!$B$31:$B$1048576,0))*(D655-1)</f>
        <v>3262</v>
      </c>
      <c r="G655" s="5">
        <f>INDEX(ref_Unit_Balance!$R$31:$R$106,MATCH(UnitGradeInfo!B655,ref_Unit_Balance!$B$31:$B$1048576,0))
+
INDEX(ref_Unit_Balance!$AA$31:$AA$106,MATCH(UnitGradeInfo!B655,ref_Unit_Balance!$B$31:$B$1048576,0))*(D655-1)</f>
        <v>244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1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425</v>
      </c>
      <c r="S655" s="19" t="s">
        <v>425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INDEX(ref_Unit_Balance!$G$31:$G$106,MATCH(UnitGradeInfo!B656,ref_Unit_Balance!$B$31:$B$1048576,0))</f>
        <v>375</v>
      </c>
      <c r="F656" s="5">
        <f>INDEX(ref_Unit_Balance!$V$31:$V$106,MATCH(UnitGradeInfo!B656,ref_Unit_Balance!$B$31:$B$1048576,0))
+
INDEX(ref_Unit_Balance!$AB$31:$AB$106,MATCH(UnitGradeInfo!B656,ref_Unit_Balance!$B$31:$B$1048576,0))*(D656-1)</f>
        <v>3528</v>
      </c>
      <c r="G656" s="5">
        <f>INDEX(ref_Unit_Balance!$R$31:$R$106,MATCH(UnitGradeInfo!B656,ref_Unit_Balance!$B$31:$B$1048576,0))
+
INDEX(ref_Unit_Balance!$AA$31:$AA$106,MATCH(UnitGradeInfo!B656,ref_Unit_Balance!$B$31:$B$1048576,0))*(D656-1)</f>
        <v>257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1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425</v>
      </c>
      <c r="S656" s="19" t="s">
        <v>425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INDEX(ref_Unit_Balance!$G$31:$G$106,MATCH(UnitGradeInfo!B657,ref_Unit_Balance!$B$31:$B$1048576,0))</f>
        <v>375</v>
      </c>
      <c r="F657" s="5">
        <f>INDEX(ref_Unit_Balance!$V$31:$V$106,MATCH(UnitGradeInfo!B657,ref_Unit_Balance!$B$31:$B$1048576,0))
+
INDEX(ref_Unit_Balance!$AB$31:$AB$106,MATCH(UnitGradeInfo!B657,ref_Unit_Balance!$B$31:$B$1048576,0))*(D657-1)</f>
        <v>3794</v>
      </c>
      <c r="G657" s="5">
        <f>INDEX(ref_Unit_Balance!$R$31:$R$106,MATCH(UnitGradeInfo!B657,ref_Unit_Balance!$B$31:$B$1048576,0))
+
INDEX(ref_Unit_Balance!$AA$31:$AA$106,MATCH(UnitGradeInfo!B657,ref_Unit_Balance!$B$31:$B$1048576,0))*(D657-1)</f>
        <v>270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1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425</v>
      </c>
      <c r="S657" s="19" t="s">
        <v>425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INDEX(ref_Unit_Balance!$G$31:$G$106,MATCH(UnitGradeInfo!B658,ref_Unit_Balance!$B$31:$B$1048576,0))</f>
        <v>375</v>
      </c>
      <c r="F658" s="5">
        <f>INDEX(ref_Unit_Balance!$V$31:$V$106,MATCH(UnitGradeInfo!B658,ref_Unit_Balance!$B$31:$B$1048576,0))
+
INDEX(ref_Unit_Balance!$AB$31:$AB$106,MATCH(UnitGradeInfo!B658,ref_Unit_Balance!$B$31:$B$1048576,0))*(D658-1)</f>
        <v>4060</v>
      </c>
      <c r="G658" s="5">
        <f>INDEX(ref_Unit_Balance!$R$31:$R$106,MATCH(UnitGradeInfo!B658,ref_Unit_Balance!$B$31:$B$1048576,0))
+
INDEX(ref_Unit_Balance!$AA$31:$AA$106,MATCH(UnitGradeInfo!B658,ref_Unit_Balance!$B$31:$B$1048576,0))*(D658-1)</f>
        <v>283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1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425</v>
      </c>
      <c r="S658" s="19" t="s">
        <v>425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INDEX(ref_Unit_Balance!$G$31:$G$106,MATCH(UnitGradeInfo!B659,ref_Unit_Balance!$B$31:$B$1048576,0))</f>
        <v>375</v>
      </c>
      <c r="F659" s="5">
        <f>INDEX(ref_Unit_Balance!$V$31:$V$106,MATCH(UnitGradeInfo!B659,ref_Unit_Balance!$B$31:$B$1048576,0))
+
INDEX(ref_Unit_Balance!$AB$31:$AB$106,MATCH(UnitGradeInfo!B659,ref_Unit_Balance!$B$31:$B$1048576,0))*(D659-1)</f>
        <v>4326</v>
      </c>
      <c r="G659" s="5">
        <f>INDEX(ref_Unit_Balance!$R$31:$R$106,MATCH(UnitGradeInfo!B659,ref_Unit_Balance!$B$31:$B$1048576,0))
+
INDEX(ref_Unit_Balance!$AA$31:$AA$106,MATCH(UnitGradeInfo!B659,ref_Unit_Balance!$B$31:$B$1048576,0))*(D659-1)</f>
        <v>296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1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425</v>
      </c>
      <c r="S659" s="19" t="s">
        <v>425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INDEX(ref_Unit_Balance!$G$31:$G$106,MATCH(UnitGradeInfo!B660,ref_Unit_Balance!$B$31:$B$1048576,0))</f>
        <v>375</v>
      </c>
      <c r="F660" s="5">
        <f>INDEX(ref_Unit_Balance!$V$31:$V$106,MATCH(UnitGradeInfo!B660,ref_Unit_Balance!$B$31:$B$1048576,0))
+
INDEX(ref_Unit_Balance!$AB$31:$AB$106,MATCH(UnitGradeInfo!B660,ref_Unit_Balance!$B$31:$B$1048576,0))*(D660-1)</f>
        <v>4592</v>
      </c>
      <c r="G660" s="5">
        <f>INDEX(ref_Unit_Balance!$R$31:$R$106,MATCH(UnitGradeInfo!B660,ref_Unit_Balance!$B$31:$B$1048576,0))
+
INDEX(ref_Unit_Balance!$AA$31:$AA$106,MATCH(UnitGradeInfo!B660,ref_Unit_Balance!$B$31:$B$1048576,0))*(D660-1)</f>
        <v>309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1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425</v>
      </c>
      <c r="S660" s="19" t="s">
        <v>425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INDEX(ref_Unit_Balance!$G$31:$G$106,MATCH(UnitGradeInfo!B661,ref_Unit_Balance!$B$31:$B$1048576,0))</f>
        <v>375</v>
      </c>
      <c r="F661" s="5">
        <f>INDEX(ref_Unit_Balance!$V$31:$V$106,MATCH(UnitGradeInfo!B661,ref_Unit_Balance!$B$31:$B$1048576,0))
+
INDEX(ref_Unit_Balance!$AB$31:$AB$106,MATCH(UnitGradeInfo!B661,ref_Unit_Balance!$B$31:$B$1048576,0))*(D661-1)</f>
        <v>4858</v>
      </c>
      <c r="G661" s="5">
        <f>INDEX(ref_Unit_Balance!$R$31:$R$106,MATCH(UnitGradeInfo!B661,ref_Unit_Balance!$B$31:$B$1048576,0))
+
INDEX(ref_Unit_Balance!$AA$31:$AA$106,MATCH(UnitGradeInfo!B661,ref_Unit_Balance!$B$31:$B$1048576,0))*(D661-1)</f>
        <v>322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1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425</v>
      </c>
      <c r="S661" s="19" t="s">
        <v>425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INDEX(ref_Unit_Balance!$G$31:$G$106,MATCH(UnitGradeInfo!B662,ref_Unit_Balance!$B$31:$B$1048576,0))</f>
        <v>375</v>
      </c>
      <c r="F662" s="5">
        <f>INDEX(ref_Unit_Balance!$V$31:$V$106,MATCH(UnitGradeInfo!B662,ref_Unit_Balance!$B$31:$B$1048576,0))
+
INDEX(ref_Unit_Balance!$AB$31:$AB$106,MATCH(UnitGradeInfo!B662,ref_Unit_Balance!$B$31:$B$1048576,0))*(D662-1)</f>
        <v>5124</v>
      </c>
      <c r="G662" s="5">
        <f>INDEX(ref_Unit_Balance!$R$31:$R$106,MATCH(UnitGradeInfo!B662,ref_Unit_Balance!$B$31:$B$1048576,0))
+
INDEX(ref_Unit_Balance!$AA$31:$AA$106,MATCH(UnitGradeInfo!B662,ref_Unit_Balance!$B$31:$B$1048576,0))*(D662-1)</f>
        <v>335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1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425</v>
      </c>
      <c r="S662" s="19" t="s">
        <v>425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INDEX(ref_Unit_Balance!$G$31:$G$106,MATCH(UnitGradeInfo!B663,ref_Unit_Balance!$B$31:$B$1048576,0))</f>
        <v>375</v>
      </c>
      <c r="F663" s="5">
        <f>INDEX(ref_Unit_Balance!$V$31:$V$106,MATCH(UnitGradeInfo!B663,ref_Unit_Balance!$B$31:$B$1048576,0))
+
INDEX(ref_Unit_Balance!$AB$31:$AB$106,MATCH(UnitGradeInfo!B663,ref_Unit_Balance!$B$31:$B$1048576,0))*(D663-1)</f>
        <v>5390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348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1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425</v>
      </c>
      <c r="S663" s="19" t="s">
        <v>425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INDEX(ref_Unit_Balance!$G$31:$G$106,MATCH(UnitGradeInfo!B664,ref_Unit_Balance!$B$31:$B$1048576,0))</f>
        <v>375</v>
      </c>
      <c r="F664" s="5">
        <f>INDEX(ref_Unit_Balance!$V$31:$V$106,MATCH(UnitGradeInfo!B664,ref_Unit_Balance!$B$31:$B$1048576,0))
+
INDEX(ref_Unit_Balance!$AB$31:$AB$106,MATCH(UnitGradeInfo!B664,ref_Unit_Balance!$B$31:$B$1048576,0))*(D664-1)</f>
        <v>5656</v>
      </c>
      <c r="G664" s="5">
        <f>INDEX(ref_Unit_Balance!$R$31:$R$106,MATCH(UnitGradeInfo!B664,ref_Unit_Balance!$B$31:$B$1048576,0))
+
INDEX(ref_Unit_Balance!$AA$31:$AA$106,MATCH(UnitGradeInfo!B664,ref_Unit_Balance!$B$31:$B$1048576,0))*(D664-1)</f>
        <v>361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1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425</v>
      </c>
      <c r="S664" s="19" t="s">
        <v>425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INDEX(ref_Unit_Balance!$G$31:$G$106,MATCH(UnitGradeInfo!B665,ref_Unit_Balance!$B$31:$B$1048576,0))</f>
        <v>375</v>
      </c>
      <c r="F665" s="5">
        <f>INDEX(ref_Unit_Balance!$V$31:$V$106,MATCH(UnitGradeInfo!B665,ref_Unit_Balance!$B$31:$B$1048576,0))
+
INDEX(ref_Unit_Balance!$AB$31:$AB$106,MATCH(UnitGradeInfo!B665,ref_Unit_Balance!$B$31:$B$1048576,0))*(D665-1)</f>
        <v>5922</v>
      </c>
      <c r="G665" s="5">
        <f>INDEX(ref_Unit_Balance!$R$31:$R$106,MATCH(UnitGradeInfo!B665,ref_Unit_Balance!$B$31:$B$1048576,0))
+
INDEX(ref_Unit_Balance!$AA$31:$AA$106,MATCH(UnitGradeInfo!B665,ref_Unit_Balance!$B$31:$B$1048576,0))*(D665-1)</f>
        <v>374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1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425</v>
      </c>
      <c r="S665" s="19" t="s">
        <v>425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INDEX(ref_Unit_Balance!$G$31:$G$106,MATCH(UnitGradeInfo!B666,ref_Unit_Balance!$B$31:$B$1048576,0))</f>
        <v>375</v>
      </c>
      <c r="F666" s="5">
        <f>INDEX(ref_Unit_Balance!$V$31:$V$106,MATCH(UnitGradeInfo!B666,ref_Unit_Balance!$B$31:$B$1048576,0))
+
INDEX(ref_Unit_Balance!$AB$31:$AB$106,MATCH(UnitGradeInfo!B666,ref_Unit_Balance!$B$31:$B$1048576,0))*(D666-1)</f>
        <v>6188</v>
      </c>
      <c r="G666" s="5">
        <f>INDEX(ref_Unit_Balance!$R$31:$R$106,MATCH(UnitGradeInfo!B666,ref_Unit_Balance!$B$31:$B$1048576,0))
+
INDEX(ref_Unit_Balance!$AA$31:$AA$106,MATCH(UnitGradeInfo!B666,ref_Unit_Balance!$B$31:$B$1048576,0))*(D666-1)</f>
        <v>387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1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425</v>
      </c>
      <c r="S666" s="19" t="s">
        <v>425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INDEX(ref_Unit_Balance!$G$31:$G$106,MATCH(UnitGradeInfo!B667,ref_Unit_Balance!$B$31:$B$1048576,0))</f>
        <v>375</v>
      </c>
      <c r="F667" s="5">
        <f>INDEX(ref_Unit_Balance!$V$31:$V$106,MATCH(UnitGradeInfo!B667,ref_Unit_Balance!$B$31:$B$1048576,0))
+
INDEX(ref_Unit_Balance!$AB$31:$AB$106,MATCH(UnitGradeInfo!B667,ref_Unit_Balance!$B$31:$B$1048576,0))*(D667-1)</f>
        <v>6454</v>
      </c>
      <c r="G667" s="5">
        <f>INDEX(ref_Unit_Balance!$R$31:$R$106,MATCH(UnitGradeInfo!B667,ref_Unit_Balance!$B$31:$B$1048576,0))
+
INDEX(ref_Unit_Balance!$AA$31:$AA$106,MATCH(UnitGradeInfo!B667,ref_Unit_Balance!$B$31:$B$1048576,0))*(D667-1)</f>
        <v>400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1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425</v>
      </c>
      <c r="S667" s="19" t="s">
        <v>425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INDEX(ref_Unit_Balance!$G$31:$G$106,MATCH(UnitGradeInfo!B668,ref_Unit_Balance!$B$31:$B$1048576,0))</f>
        <v>375</v>
      </c>
      <c r="F668" s="5">
        <f>INDEX(ref_Unit_Balance!$V$31:$V$106,MATCH(UnitGradeInfo!B668,ref_Unit_Balance!$B$31:$B$1048576,0))
+
INDEX(ref_Unit_Balance!$AB$31:$AB$106,MATCH(UnitGradeInfo!B668,ref_Unit_Balance!$B$31:$B$1048576,0))*(D668-1)</f>
        <v>6720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413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1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425</v>
      </c>
      <c r="S668" s="19" t="s">
        <v>425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zoomScale="85" zoomScaleNormal="85" workbookViewId="0">
      <selection activeCell="K14" sqref="K14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426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427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428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256</v>
      </c>
      <c r="C1" s="14" t="s">
        <v>258</v>
      </c>
      <c r="D1" s="14" t="s">
        <v>254</v>
      </c>
      <c r="E1" s="45" t="s">
        <v>155</v>
      </c>
    </row>
    <row r="2" spans="1:5">
      <c r="A2" s="15" t="s">
        <v>1</v>
      </c>
      <c r="B2" s="16" t="s">
        <v>255</v>
      </c>
      <c r="C2" s="16" t="s">
        <v>253</v>
      </c>
      <c r="D2" s="16" t="s">
        <v>249</v>
      </c>
      <c r="E2" s="46" t="s">
        <v>284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280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281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282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283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265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267</v>
      </c>
    </row>
    <row r="10" spans="1:5" ht="15">
      <c r="A10" s="5">
        <v>7</v>
      </c>
      <c r="B10" s="44">
        <v>3</v>
      </c>
      <c r="C10" s="5"/>
      <c r="D10" s="5"/>
      <c r="E10" s="19" t="s">
        <v>269</v>
      </c>
    </row>
    <row r="11" spans="1:5" ht="15">
      <c r="A11" s="5">
        <v>8</v>
      </c>
      <c r="B11" s="44">
        <v>3</v>
      </c>
      <c r="C11" s="5"/>
      <c r="D11" s="5"/>
      <c r="E11" s="19" t="s">
        <v>270</v>
      </c>
    </row>
    <row r="12" spans="1:5" ht="15">
      <c r="A12" s="5">
        <v>9</v>
      </c>
      <c r="B12" s="44">
        <v>3</v>
      </c>
      <c r="C12" s="5"/>
      <c r="D12" s="5"/>
      <c r="E12" s="19" t="s">
        <v>271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272</v>
      </c>
    </row>
    <row r="14" spans="1:5" ht="15">
      <c r="A14" s="5">
        <v>11</v>
      </c>
      <c r="B14" s="44">
        <v>3</v>
      </c>
      <c r="C14" s="5"/>
      <c r="D14" s="5"/>
      <c r="E14" s="19" t="s">
        <v>273</v>
      </c>
    </row>
    <row r="15" spans="1:5" ht="15">
      <c r="A15" s="5">
        <v>12</v>
      </c>
      <c r="B15" s="44">
        <v>3</v>
      </c>
      <c r="C15" s="5"/>
      <c r="D15" s="5"/>
      <c r="E15" s="19" t="s">
        <v>274</v>
      </c>
    </row>
    <row r="16" spans="1:5" ht="15">
      <c r="A16" s="5">
        <v>13</v>
      </c>
      <c r="B16" s="44">
        <v>3</v>
      </c>
      <c r="C16" s="5"/>
      <c r="D16" s="5"/>
      <c r="E16" s="19" t="s">
        <v>275</v>
      </c>
    </row>
    <row r="17" spans="1:5" ht="15">
      <c r="A17" s="5">
        <v>14</v>
      </c>
      <c r="B17" s="44">
        <v>3</v>
      </c>
      <c r="C17" s="5"/>
      <c r="D17" s="5"/>
      <c r="E17" s="48" t="s">
        <v>288</v>
      </c>
    </row>
    <row r="18" spans="1:5">
      <c r="A18" s="5">
        <v>15</v>
      </c>
      <c r="B18" s="44">
        <v>3</v>
      </c>
      <c r="C18" s="5"/>
      <c r="D18" s="5"/>
      <c r="E18" s="49" t="s">
        <v>289</v>
      </c>
    </row>
    <row r="19" spans="1:5" ht="15">
      <c r="A19" s="5">
        <v>16</v>
      </c>
      <c r="B19" s="44">
        <v>3</v>
      </c>
      <c r="C19" s="5"/>
      <c r="D19" s="5"/>
      <c r="E19" s="19" t="s">
        <v>276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277</v>
      </c>
    </row>
    <row r="21" spans="1:5" ht="15">
      <c r="A21" s="5">
        <v>18</v>
      </c>
      <c r="B21" s="44">
        <v>3</v>
      </c>
      <c r="C21" s="5"/>
      <c r="D21" s="5"/>
      <c r="E21" s="19" t="s">
        <v>278</v>
      </c>
    </row>
    <row r="22" spans="1:5" ht="15">
      <c r="A22" s="5">
        <v>19</v>
      </c>
      <c r="B22" s="44">
        <v>3</v>
      </c>
      <c r="C22" s="5"/>
      <c r="D22" s="5"/>
      <c r="E22" s="19" t="s">
        <v>270</v>
      </c>
    </row>
    <row r="23" spans="1:5">
      <c r="A23" s="5">
        <v>20</v>
      </c>
      <c r="B23" s="44">
        <v>4</v>
      </c>
      <c r="E23" s="50" t="s">
        <v>318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K16" sqref="K16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429</v>
      </c>
      <c r="I3" s="22" t="s">
        <v>429</v>
      </c>
      <c r="J3" s="22" t="s">
        <v>429</v>
      </c>
    </row>
    <row r="4" spans="1:11" ht="17.399999999999999">
      <c r="A4">
        <v>1</v>
      </c>
      <c r="B4" s="123" t="s">
        <v>378</v>
      </c>
      <c r="C4" s="123" t="s">
        <v>377</v>
      </c>
      <c r="D4" s="123" t="s">
        <v>379</v>
      </c>
      <c r="E4" s="123" t="s">
        <v>380</v>
      </c>
      <c r="F4" s="123" t="s">
        <v>414</v>
      </c>
      <c r="G4" s="66" t="s">
        <v>415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1000</v>
      </c>
      <c r="D5">
        <f>ref_Unit_Balance!G20</f>
        <v>200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1500</v>
      </c>
      <c r="D6">
        <f>ref_Unit_Balance!G21</f>
        <v>250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2000</v>
      </c>
      <c r="D7">
        <f>ref_Unit_Balance!G22</f>
        <v>300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3000</v>
      </c>
      <c r="D8">
        <f>ref_Unit_Balance!G23</f>
        <v>350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1000</v>
      </c>
      <c r="D15" s="5">
        <f t="shared" ref="D15:F30" si="1">INDEX($C$5:$C$8,MATCH(D$14,$B$5:$B$8,0))+INDEX($D$5:$D$8,MATCH(D$14,$B$5:$B$8,0))*($B15-1)</f>
        <v>1500</v>
      </c>
      <c r="E15" s="5">
        <f>INDEX($C$5:$C$8,MATCH(E$14,$B$5:$B$8,0))+INDEX($D$5:$D$8,MATCH(E$14,$B$5:$B$8,0))*($B15-1)</f>
        <v>2000</v>
      </c>
      <c r="F15" s="5">
        <f t="shared" si="1"/>
        <v>3000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1200</v>
      </c>
      <c r="D16" s="5">
        <f t="shared" si="1"/>
        <v>1750</v>
      </c>
      <c r="E16" s="5">
        <f t="shared" si="1"/>
        <v>2300</v>
      </c>
      <c r="F16" s="5">
        <f t="shared" si="1"/>
        <v>3350</v>
      </c>
    </row>
    <row r="17" spans="1:6">
      <c r="A17">
        <v>1</v>
      </c>
      <c r="B17" s="67">
        <v>3</v>
      </c>
      <c r="C17" s="5">
        <f t="shared" si="2"/>
        <v>1400</v>
      </c>
      <c r="D17" s="5">
        <f t="shared" si="1"/>
        <v>2000</v>
      </c>
      <c r="E17" s="5">
        <f t="shared" si="1"/>
        <v>2600</v>
      </c>
      <c r="F17" s="5">
        <f t="shared" si="1"/>
        <v>3700</v>
      </c>
    </row>
    <row r="18" spans="1:6">
      <c r="A18">
        <v>1</v>
      </c>
      <c r="B18" s="67">
        <v>4</v>
      </c>
      <c r="C18" s="5">
        <f t="shared" si="2"/>
        <v>1600</v>
      </c>
      <c r="D18" s="5">
        <f t="shared" si="1"/>
        <v>2250</v>
      </c>
      <c r="E18" s="5">
        <f t="shared" si="1"/>
        <v>2900</v>
      </c>
      <c r="F18" s="5">
        <f t="shared" si="1"/>
        <v>4050</v>
      </c>
    </row>
    <row r="19" spans="1:6">
      <c r="A19">
        <v>1</v>
      </c>
      <c r="B19" s="67">
        <v>5</v>
      </c>
      <c r="C19" s="5">
        <f t="shared" si="2"/>
        <v>1800</v>
      </c>
      <c r="D19" s="5">
        <f t="shared" si="1"/>
        <v>2500</v>
      </c>
      <c r="E19" s="5">
        <f t="shared" si="1"/>
        <v>3200</v>
      </c>
      <c r="F19" s="5">
        <f t="shared" si="1"/>
        <v>4400</v>
      </c>
    </row>
    <row r="20" spans="1:6">
      <c r="A20">
        <v>1</v>
      </c>
      <c r="B20" s="67">
        <v>6</v>
      </c>
      <c r="C20" s="5">
        <f t="shared" si="2"/>
        <v>2000</v>
      </c>
      <c r="D20" s="5">
        <f t="shared" si="1"/>
        <v>2750</v>
      </c>
      <c r="E20" s="5">
        <f t="shared" si="1"/>
        <v>3500</v>
      </c>
      <c r="F20" s="5">
        <f t="shared" si="1"/>
        <v>4750</v>
      </c>
    </row>
    <row r="21" spans="1:6">
      <c r="A21">
        <v>1</v>
      </c>
      <c r="B21" s="67">
        <v>7</v>
      </c>
      <c r="C21" s="5">
        <f t="shared" si="2"/>
        <v>2200</v>
      </c>
      <c r="D21" s="5">
        <f t="shared" si="1"/>
        <v>3000</v>
      </c>
      <c r="E21" s="5">
        <f t="shared" si="1"/>
        <v>3800</v>
      </c>
      <c r="F21" s="5">
        <f t="shared" si="1"/>
        <v>5100</v>
      </c>
    </row>
    <row r="22" spans="1:6">
      <c r="A22">
        <v>1</v>
      </c>
      <c r="B22" s="67">
        <v>8</v>
      </c>
      <c r="C22" s="5">
        <f t="shared" si="2"/>
        <v>2400</v>
      </c>
      <c r="D22" s="5">
        <f t="shared" si="1"/>
        <v>3250</v>
      </c>
      <c r="E22" s="5">
        <f t="shared" si="1"/>
        <v>4100</v>
      </c>
      <c r="F22" s="5">
        <f t="shared" si="1"/>
        <v>5450</v>
      </c>
    </row>
    <row r="23" spans="1:6">
      <c r="A23">
        <v>1</v>
      </c>
      <c r="B23" s="67">
        <v>9</v>
      </c>
      <c r="C23" s="5">
        <f t="shared" si="2"/>
        <v>2600</v>
      </c>
      <c r="D23" s="5">
        <f t="shared" si="1"/>
        <v>3500</v>
      </c>
      <c r="E23" s="5">
        <f t="shared" si="1"/>
        <v>4400</v>
      </c>
      <c r="F23" s="5">
        <f t="shared" si="1"/>
        <v>5800</v>
      </c>
    </row>
    <row r="24" spans="1:6">
      <c r="A24">
        <v>1</v>
      </c>
      <c r="B24" s="67">
        <v>10</v>
      </c>
      <c r="C24" s="5">
        <f t="shared" si="2"/>
        <v>2800</v>
      </c>
      <c r="D24" s="5">
        <f t="shared" si="1"/>
        <v>3750</v>
      </c>
      <c r="E24" s="5">
        <f t="shared" si="1"/>
        <v>4700</v>
      </c>
      <c r="F24" s="5">
        <f t="shared" si="1"/>
        <v>6150</v>
      </c>
    </row>
    <row r="25" spans="1:6">
      <c r="A25">
        <v>1</v>
      </c>
      <c r="B25" s="67">
        <v>11</v>
      </c>
      <c r="C25" s="5">
        <f t="shared" si="2"/>
        <v>3000</v>
      </c>
      <c r="D25" s="5">
        <f t="shared" si="1"/>
        <v>4000</v>
      </c>
      <c r="E25" s="5">
        <f t="shared" si="1"/>
        <v>5000</v>
      </c>
      <c r="F25" s="5">
        <f t="shared" si="1"/>
        <v>6500</v>
      </c>
    </row>
    <row r="26" spans="1:6">
      <c r="A26">
        <v>1</v>
      </c>
      <c r="B26" s="67">
        <v>12</v>
      </c>
      <c r="C26" s="5">
        <f t="shared" si="2"/>
        <v>3200</v>
      </c>
      <c r="D26" s="5">
        <f t="shared" si="1"/>
        <v>4250</v>
      </c>
      <c r="E26" s="5">
        <f t="shared" si="1"/>
        <v>5300</v>
      </c>
      <c r="F26" s="5">
        <f t="shared" si="1"/>
        <v>6850</v>
      </c>
    </row>
    <row r="27" spans="1:6">
      <c r="A27">
        <v>1</v>
      </c>
      <c r="B27" s="67">
        <v>13</v>
      </c>
      <c r="C27" s="5">
        <f t="shared" si="2"/>
        <v>3400</v>
      </c>
      <c r="D27" s="5">
        <f t="shared" si="1"/>
        <v>4500</v>
      </c>
      <c r="E27" s="5">
        <f t="shared" si="1"/>
        <v>5600</v>
      </c>
      <c r="F27" s="5">
        <f t="shared" si="1"/>
        <v>7200</v>
      </c>
    </row>
    <row r="28" spans="1:6">
      <c r="A28">
        <v>1</v>
      </c>
      <c r="B28" s="67">
        <v>14</v>
      </c>
      <c r="C28" s="5">
        <f t="shared" si="2"/>
        <v>3600</v>
      </c>
      <c r="D28" s="5">
        <f t="shared" si="1"/>
        <v>4750</v>
      </c>
      <c r="E28" s="5">
        <f t="shared" si="1"/>
        <v>5900</v>
      </c>
      <c r="F28" s="5">
        <f t="shared" si="1"/>
        <v>7550</v>
      </c>
    </row>
    <row r="29" spans="1:6">
      <c r="A29">
        <v>1</v>
      </c>
      <c r="B29" s="67">
        <v>15</v>
      </c>
      <c r="C29" s="5">
        <f t="shared" si="2"/>
        <v>3800</v>
      </c>
      <c r="D29" s="5">
        <f t="shared" si="1"/>
        <v>5000</v>
      </c>
      <c r="E29" s="5">
        <f t="shared" si="1"/>
        <v>6200</v>
      </c>
      <c r="F29" s="5">
        <f t="shared" si="1"/>
        <v>7900</v>
      </c>
    </row>
    <row r="30" spans="1:6">
      <c r="A30">
        <v>1</v>
      </c>
      <c r="B30" s="67">
        <v>16</v>
      </c>
      <c r="C30" s="5">
        <f t="shared" si="2"/>
        <v>4000</v>
      </c>
      <c r="D30" s="5">
        <f t="shared" si="1"/>
        <v>5250</v>
      </c>
      <c r="E30" s="5">
        <f t="shared" si="1"/>
        <v>6500</v>
      </c>
      <c r="F30" s="5">
        <f t="shared" si="1"/>
        <v>8250</v>
      </c>
    </row>
    <row r="31" spans="1:6">
      <c r="A31">
        <v>1</v>
      </c>
      <c r="B31" s="67">
        <v>17</v>
      </c>
      <c r="C31" s="5">
        <f t="shared" si="2"/>
        <v>4200</v>
      </c>
      <c r="D31" s="5">
        <f t="shared" si="2"/>
        <v>5500</v>
      </c>
      <c r="E31" s="5">
        <f t="shared" si="2"/>
        <v>6800</v>
      </c>
      <c r="F31" s="5">
        <f t="shared" si="2"/>
        <v>8600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4400</v>
      </c>
      <c r="D32" s="5">
        <f t="shared" si="3"/>
        <v>5750</v>
      </c>
      <c r="E32" s="5">
        <f t="shared" si="3"/>
        <v>7100</v>
      </c>
      <c r="F32" s="5">
        <f t="shared" si="3"/>
        <v>8950</v>
      </c>
    </row>
    <row r="33" spans="1:6">
      <c r="A33">
        <v>1</v>
      </c>
      <c r="B33" s="67">
        <v>19</v>
      </c>
      <c r="C33" s="5">
        <f t="shared" si="3"/>
        <v>4600</v>
      </c>
      <c r="D33" s="5">
        <f t="shared" si="3"/>
        <v>6000</v>
      </c>
      <c r="E33" s="5">
        <f t="shared" si="3"/>
        <v>7400</v>
      </c>
      <c r="F33" s="5">
        <f t="shared" si="3"/>
        <v>9300</v>
      </c>
    </row>
    <row r="34" spans="1:6">
      <c r="A34">
        <v>1</v>
      </c>
      <c r="B34" s="67">
        <v>20</v>
      </c>
      <c r="C34" s="5">
        <f t="shared" si="3"/>
        <v>4800</v>
      </c>
      <c r="D34" s="5">
        <f t="shared" si="3"/>
        <v>6250</v>
      </c>
      <c r="E34" s="5">
        <f t="shared" si="3"/>
        <v>7700</v>
      </c>
      <c r="F34" s="5">
        <f t="shared" si="3"/>
        <v>9650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$C$24</formula>
    </cfRule>
  </conditionalFormatting>
  <conditionalFormatting sqref="E15:F34">
    <cfRule type="cellIs" dxfId="2" priority="1" operator="greaterThan">
      <formula>$D$24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69" zoomScale="85" zoomScaleNormal="85" workbookViewId="0">
      <selection activeCell="F91" sqref="F9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368</v>
      </c>
      <c r="C2" s="138" t="s">
        <v>367</v>
      </c>
      <c r="D2" s="139"/>
      <c r="E2" s="138" t="s">
        <v>366</v>
      </c>
      <c r="F2" s="139"/>
      <c r="L2" s="71" t="s">
        <v>365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364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363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341</v>
      </c>
      <c r="M6" s="62">
        <f t="array" ref="M6">INDEX($H:$H,MATCH(M$3,$B:$B,0))*$M$4</f>
        <v>140</v>
      </c>
      <c r="N6" s="62">
        <f t="array" ref="N6">INDEX($H:$H,MATCH(N$3,$B:$B,0))*$N$4</f>
        <v>60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60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25</v>
      </c>
      <c r="D8" s="61">
        <v>20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600</v>
      </c>
      <c r="N9" s="62">
        <f t="array" ref="N9">INDEX($V:$V,MATCH(N$3,$B:$B,0))*$N$4</f>
        <v>500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362</v>
      </c>
      <c r="M10" s="59">
        <f>ROUND(MIN($N$9/$M$6,$M$9/$N$6)*M6,0)*$M$4</f>
        <v>500</v>
      </c>
      <c r="N10" s="59">
        <f>ROUND(MIN($N$9/$M$6,$M$9/$N$6)*N6,0)*$N$4</f>
        <v>214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361</v>
      </c>
      <c r="M11" s="59">
        <f>ROUND(N9/M6,0)*$M$4</f>
        <v>4</v>
      </c>
      <c r="N11" s="59">
        <f>ROUND(M9/N6,0)*$N$4</f>
        <v>10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357</v>
      </c>
      <c r="M12" s="59">
        <f>(M9-N10)*$M$4</f>
        <v>386</v>
      </c>
      <c r="N12" s="59">
        <f>(N9-M10)*$N$4</f>
        <v>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360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359</v>
      </c>
      <c r="M16" s="59">
        <f>MIN(M11,N11)</f>
        <v>4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358</v>
      </c>
      <c r="M17" s="59">
        <f>IF(M11&lt;N11,M3,N3)</f>
        <v>1001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357</v>
      </c>
      <c r="M18" s="59">
        <f>MAX(M12,N12)</f>
        <v>386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421</v>
      </c>
      <c r="D19" s="54" t="s">
        <v>422</v>
      </c>
      <c r="E19" s="54" t="s">
        <v>356</v>
      </c>
      <c r="F19" s="54" t="s">
        <v>355</v>
      </c>
      <c r="G19" s="51" t="s">
        <v>423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354</v>
      </c>
      <c r="F20" s="54">
        <v>1000</v>
      </c>
      <c r="G20" s="51">
        <v>200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353</v>
      </c>
      <c r="F21" s="54">
        <v>1500</v>
      </c>
      <c r="G21" s="84">
        <v>250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352</v>
      </c>
      <c r="F22" s="54">
        <v>2000</v>
      </c>
      <c r="G22" s="84">
        <v>300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351</v>
      </c>
      <c r="F23" s="54">
        <v>3000</v>
      </c>
      <c r="G23" s="84">
        <v>350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350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349</v>
      </c>
      <c r="C29" s="75"/>
      <c r="D29" s="75"/>
      <c r="E29" s="75"/>
      <c r="F29" s="75"/>
      <c r="G29" s="75"/>
      <c r="H29" s="75"/>
      <c r="I29" s="75"/>
      <c r="J29" s="73"/>
      <c r="L29" s="76" t="s">
        <v>376</v>
      </c>
      <c r="M29" s="75"/>
      <c r="N29" s="75"/>
      <c r="O29" s="75"/>
      <c r="P29" s="75"/>
      <c r="R29" s="77" t="s">
        <v>348</v>
      </c>
      <c r="S29" s="75"/>
      <c r="T29" s="75"/>
      <c r="U29" s="75"/>
      <c r="V29" s="75"/>
      <c r="W29" s="56"/>
      <c r="X29" s="72" t="s">
        <v>347</v>
      </c>
      <c r="Y29" s="73"/>
      <c r="Z29" s="56"/>
      <c r="AA29" s="72" t="s">
        <v>347</v>
      </c>
      <c r="AB29" s="73"/>
    </row>
    <row r="30" spans="1:28" ht="15.75" customHeight="1">
      <c r="A30" s="51">
        <v>1</v>
      </c>
      <c r="B30" s="54" t="s">
        <v>346</v>
      </c>
      <c r="C30" s="54" t="s">
        <v>345</v>
      </c>
      <c r="D30" s="54" t="s">
        <v>163</v>
      </c>
      <c r="E30" s="54" t="s">
        <v>344</v>
      </c>
      <c r="F30" s="54" t="s">
        <v>343</v>
      </c>
      <c r="G30" s="54" t="s">
        <v>342</v>
      </c>
      <c r="H30" s="54" t="s">
        <v>341</v>
      </c>
      <c r="I30" s="54" t="s">
        <v>340</v>
      </c>
      <c r="J30" s="54" t="s">
        <v>339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338</v>
      </c>
      <c r="Y30" s="54" t="s">
        <v>337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ROUNDDOWN(IF($J31=0,INDEX($C$4:$C$13,MATCH(R$30,$B$4:$B$13,0))*($F31/$I31*(L31/(SUM($L31:$P31)))),INDEX($D$4:$D$13,MATCH(R$30,$B$4:$B$13,0))*($F31/$I31*(L31/(SUM($L31:$P31))))),0)*S31/1000</f>
        <v>140</v>
      </c>
      <c r="S31" s="54">
        <v>1000</v>
      </c>
      <c r="T31" s="54">
        <f>N31*5</f>
        <v>0</v>
      </c>
      <c r="U31" s="54">
        <v>10</v>
      </c>
      <c r="V31" s="54">
        <f>ROUNDDOWN(IF($J31=0,INDEX($C$4:$C$13,MATCH(V$30,$B$4:$B$13,0))*($F31/$I31*(P31/(SUM($L31:$P31)))),INDEX($D$4:$D$13,MATCH(V$30,$B$4:$B$13,0))*($F31/$I31*(P31/(SUM($L31:$P31))))),0)</f>
        <v>600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800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2" si="4">ROUNDDOWN(IF($J32=0,INDEX($C$4:$C$13,MATCH(R$30,$B$4:$B$13,0))*($F32/$I32*(L32/(SUM($L32:$P32)))),INDEX($D$4:$D$13,MATCH(R$30,$B$4:$B$13,0))*($F32/$I32*(L32/(SUM($L32:$P32))))),0)*S32/1000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ROUNDDOWN(IF($J32=0,INDEX($C$4:$C$13,MATCH(V$30,$B$4:$B$13,0))*($F32/$I32*(P32/(SUM($L32:$P32)))),INDEX($D$4:$D$13,MATCH(V$30,$B$4:$B$13,0))*($F32/$I32*(P32/(SUM($L32:$P32))))),0)</f>
        <v>2000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1000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1250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1000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1250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1000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2000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1000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1500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1000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3500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1000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1500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1000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2000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1000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3000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1000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2000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1000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2000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800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1600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800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2400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800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3000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1000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3000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800</v>
      </c>
    </row>
    <row r="47" spans="1:28" ht="15.75" customHeight="1">
      <c r="A47" s="51">
        <v>1</v>
      </c>
      <c r="B47" s="54">
        <v>1051</v>
      </c>
      <c r="C47" s="68" t="s">
        <v>217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378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378</v>
      </c>
      <c r="S47" s="54">
        <v>1000</v>
      </c>
      <c r="T47" s="54">
        <f t="shared" si="5"/>
        <v>0</v>
      </c>
      <c r="U47" s="54">
        <v>10</v>
      </c>
      <c r="V47" s="54">
        <f t="shared" si="6"/>
        <v>1620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800</v>
      </c>
    </row>
    <row r="48" spans="1:28" ht="15.75" customHeight="1">
      <c r="A48" s="51">
        <v>1</v>
      </c>
      <c r="B48" s="54">
        <v>1052</v>
      </c>
      <c r="C48" s="68" t="s">
        <v>218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162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162</v>
      </c>
      <c r="S48" s="54">
        <v>1000</v>
      </c>
      <c r="T48" s="54">
        <f t="shared" si="5"/>
        <v>0</v>
      </c>
      <c r="U48" s="54">
        <v>10</v>
      </c>
      <c r="V48" s="54">
        <f t="shared" si="6"/>
        <v>5400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1000</v>
      </c>
    </row>
    <row r="49" spans="1:28" ht="15.75" customHeight="1">
      <c r="A49" s="51">
        <v>1</v>
      </c>
      <c r="B49" s="54">
        <v>1053</v>
      </c>
      <c r="C49" s="68" t="s">
        <v>219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405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405</v>
      </c>
      <c r="S49" s="54">
        <v>1000</v>
      </c>
      <c r="T49" s="54">
        <f t="shared" si="5"/>
        <v>0</v>
      </c>
      <c r="U49" s="54">
        <v>10</v>
      </c>
      <c r="V49" s="54">
        <f t="shared" si="6"/>
        <v>3375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1000</v>
      </c>
    </row>
    <row r="50" spans="1:28" ht="15.75" customHeight="1">
      <c r="A50" s="51">
        <v>1</v>
      </c>
      <c r="B50" s="54">
        <v>1054</v>
      </c>
      <c r="C50" s="68" t="s">
        <v>220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405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405</v>
      </c>
      <c r="S50" s="54">
        <v>1000</v>
      </c>
      <c r="T50" s="54">
        <f t="shared" si="5"/>
        <v>0</v>
      </c>
      <c r="U50" s="54">
        <v>10</v>
      </c>
      <c r="V50" s="54">
        <f t="shared" si="6"/>
        <v>3375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1000</v>
      </c>
    </row>
    <row r="51" spans="1:28" ht="15.75" customHeight="1">
      <c r="A51" s="51">
        <v>1</v>
      </c>
      <c r="B51" s="54">
        <v>1055</v>
      </c>
      <c r="C51" s="68" t="s">
        <v>221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666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666</v>
      </c>
      <c r="S51" s="54">
        <v>1000</v>
      </c>
      <c r="T51" s="54">
        <f t="shared" si="5"/>
        <v>0</v>
      </c>
      <c r="U51" s="54">
        <v>10</v>
      </c>
      <c r="V51" s="54">
        <f t="shared" si="6"/>
        <v>3700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1000</v>
      </c>
    </row>
    <row r="52" spans="1:28" ht="15.75" customHeight="1">
      <c r="A52" s="51">
        <v>1</v>
      </c>
      <c r="B52" s="54">
        <v>1056</v>
      </c>
      <c r="C52" s="68" t="s">
        <v>222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777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777</v>
      </c>
      <c r="S52" s="54">
        <v>1000</v>
      </c>
      <c r="T52" s="54">
        <f t="shared" si="5"/>
        <v>0</v>
      </c>
      <c r="U52" s="54">
        <v>10</v>
      </c>
      <c r="V52" s="54">
        <f t="shared" si="6"/>
        <v>2775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1000</v>
      </c>
    </row>
    <row r="53" spans="1:28" ht="15.75" customHeight="1">
      <c r="A53" s="51">
        <v>1</v>
      </c>
      <c r="B53" s="54">
        <v>1057</v>
      </c>
      <c r="C53" s="68" t="s">
        <v>223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333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333</v>
      </c>
      <c r="S53" s="54">
        <v>1000</v>
      </c>
      <c r="T53" s="54">
        <f t="shared" si="5"/>
        <v>0</v>
      </c>
      <c r="U53" s="54">
        <v>10</v>
      </c>
      <c r="V53" s="54">
        <f t="shared" si="6"/>
        <v>6475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1000</v>
      </c>
    </row>
    <row r="54" spans="1:28" ht="15.75" customHeight="1">
      <c r="A54" s="51">
        <v>1</v>
      </c>
      <c r="B54" s="54">
        <v>1058</v>
      </c>
      <c r="C54" s="68" t="s">
        <v>224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666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666</v>
      </c>
      <c r="S54" s="54">
        <v>1000</v>
      </c>
      <c r="T54" s="54">
        <f t="shared" si="5"/>
        <v>5</v>
      </c>
      <c r="U54" s="54">
        <v>10</v>
      </c>
      <c r="V54" s="54">
        <f t="shared" si="6"/>
        <v>2775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1000</v>
      </c>
    </row>
    <row r="55" spans="1:28" ht="15.75" customHeight="1">
      <c r="A55" s="51">
        <v>1</v>
      </c>
      <c r="B55" s="54">
        <v>1059</v>
      </c>
      <c r="C55" s="68" t="s">
        <v>225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666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666</v>
      </c>
      <c r="S55" s="54">
        <v>1000</v>
      </c>
      <c r="T55" s="54">
        <f t="shared" si="5"/>
        <v>0</v>
      </c>
      <c r="U55" s="54">
        <v>10</v>
      </c>
      <c r="V55" s="54">
        <f t="shared" si="6"/>
        <v>3700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1000</v>
      </c>
    </row>
    <row r="56" spans="1:28" ht="15.75" customHeight="1">
      <c r="A56" s="51">
        <v>1</v>
      </c>
      <c r="B56" s="54">
        <v>1060</v>
      </c>
      <c r="C56" s="68" t="s">
        <v>226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5250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1000</v>
      </c>
    </row>
    <row r="57" spans="1:28" ht="15.75" customHeight="1">
      <c r="A57" s="51">
        <v>1</v>
      </c>
      <c r="B57" s="54">
        <v>1061</v>
      </c>
      <c r="C57" s="68" t="s">
        <v>227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3500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1000</v>
      </c>
    </row>
    <row r="58" spans="1:28" ht="15.75" customHeight="1">
      <c r="A58" s="51">
        <v>1</v>
      </c>
      <c r="B58" s="54">
        <v>1062</v>
      </c>
      <c r="C58" s="68" t="s">
        <v>228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3500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800</v>
      </c>
    </row>
    <row r="59" spans="1:28" ht="15.75" customHeight="1">
      <c r="A59" s="51">
        <v>1</v>
      </c>
      <c r="B59" s="54">
        <v>1063</v>
      </c>
      <c r="C59" s="68" t="s">
        <v>229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2800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800</v>
      </c>
    </row>
    <row r="60" spans="1:28" ht="15.75" customHeight="1">
      <c r="A60" s="51">
        <v>1</v>
      </c>
      <c r="B60" s="103">
        <v>1064</v>
      </c>
      <c r="C60" s="104" t="s">
        <v>230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103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3600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800</v>
      </c>
    </row>
    <row r="61" spans="1:28" ht="15.75" customHeight="1">
      <c r="A61" s="51">
        <v>1</v>
      </c>
      <c r="B61" s="107">
        <v>1065</v>
      </c>
      <c r="C61" s="108" t="s">
        <v>231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107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4500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1000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232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115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4500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800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403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ref="R63:R64" si="10">ROUNDDOWN(IF($J63=0,INDEX($C$4:$C$13,MATCH(R$30,$B$4:$B$13,0))*($F63/$I63*(L63/(SUM($L63:$P63)))),INDEX($D$4:$D$13,MATCH(R$30,$B$4:$B$13,0))*($F63/$I63*(L63/(SUM($L63:$P63))))),0)*S63/1000</f>
        <v>180</v>
      </c>
      <c r="S63" s="54">
        <v>1000</v>
      </c>
      <c r="T63" s="54">
        <f t="shared" ref="T63:T64" si="11">N63*5</f>
        <v>0</v>
      </c>
      <c r="U63" s="54">
        <v>10</v>
      </c>
      <c r="V63" s="54">
        <f t="shared" si="6"/>
        <v>1000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1000</v>
      </c>
    </row>
    <row r="64" spans="1:28" s="106" customFormat="1" ht="15.75" customHeight="1">
      <c r="A64" s="106">
        <v>1</v>
      </c>
      <c r="B64" s="107">
        <v>11002</v>
      </c>
      <c r="C64" s="109" t="s">
        <v>404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10"/>
        <v>120</v>
      </c>
      <c r="S64" s="54">
        <v>1000</v>
      </c>
      <c r="T64" s="54">
        <f t="shared" si="11"/>
        <v>0</v>
      </c>
      <c r="U64" s="54">
        <v>10</v>
      </c>
      <c r="V64" s="54">
        <f t="shared" si="6"/>
        <v>800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800</v>
      </c>
    </row>
    <row r="65" spans="1:28" s="106" customFormat="1" ht="15.75" customHeight="1">
      <c r="A65" s="106">
        <v>1</v>
      </c>
      <c r="B65" s="107">
        <v>11003</v>
      </c>
      <c r="C65" s="109" t="s">
        <v>405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2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ref="R65:R74" si="13">ROUNDDOWN(IF($J65=0,INDEX($C$4:$C$13,MATCH(R$30,$B$4:$B$13,0))*($F65/$I65*(L65/(SUM($L65:$P65)))),INDEX($D$4:$D$13,MATCH(R$30,$B$4:$B$13,0))*($F65/$I65*(L65/(SUM($L65:$P65))))),0)*S65/1000</f>
        <v>180</v>
      </c>
      <c r="S65" s="54">
        <v>1000</v>
      </c>
      <c r="T65" s="54">
        <f t="shared" ref="T65:T74" si="14">N65*5</f>
        <v>0</v>
      </c>
      <c r="U65" s="54">
        <v>10</v>
      </c>
      <c r="V65" s="54">
        <f t="shared" si="6"/>
        <v>1000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1000</v>
      </c>
    </row>
    <row r="66" spans="1:28" s="106" customFormat="1" ht="15.75" customHeight="1">
      <c r="A66" s="106">
        <v>1</v>
      </c>
      <c r="B66" s="107">
        <v>11004</v>
      </c>
      <c r="C66" s="109" t="s">
        <v>406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2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13"/>
        <v>240</v>
      </c>
      <c r="S66" s="54">
        <v>1000</v>
      </c>
      <c r="T66" s="54">
        <f t="shared" si="14"/>
        <v>0</v>
      </c>
      <c r="U66" s="54">
        <v>10</v>
      </c>
      <c r="V66" s="54">
        <f t="shared" si="6"/>
        <v>1600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800</v>
      </c>
    </row>
    <row r="67" spans="1:28" s="106" customFormat="1" ht="15.75" customHeight="1">
      <c r="A67" s="106">
        <v>1</v>
      </c>
      <c r="B67" s="107">
        <v>11005</v>
      </c>
      <c r="C67" s="109" t="s">
        <v>407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2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13"/>
        <v>180</v>
      </c>
      <c r="S67" s="54">
        <v>1000</v>
      </c>
      <c r="T67" s="54">
        <f t="shared" si="14"/>
        <v>0</v>
      </c>
      <c r="U67" s="54">
        <v>10</v>
      </c>
      <c r="V67" s="54">
        <f t="shared" si="6"/>
        <v>1000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1000</v>
      </c>
    </row>
    <row r="68" spans="1:28" s="106" customFormat="1" ht="15.75" customHeight="1">
      <c r="A68" s="106">
        <v>1</v>
      </c>
      <c r="B68" s="107">
        <v>11006</v>
      </c>
      <c r="C68" s="109" t="s">
        <v>408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2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13"/>
        <v>180</v>
      </c>
      <c r="S68" s="54">
        <v>1000</v>
      </c>
      <c r="T68" s="54">
        <f t="shared" si="14"/>
        <v>0</v>
      </c>
      <c r="U68" s="54">
        <v>10</v>
      </c>
      <c r="V68" s="54">
        <f t="shared" si="6"/>
        <v>1000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1000</v>
      </c>
    </row>
    <row r="69" spans="1:28" s="106" customFormat="1" ht="15.75" customHeight="1">
      <c r="A69" s="106">
        <v>1</v>
      </c>
      <c r="B69" s="107">
        <v>11007</v>
      </c>
      <c r="C69" s="109" t="s">
        <v>409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2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13"/>
        <v>180</v>
      </c>
      <c r="S69" s="54">
        <v>1000</v>
      </c>
      <c r="T69" s="54">
        <f t="shared" si="14"/>
        <v>0</v>
      </c>
      <c r="U69" s="54">
        <v>10</v>
      </c>
      <c r="V69" s="54">
        <f t="shared" si="6"/>
        <v>1000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1000</v>
      </c>
    </row>
    <row r="70" spans="1:28" s="106" customFormat="1" ht="15.75" customHeight="1">
      <c r="A70" s="106">
        <v>1</v>
      </c>
      <c r="B70" s="107">
        <v>11008</v>
      </c>
      <c r="C70" s="109" t="s">
        <v>410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2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13"/>
        <v>180</v>
      </c>
      <c r="S70" s="54">
        <v>1000</v>
      </c>
      <c r="T70" s="54">
        <f t="shared" si="14"/>
        <v>0</v>
      </c>
      <c r="U70" s="54">
        <v>10</v>
      </c>
      <c r="V70" s="54">
        <f t="shared" si="6"/>
        <v>1000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1000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2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13"/>
        <v>180</v>
      </c>
      <c r="S71" s="54">
        <v>1000</v>
      </c>
      <c r="T71" s="54">
        <f t="shared" si="14"/>
        <v>0</v>
      </c>
      <c r="U71" s="54">
        <v>10</v>
      </c>
      <c r="V71" s="54">
        <f t="shared" si="6"/>
        <v>1000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1000</v>
      </c>
    </row>
    <row r="72" spans="1:28" s="106" customFormat="1" ht="15.75" customHeight="1">
      <c r="A72" s="106">
        <v>1</v>
      </c>
      <c r="B72" s="107">
        <v>11010</v>
      </c>
      <c r="C72" s="109" t="s">
        <v>411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2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13"/>
        <v>180</v>
      </c>
      <c r="S72" s="54">
        <v>1000</v>
      </c>
      <c r="T72" s="54">
        <f t="shared" si="14"/>
        <v>0</v>
      </c>
      <c r="U72" s="54">
        <v>10</v>
      </c>
      <c r="V72" s="54">
        <f t="shared" si="6"/>
        <v>1000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1000</v>
      </c>
    </row>
    <row r="73" spans="1:28" s="106" customFormat="1" ht="15.75" customHeight="1">
      <c r="A73" s="106">
        <v>1</v>
      </c>
      <c r="B73" s="107">
        <v>11011</v>
      </c>
      <c r="C73" s="109" t="s">
        <v>412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2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13"/>
        <v>180</v>
      </c>
      <c r="S73" s="54">
        <v>1000</v>
      </c>
      <c r="T73" s="54">
        <f t="shared" si="14"/>
        <v>0</v>
      </c>
      <c r="U73" s="54">
        <v>10</v>
      </c>
      <c r="V73" s="54">
        <f t="shared" si="6"/>
        <v>1000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1000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413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2"/>
        <v>6</v>
      </c>
      <c r="M74" s="121">
        <v>0</v>
      </c>
      <c r="N74" s="121">
        <v>0</v>
      </c>
      <c r="O74" s="121">
        <v>0</v>
      </c>
      <c r="P74" s="121">
        <v>4</v>
      </c>
      <c r="R74" s="121">
        <f t="shared" si="13"/>
        <v>180</v>
      </c>
      <c r="S74" s="121">
        <v>1000</v>
      </c>
      <c r="T74" s="121">
        <f t="shared" si="14"/>
        <v>0</v>
      </c>
      <c r="U74" s="121">
        <v>10</v>
      </c>
      <c r="V74" s="54">
        <f t="shared" si="6"/>
        <v>1000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1000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336</v>
      </c>
      <c r="D75" s="111">
        <v>1</v>
      </c>
      <c r="E75" s="111">
        <v>0</v>
      </c>
      <c r="F75" s="54">
        <f t="shared" si="1"/>
        <v>200</v>
      </c>
      <c r="G75" s="54">
        <f>ROUNDUP(F75*$C$25,0)*I75</f>
        <v>250</v>
      </c>
      <c r="H75" s="111">
        <f t="shared" si="3"/>
        <v>60</v>
      </c>
      <c r="I75" s="111">
        <v>5</v>
      </c>
      <c r="J75" s="111">
        <v>0</v>
      </c>
      <c r="L75" s="111">
        <f t="shared" ref="L75:L92" si="15">10-SUM(M75:P75)</f>
        <v>5</v>
      </c>
      <c r="M75" s="111">
        <v>0</v>
      </c>
      <c r="N75" s="111">
        <v>0</v>
      </c>
      <c r="O75" s="111">
        <v>0</v>
      </c>
      <c r="P75" s="111">
        <v>5</v>
      </c>
      <c r="Q75" s="113"/>
      <c r="R75" s="111">
        <f t="shared" si="4"/>
        <v>60</v>
      </c>
      <c r="S75" s="111">
        <v>1000</v>
      </c>
      <c r="T75" s="111">
        <f t="shared" si="5"/>
        <v>0</v>
      </c>
      <c r="U75" s="111">
        <v>10</v>
      </c>
      <c r="V75" s="54">
        <f>ROUNDDOWN(IF($J75=0,INDEX($C$4:$C$13,MATCH(V$30,$B$4:$B$13,0))*($F75/$I75*(P75/(SUM($L75:$P75)))),INDEX($D$4:$D$13,MATCH(V$30,$B$4:$B$13,0))*($F75/$I75*(P75/(SUM($L75:$P75))))),0)</f>
        <v>500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200</v>
      </c>
    </row>
    <row r="76" spans="1:28" ht="15.75" customHeight="1">
      <c r="A76" s="51">
        <v>1</v>
      </c>
      <c r="B76" s="55">
        <v>2002</v>
      </c>
      <c r="C76" s="105" t="s">
        <v>335</v>
      </c>
      <c r="D76" s="55">
        <v>1</v>
      </c>
      <c r="E76" s="55">
        <v>0</v>
      </c>
      <c r="F76" s="54">
        <f t="shared" si="1"/>
        <v>250</v>
      </c>
      <c r="G76" s="54">
        <f t="shared" si="2"/>
        <v>252</v>
      </c>
      <c r="H76" s="55">
        <f t="shared" si="3"/>
        <v>75</v>
      </c>
      <c r="I76" s="55">
        <v>4</v>
      </c>
      <c r="J76" s="55">
        <v>1</v>
      </c>
      <c r="L76" s="107">
        <f t="shared" si="15"/>
        <v>6</v>
      </c>
      <c r="M76" s="107">
        <v>0</v>
      </c>
      <c r="N76" s="107">
        <v>0</v>
      </c>
      <c r="O76" s="107">
        <v>0</v>
      </c>
      <c r="P76" s="107">
        <v>4</v>
      </c>
      <c r="Q76" s="110"/>
      <c r="R76" s="107">
        <f t="shared" si="4"/>
        <v>75</v>
      </c>
      <c r="S76" s="107">
        <v>1000</v>
      </c>
      <c r="T76" s="107">
        <f t="shared" si="5"/>
        <v>0</v>
      </c>
      <c r="U76" s="107">
        <v>10</v>
      </c>
      <c r="V76" s="54">
        <f t="shared" si="6"/>
        <v>500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200</v>
      </c>
    </row>
    <row r="77" spans="1:28" ht="15.75" customHeight="1">
      <c r="A77" s="51">
        <v>1</v>
      </c>
      <c r="B77" s="54">
        <v>2003</v>
      </c>
      <c r="C77" s="53" t="s">
        <v>334</v>
      </c>
      <c r="D77" s="54">
        <v>1</v>
      </c>
      <c r="E77" s="54">
        <v>0</v>
      </c>
      <c r="F77" s="54">
        <f t="shared" si="1"/>
        <v>200</v>
      </c>
      <c r="G77" s="54">
        <f t="shared" si="2"/>
        <v>250</v>
      </c>
      <c r="H77" s="54">
        <f t="shared" si="3"/>
        <v>48</v>
      </c>
      <c r="I77" s="54">
        <v>5</v>
      </c>
      <c r="J77" s="54">
        <v>0</v>
      </c>
      <c r="L77" s="55">
        <f t="shared" si="15"/>
        <v>4</v>
      </c>
      <c r="M77" s="55">
        <v>0</v>
      </c>
      <c r="N77" s="55">
        <v>0</v>
      </c>
      <c r="O77" s="55">
        <v>0</v>
      </c>
      <c r="P77" s="55">
        <v>6</v>
      </c>
      <c r="R77" s="55">
        <f t="shared" si="4"/>
        <v>48</v>
      </c>
      <c r="S77" s="55">
        <v>1000</v>
      </c>
      <c r="T77" s="55">
        <f t="shared" si="5"/>
        <v>0</v>
      </c>
      <c r="U77" s="55">
        <v>10</v>
      </c>
      <c r="V77" s="54">
        <f t="shared" si="6"/>
        <v>600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200</v>
      </c>
    </row>
    <row r="78" spans="1:28" ht="15.75" customHeight="1">
      <c r="A78" s="51">
        <v>1</v>
      </c>
      <c r="B78" s="54">
        <v>2004</v>
      </c>
      <c r="C78" s="65" t="s">
        <v>333</v>
      </c>
      <c r="D78" s="54">
        <v>1</v>
      </c>
      <c r="E78" s="54">
        <v>0</v>
      </c>
      <c r="F78" s="54">
        <f t="shared" si="1"/>
        <v>250</v>
      </c>
      <c r="G78" s="54">
        <f t="shared" si="2"/>
        <v>252</v>
      </c>
      <c r="H78" s="54">
        <f t="shared" si="3"/>
        <v>62</v>
      </c>
      <c r="I78" s="54">
        <v>4</v>
      </c>
      <c r="J78" s="54">
        <v>1</v>
      </c>
      <c r="L78" s="54">
        <f t="shared" si="15"/>
        <v>5</v>
      </c>
      <c r="M78" s="54">
        <v>0</v>
      </c>
      <c r="N78" s="54">
        <v>0</v>
      </c>
      <c r="O78" s="54">
        <v>0</v>
      </c>
      <c r="P78" s="54">
        <v>5</v>
      </c>
      <c r="R78" s="54">
        <f t="shared" si="4"/>
        <v>62</v>
      </c>
      <c r="S78" s="54">
        <v>1000</v>
      </c>
      <c r="T78" s="54">
        <f t="shared" si="5"/>
        <v>0</v>
      </c>
      <c r="U78" s="54">
        <v>10</v>
      </c>
      <c r="V78" s="54">
        <f t="shared" si="6"/>
        <v>625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200</v>
      </c>
    </row>
    <row r="79" spans="1:28" ht="15.75" customHeight="1">
      <c r="A79" s="51">
        <v>1</v>
      </c>
      <c r="B79" s="54">
        <v>2005</v>
      </c>
      <c r="C79" s="65" t="s">
        <v>332</v>
      </c>
      <c r="D79" s="54">
        <v>1</v>
      </c>
      <c r="E79" s="54">
        <v>0</v>
      </c>
      <c r="F79" s="54">
        <f t="shared" si="1"/>
        <v>333</v>
      </c>
      <c r="G79" s="54">
        <f t="shared" si="2"/>
        <v>252</v>
      </c>
      <c r="H79" s="54">
        <f t="shared" si="3"/>
        <v>133</v>
      </c>
      <c r="I79" s="54">
        <v>3</v>
      </c>
      <c r="J79" s="54">
        <v>1</v>
      </c>
      <c r="L79" s="54">
        <f t="shared" si="15"/>
        <v>6</v>
      </c>
      <c r="M79" s="54">
        <v>0</v>
      </c>
      <c r="N79" s="54">
        <v>0</v>
      </c>
      <c r="O79" s="54">
        <v>0</v>
      </c>
      <c r="P79" s="54">
        <v>4</v>
      </c>
      <c r="R79" s="54">
        <f t="shared" si="4"/>
        <v>133</v>
      </c>
      <c r="S79" s="54">
        <v>1000</v>
      </c>
      <c r="T79" s="54">
        <f t="shared" si="5"/>
        <v>0</v>
      </c>
      <c r="U79" s="54">
        <v>10</v>
      </c>
      <c r="V79" s="54">
        <f t="shared" si="6"/>
        <v>888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266</v>
      </c>
    </row>
    <row r="80" spans="1:28" ht="15.75" customHeight="1">
      <c r="A80" s="51">
        <v>1</v>
      </c>
      <c r="B80" s="54">
        <v>2006</v>
      </c>
      <c r="C80" s="53" t="s">
        <v>331</v>
      </c>
      <c r="D80" s="54">
        <v>1</v>
      </c>
      <c r="E80" s="54">
        <v>0</v>
      </c>
      <c r="F80" s="54">
        <f t="shared" si="1"/>
        <v>200</v>
      </c>
      <c r="G80" s="54">
        <f t="shared" si="2"/>
        <v>250</v>
      </c>
      <c r="H80" s="54">
        <f t="shared" si="3"/>
        <v>108</v>
      </c>
      <c r="I80" s="54">
        <v>5</v>
      </c>
      <c r="J80" s="54">
        <v>0</v>
      </c>
      <c r="L80" s="54">
        <f t="shared" si="15"/>
        <v>9</v>
      </c>
      <c r="M80" s="54">
        <v>0</v>
      </c>
      <c r="N80" s="54">
        <v>0</v>
      </c>
      <c r="O80" s="54">
        <v>0</v>
      </c>
      <c r="P80" s="54">
        <v>1</v>
      </c>
      <c r="R80" s="54">
        <f t="shared" si="4"/>
        <v>108</v>
      </c>
      <c r="S80" s="54">
        <v>1000</v>
      </c>
      <c r="T80" s="54">
        <f t="shared" si="5"/>
        <v>0</v>
      </c>
      <c r="U80" s="54">
        <v>10</v>
      </c>
      <c r="V80" s="54">
        <f t="shared" si="6"/>
        <v>100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200</v>
      </c>
    </row>
    <row r="81" spans="1:28" ht="15.75" customHeight="1">
      <c r="A81" s="51">
        <v>1</v>
      </c>
      <c r="B81" s="54">
        <v>2007</v>
      </c>
      <c r="C81" s="53" t="s">
        <v>330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333</v>
      </c>
      <c r="G81" s="54">
        <f t="shared" si="2"/>
        <v>252</v>
      </c>
      <c r="H81" s="54">
        <f t="shared" si="3"/>
        <v>33</v>
      </c>
      <c r="I81" s="54">
        <v>3</v>
      </c>
      <c r="J81" s="54">
        <v>0</v>
      </c>
      <c r="L81" s="54">
        <f t="shared" si="15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33</v>
      </c>
      <c r="S81" s="54">
        <v>1000</v>
      </c>
      <c r="T81" s="54">
        <f t="shared" si="5"/>
        <v>0</v>
      </c>
      <c r="U81" s="54">
        <v>10</v>
      </c>
      <c r="V81" s="54">
        <f t="shared" si="6"/>
        <v>2497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333</v>
      </c>
    </row>
    <row r="82" spans="1:28" ht="15.75" customHeight="1">
      <c r="A82" s="51">
        <v>1</v>
      </c>
      <c r="B82" s="54">
        <v>2008</v>
      </c>
      <c r="C82" s="53" t="s">
        <v>329</v>
      </c>
      <c r="D82" s="54">
        <v>1</v>
      </c>
      <c r="E82" s="54">
        <v>0</v>
      </c>
      <c r="F82" s="54">
        <f t="shared" si="1"/>
        <v>333</v>
      </c>
      <c r="G82" s="54">
        <f t="shared" si="2"/>
        <v>252</v>
      </c>
      <c r="H82" s="54">
        <f t="shared" si="3"/>
        <v>199</v>
      </c>
      <c r="I82" s="54">
        <v>3</v>
      </c>
      <c r="J82" s="54">
        <v>0</v>
      </c>
      <c r="L82" s="54">
        <f t="shared" si="15"/>
        <v>6</v>
      </c>
      <c r="M82" s="54">
        <v>0</v>
      </c>
      <c r="N82" s="54">
        <v>0</v>
      </c>
      <c r="O82" s="54">
        <v>0</v>
      </c>
      <c r="P82" s="54">
        <v>4</v>
      </c>
      <c r="R82" s="54">
        <f t="shared" si="4"/>
        <v>199</v>
      </c>
      <c r="S82" s="54">
        <v>1000</v>
      </c>
      <c r="T82" s="54">
        <f t="shared" si="5"/>
        <v>0</v>
      </c>
      <c r="U82" s="54">
        <v>10</v>
      </c>
      <c r="V82" s="54">
        <f t="shared" si="6"/>
        <v>1110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333</v>
      </c>
    </row>
    <row r="83" spans="1:28" ht="15.75" customHeight="1">
      <c r="A83" s="51">
        <v>1</v>
      </c>
      <c r="B83" s="54">
        <v>2009</v>
      </c>
      <c r="C83" s="53" t="s">
        <v>328</v>
      </c>
      <c r="D83" s="54">
        <v>3</v>
      </c>
      <c r="E83" s="54">
        <v>0</v>
      </c>
      <c r="F83" s="54">
        <f t="shared" si="1"/>
        <v>2000</v>
      </c>
      <c r="G83" s="54">
        <f t="shared" si="2"/>
        <v>500</v>
      </c>
      <c r="H83" s="54">
        <f t="shared" si="3"/>
        <v>2400</v>
      </c>
      <c r="I83" s="54">
        <v>1</v>
      </c>
      <c r="J83" s="54">
        <v>1</v>
      </c>
      <c r="L83" s="54">
        <f t="shared" si="15"/>
        <v>6</v>
      </c>
      <c r="M83" s="54">
        <v>0</v>
      </c>
      <c r="N83" s="54">
        <v>0</v>
      </c>
      <c r="O83" s="54">
        <v>0</v>
      </c>
      <c r="P83" s="54">
        <v>4</v>
      </c>
      <c r="R83" s="54">
        <f t="shared" si="4"/>
        <v>2400</v>
      </c>
      <c r="S83" s="54">
        <v>1000</v>
      </c>
      <c r="T83" s="54">
        <f t="shared" si="5"/>
        <v>0</v>
      </c>
      <c r="U83" s="54">
        <v>10</v>
      </c>
      <c r="V83" s="54">
        <f t="shared" si="6"/>
        <v>16000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800</v>
      </c>
    </row>
    <row r="84" spans="1:28" ht="15.75" customHeight="1">
      <c r="A84" s="51">
        <v>1</v>
      </c>
      <c r="B84" s="54">
        <v>2010</v>
      </c>
      <c r="C84" s="53" t="s">
        <v>327</v>
      </c>
      <c r="D84" s="54">
        <v>3</v>
      </c>
      <c r="E84" s="54">
        <v>0</v>
      </c>
      <c r="F84" s="54">
        <f t="shared" si="1"/>
        <v>2000</v>
      </c>
      <c r="G84" s="54">
        <f t="shared" si="2"/>
        <v>500</v>
      </c>
      <c r="H84" s="54">
        <f t="shared" si="3"/>
        <v>1600</v>
      </c>
      <c r="I84" s="54">
        <v>1</v>
      </c>
      <c r="J84" s="54">
        <v>1</v>
      </c>
      <c r="L84" s="54">
        <f t="shared" si="15"/>
        <v>4</v>
      </c>
      <c r="M84" s="54">
        <v>0</v>
      </c>
      <c r="N84" s="54">
        <v>0</v>
      </c>
      <c r="O84" s="54">
        <v>0</v>
      </c>
      <c r="P84" s="54">
        <v>6</v>
      </c>
      <c r="R84" s="54">
        <f t="shared" si="4"/>
        <v>1600</v>
      </c>
      <c r="S84" s="54">
        <v>1000</v>
      </c>
      <c r="T84" s="54">
        <f t="shared" si="5"/>
        <v>0</v>
      </c>
      <c r="U84" s="54">
        <v>10</v>
      </c>
      <c r="V84" s="54">
        <f t="shared" si="6"/>
        <v>24000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800</v>
      </c>
    </row>
    <row r="85" spans="1:28" ht="15.75" customHeight="1">
      <c r="A85" s="51">
        <v>1</v>
      </c>
      <c r="B85" s="54">
        <v>2011</v>
      </c>
      <c r="C85" s="53" t="s">
        <v>326</v>
      </c>
      <c r="D85" s="54">
        <v>3</v>
      </c>
      <c r="E85" s="54">
        <v>0</v>
      </c>
      <c r="F85" s="54">
        <f t="shared" si="1"/>
        <v>2000</v>
      </c>
      <c r="G85" s="54">
        <f t="shared" si="2"/>
        <v>500</v>
      </c>
      <c r="H85" s="54">
        <f t="shared" si="3"/>
        <v>2000</v>
      </c>
      <c r="I85" s="54">
        <v>1</v>
      </c>
      <c r="J85" s="54">
        <v>1</v>
      </c>
      <c r="L85" s="54">
        <f t="shared" si="15"/>
        <v>5</v>
      </c>
      <c r="M85" s="54">
        <v>0</v>
      </c>
      <c r="N85" s="54">
        <v>0</v>
      </c>
      <c r="O85" s="54">
        <v>0</v>
      </c>
      <c r="P85" s="54">
        <v>5</v>
      </c>
      <c r="R85" s="54">
        <f t="shared" si="4"/>
        <v>2000</v>
      </c>
      <c r="S85" s="54">
        <v>1000</v>
      </c>
      <c r="T85" s="54">
        <f t="shared" si="5"/>
        <v>0</v>
      </c>
      <c r="U85" s="54">
        <v>10</v>
      </c>
      <c r="V85" s="54">
        <f t="shared" si="6"/>
        <v>20000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800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500</v>
      </c>
      <c r="G86" s="54">
        <f t="shared" si="2"/>
        <v>375</v>
      </c>
      <c r="H86" s="54">
        <f t="shared" si="3"/>
        <v>233</v>
      </c>
      <c r="I86" s="54">
        <v>3</v>
      </c>
      <c r="J86" s="54">
        <v>1</v>
      </c>
      <c r="L86" s="54">
        <f t="shared" si="15"/>
        <v>7</v>
      </c>
      <c r="M86" s="54">
        <v>0</v>
      </c>
      <c r="N86" s="54">
        <v>0</v>
      </c>
      <c r="O86" s="54">
        <v>0</v>
      </c>
      <c r="P86" s="54">
        <v>3</v>
      </c>
      <c r="R86" s="54">
        <f t="shared" si="4"/>
        <v>233</v>
      </c>
      <c r="S86" s="54">
        <v>1000</v>
      </c>
      <c r="T86" s="54">
        <f t="shared" si="5"/>
        <v>0</v>
      </c>
      <c r="U86" s="54">
        <v>10</v>
      </c>
      <c r="V86" s="54">
        <f t="shared" si="6"/>
        <v>1000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266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500</v>
      </c>
      <c r="G87" s="54">
        <f t="shared" si="2"/>
        <v>375</v>
      </c>
      <c r="H87" s="54">
        <f t="shared" si="3"/>
        <v>250</v>
      </c>
      <c r="I87" s="54">
        <v>3</v>
      </c>
      <c r="J87" s="54">
        <v>0</v>
      </c>
      <c r="L87" s="54">
        <f t="shared" si="15"/>
        <v>5</v>
      </c>
      <c r="M87" s="54">
        <v>0</v>
      </c>
      <c r="N87" s="54">
        <v>0</v>
      </c>
      <c r="O87" s="54">
        <v>0</v>
      </c>
      <c r="P87" s="54">
        <v>5</v>
      </c>
      <c r="R87" s="54">
        <f t="shared" si="4"/>
        <v>250</v>
      </c>
      <c r="S87" s="54">
        <v>1000</v>
      </c>
      <c r="T87" s="54">
        <f t="shared" si="5"/>
        <v>0</v>
      </c>
      <c r="U87" s="54">
        <v>10</v>
      </c>
      <c r="V87" s="54">
        <f t="shared" si="6"/>
        <v>2083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333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375</v>
      </c>
      <c r="G88" s="54">
        <f t="shared" si="2"/>
        <v>376</v>
      </c>
      <c r="H88" s="54">
        <f t="shared" si="3"/>
        <v>196</v>
      </c>
      <c r="I88" s="54">
        <v>4</v>
      </c>
      <c r="J88" s="54">
        <v>0</v>
      </c>
      <c r="L88" s="54">
        <f t="shared" si="15"/>
        <v>7</v>
      </c>
      <c r="M88" s="54">
        <v>0</v>
      </c>
      <c r="N88" s="54">
        <v>0</v>
      </c>
      <c r="O88" s="54">
        <v>0</v>
      </c>
      <c r="P88" s="54">
        <v>3</v>
      </c>
      <c r="R88" s="54">
        <f t="shared" si="4"/>
        <v>196</v>
      </c>
      <c r="S88" s="54">
        <v>1000</v>
      </c>
      <c r="T88" s="54">
        <f t="shared" si="5"/>
        <v>0</v>
      </c>
      <c r="U88" s="54">
        <v>10</v>
      </c>
      <c r="V88" s="54">
        <f t="shared" si="6"/>
        <v>703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250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1000</v>
      </c>
      <c r="G89" s="54">
        <f t="shared" si="2"/>
        <v>500</v>
      </c>
      <c r="H89" s="54">
        <f t="shared" si="3"/>
        <v>500</v>
      </c>
      <c r="I89" s="54">
        <v>2</v>
      </c>
      <c r="J89" s="54">
        <v>1</v>
      </c>
      <c r="L89" s="54">
        <f t="shared" si="15"/>
        <v>5</v>
      </c>
      <c r="M89" s="54">
        <v>0</v>
      </c>
      <c r="N89" s="54">
        <v>0</v>
      </c>
      <c r="O89" s="54">
        <v>0</v>
      </c>
      <c r="P89" s="54">
        <v>5</v>
      </c>
      <c r="R89" s="54">
        <f t="shared" si="4"/>
        <v>500</v>
      </c>
      <c r="S89" s="54">
        <v>1000</v>
      </c>
      <c r="T89" s="54">
        <f t="shared" si="5"/>
        <v>0</v>
      </c>
      <c r="U89" s="54">
        <v>10</v>
      </c>
      <c r="V89" s="54">
        <f t="shared" si="6"/>
        <v>5000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400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1000</v>
      </c>
      <c r="G90" s="54">
        <f t="shared" si="2"/>
        <v>500</v>
      </c>
      <c r="H90" s="54">
        <f t="shared" si="3"/>
        <v>300</v>
      </c>
      <c r="I90" s="54">
        <v>2</v>
      </c>
      <c r="J90" s="54">
        <v>0</v>
      </c>
      <c r="L90" s="54">
        <f t="shared" si="15"/>
        <v>2</v>
      </c>
      <c r="M90" s="54">
        <v>0</v>
      </c>
      <c r="N90" s="54">
        <v>1</v>
      </c>
      <c r="O90" s="54">
        <v>0</v>
      </c>
      <c r="P90" s="54">
        <v>7</v>
      </c>
      <c r="R90" s="54">
        <f t="shared" si="4"/>
        <v>300</v>
      </c>
      <c r="S90" s="54">
        <v>1000</v>
      </c>
      <c r="T90" s="54">
        <f t="shared" si="5"/>
        <v>5</v>
      </c>
      <c r="U90" s="54">
        <v>10</v>
      </c>
      <c r="V90" s="54">
        <f t="shared" si="6"/>
        <v>8750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500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3000</v>
      </c>
      <c r="G91" s="54">
        <f t="shared" si="2"/>
        <v>750</v>
      </c>
      <c r="H91" s="54">
        <f t="shared" si="3"/>
        <v>3600</v>
      </c>
      <c r="I91" s="54">
        <v>1</v>
      </c>
      <c r="J91" s="54">
        <v>0</v>
      </c>
      <c r="L91" s="54">
        <f t="shared" si="15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3600</v>
      </c>
      <c r="S91" s="54">
        <v>1000</v>
      </c>
      <c r="T91" s="54">
        <f t="shared" si="5"/>
        <v>10</v>
      </c>
      <c r="U91" s="54">
        <v>10</v>
      </c>
      <c r="V91" s="54">
        <f t="shared" si="6"/>
        <v>30000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1000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3000</v>
      </c>
      <c r="G92" s="54">
        <f t="shared" si="2"/>
        <v>750</v>
      </c>
      <c r="H92" s="54">
        <f t="shared" si="3"/>
        <v>3000</v>
      </c>
      <c r="I92" s="54">
        <v>1</v>
      </c>
      <c r="J92" s="54">
        <v>1</v>
      </c>
      <c r="L92" s="54">
        <f t="shared" si="15"/>
        <v>5</v>
      </c>
      <c r="M92" s="54">
        <v>0</v>
      </c>
      <c r="N92" s="54">
        <v>0</v>
      </c>
      <c r="O92" s="54">
        <v>0</v>
      </c>
      <c r="P92" s="54">
        <v>5</v>
      </c>
      <c r="R92" s="54">
        <f t="shared" si="4"/>
        <v>3000</v>
      </c>
      <c r="S92" s="54">
        <v>1000</v>
      </c>
      <c r="T92" s="54">
        <f t="shared" si="5"/>
        <v>0</v>
      </c>
      <c r="U92" s="54">
        <v>10</v>
      </c>
      <c r="V92" s="54">
        <f t="shared" si="6"/>
        <v>30000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800</v>
      </c>
    </row>
    <row r="93" spans="1:28" ht="15.75" customHeight="1">
      <c r="A93" s="51">
        <v>1</v>
      </c>
      <c r="B93" s="54">
        <v>2019</v>
      </c>
      <c r="C93" s="53" t="s">
        <v>391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200</v>
      </c>
      <c r="G93" s="54">
        <f t="shared" si="2"/>
        <v>250</v>
      </c>
      <c r="H93" s="54">
        <f t="shared" ref="H93:H101" si="16">R93/(S93/1000)</f>
        <v>84</v>
      </c>
      <c r="I93" s="54">
        <v>5</v>
      </c>
      <c r="J93" s="54">
        <v>0</v>
      </c>
      <c r="L93" s="54">
        <f t="shared" ref="L93:L101" si="17">10-SUM(M93:P93)</f>
        <v>7</v>
      </c>
      <c r="M93" s="54">
        <v>0</v>
      </c>
      <c r="N93" s="54">
        <v>0</v>
      </c>
      <c r="O93" s="54">
        <v>0</v>
      </c>
      <c r="P93" s="54">
        <v>3</v>
      </c>
      <c r="R93" s="54">
        <f t="shared" ref="R93:R101" si="18">ROUNDDOWN(IF($J93=0,INDEX($C$4:$C$13,MATCH(R$30,$B$4:$B$13,0))*($F93/$I93*(L93/(SUM($L93:$P93)))),INDEX($D$4:$D$13,MATCH(R$30,$B$4:$B$13,0))*($F93/$I93*(L93/(SUM($L93:$P93))))),0)*S93/1000</f>
        <v>84</v>
      </c>
      <c r="S93" s="54">
        <v>1000</v>
      </c>
      <c r="T93" s="54">
        <f t="shared" ref="T93:T101" si="19">N93*5</f>
        <v>0</v>
      </c>
      <c r="U93" s="54">
        <v>10</v>
      </c>
      <c r="V93" s="54">
        <f t="shared" si="6"/>
        <v>300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200</v>
      </c>
    </row>
    <row r="94" spans="1:28" ht="15.75" customHeight="1">
      <c r="A94" s="51">
        <v>1</v>
      </c>
      <c r="B94" s="54">
        <v>2020</v>
      </c>
      <c r="C94" s="53" t="s">
        <v>392</v>
      </c>
      <c r="D94" s="54">
        <v>1</v>
      </c>
      <c r="E94" s="54">
        <v>0</v>
      </c>
      <c r="F94" s="54">
        <f t="shared" si="1"/>
        <v>200</v>
      </c>
      <c r="G94" s="54">
        <f t="shared" si="2"/>
        <v>250</v>
      </c>
      <c r="H94" s="54">
        <f t="shared" si="16"/>
        <v>84</v>
      </c>
      <c r="I94" s="54">
        <v>5</v>
      </c>
      <c r="J94" s="54">
        <v>0</v>
      </c>
      <c r="L94" s="54">
        <f t="shared" si="17"/>
        <v>7</v>
      </c>
      <c r="M94" s="54">
        <v>0</v>
      </c>
      <c r="N94" s="54">
        <v>0</v>
      </c>
      <c r="O94" s="54">
        <v>0</v>
      </c>
      <c r="P94" s="54">
        <v>3</v>
      </c>
      <c r="R94" s="54">
        <f t="shared" si="18"/>
        <v>84</v>
      </c>
      <c r="S94" s="54">
        <v>1000</v>
      </c>
      <c r="T94" s="54">
        <f t="shared" si="19"/>
        <v>0</v>
      </c>
      <c r="U94" s="54">
        <v>10</v>
      </c>
      <c r="V94" s="54">
        <f t="shared" si="6"/>
        <v>300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200</v>
      </c>
    </row>
    <row r="95" spans="1:28" ht="15.75" customHeight="1">
      <c r="A95" s="51">
        <v>1</v>
      </c>
      <c r="B95" s="54">
        <v>2021</v>
      </c>
      <c r="C95" s="53" t="s">
        <v>393</v>
      </c>
      <c r="D95" s="54">
        <v>1</v>
      </c>
      <c r="E95" s="54">
        <v>0</v>
      </c>
      <c r="F95" s="54">
        <f t="shared" si="1"/>
        <v>250</v>
      </c>
      <c r="G95" s="54">
        <f t="shared" si="2"/>
        <v>252</v>
      </c>
      <c r="H95" s="54">
        <f t="shared" si="16"/>
        <v>75</v>
      </c>
      <c r="I95" s="54">
        <v>4</v>
      </c>
      <c r="J95" s="54">
        <v>1</v>
      </c>
      <c r="L95" s="54">
        <f t="shared" si="17"/>
        <v>6</v>
      </c>
      <c r="M95" s="54">
        <v>0</v>
      </c>
      <c r="N95" s="54">
        <v>0</v>
      </c>
      <c r="O95" s="54">
        <v>0</v>
      </c>
      <c r="P95" s="54">
        <v>4</v>
      </c>
      <c r="R95" s="54">
        <f t="shared" si="18"/>
        <v>75</v>
      </c>
      <c r="S95" s="54">
        <v>1000</v>
      </c>
      <c r="T95" s="54">
        <f t="shared" si="19"/>
        <v>0</v>
      </c>
      <c r="U95" s="54">
        <v>10</v>
      </c>
      <c r="V95" s="54">
        <f t="shared" si="6"/>
        <v>500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200</v>
      </c>
    </row>
    <row r="96" spans="1:28" ht="15.75" customHeight="1">
      <c r="A96" s="51">
        <v>1</v>
      </c>
      <c r="B96" s="54">
        <v>2022</v>
      </c>
      <c r="C96" s="53" t="s">
        <v>394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250</v>
      </c>
      <c r="G96" s="54">
        <f t="shared" ref="G96:G105" si="20">ROUNDUP(F96*$C$25,0)*I96</f>
        <v>252</v>
      </c>
      <c r="H96" s="54">
        <f t="shared" si="16"/>
        <v>75</v>
      </c>
      <c r="I96" s="54">
        <v>4</v>
      </c>
      <c r="J96" s="54">
        <v>1</v>
      </c>
      <c r="L96" s="54">
        <f t="shared" si="17"/>
        <v>6</v>
      </c>
      <c r="M96" s="54">
        <v>0</v>
      </c>
      <c r="N96" s="54">
        <v>0</v>
      </c>
      <c r="O96" s="54">
        <v>0</v>
      </c>
      <c r="P96" s="54">
        <v>4</v>
      </c>
      <c r="R96" s="54">
        <f t="shared" si="18"/>
        <v>75</v>
      </c>
      <c r="S96" s="54">
        <v>1000</v>
      </c>
      <c r="T96" s="54">
        <f t="shared" si="19"/>
        <v>0</v>
      </c>
      <c r="U96" s="54">
        <v>10</v>
      </c>
      <c r="V96" s="54">
        <f t="shared" ref="V96:V105" si="21">ROUNDDOWN(IF($J96=0,INDEX($C$4:$C$13,MATCH(V$30,$B$4:$B$13,0))*($F96/$I96*(P96/(SUM($L96:$P96)))),INDEX($D$4:$D$13,MATCH(V$30,$B$4:$B$13,0))*($F96/$I96*(P96/(SUM($L96:$P96))))),0)</f>
        <v>500</v>
      </c>
      <c r="W96" s="54"/>
      <c r="X96" s="54">
        <v>3</v>
      </c>
      <c r="Y96" s="54">
        <v>2</v>
      </c>
      <c r="Z96" s="52"/>
      <c r="AA96" s="54">
        <f t="shared" ref="AA96:AA106" si="22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3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200</v>
      </c>
    </row>
    <row r="97" spans="1:28" ht="15.75" customHeight="1">
      <c r="A97" s="51">
        <v>1</v>
      </c>
      <c r="B97" s="54">
        <v>2023</v>
      </c>
      <c r="C97" s="53" t="s">
        <v>395</v>
      </c>
      <c r="D97" s="54">
        <v>3</v>
      </c>
      <c r="E97" s="54">
        <v>0</v>
      </c>
      <c r="F97" s="54">
        <f t="shared" ref="F97:F105" si="24">IF(AND(2000&lt;B97,B97&lt;10000),ROUNDDOWN((INDEX($F$20:$F$23,MATCH(D97,$B$20:$B$23,0))+INDEX($G$20:$G$23,MATCH(D97,$B$20:$B$23,0))*E97)/I97,0),
ROUNDDOWN((INDEX($C$20:$C$23,MATCH(D97,$B$20:$B$23,0))+INDEX($D$20:$D$23,MATCH(D97,$B$20:$B$23,0))*E97)/I97,0))</f>
        <v>400</v>
      </c>
      <c r="G97" s="54">
        <f t="shared" si="20"/>
        <v>500</v>
      </c>
      <c r="H97" s="54">
        <f t="shared" si="16"/>
        <v>144</v>
      </c>
      <c r="I97" s="54">
        <v>5</v>
      </c>
      <c r="J97" s="54">
        <v>0</v>
      </c>
      <c r="L97" s="54">
        <f t="shared" si="17"/>
        <v>6</v>
      </c>
      <c r="M97" s="54">
        <v>0</v>
      </c>
      <c r="N97" s="54">
        <v>0</v>
      </c>
      <c r="O97" s="54">
        <v>0</v>
      </c>
      <c r="P97" s="54">
        <v>4</v>
      </c>
      <c r="R97" s="54">
        <f t="shared" si="18"/>
        <v>144</v>
      </c>
      <c r="S97" s="54">
        <v>1000</v>
      </c>
      <c r="T97" s="54">
        <f t="shared" si="19"/>
        <v>0</v>
      </c>
      <c r="U97" s="54">
        <v>10</v>
      </c>
      <c r="V97" s="54">
        <f t="shared" si="21"/>
        <v>800</v>
      </c>
      <c r="W97" s="54"/>
      <c r="X97" s="54">
        <v>3</v>
      </c>
      <c r="Y97" s="54">
        <v>2</v>
      </c>
      <c r="Z97" s="52"/>
      <c r="AA97" s="54">
        <f t="shared" si="22"/>
        <v>7</v>
      </c>
      <c r="AB97" s="54">
        <f t="shared" si="23"/>
        <v>200</v>
      </c>
    </row>
    <row r="98" spans="1:28" ht="15.75" customHeight="1">
      <c r="A98" s="51">
        <v>1</v>
      </c>
      <c r="B98" s="54">
        <v>2024</v>
      </c>
      <c r="C98" s="53" t="s">
        <v>397</v>
      </c>
      <c r="D98" s="54">
        <v>3</v>
      </c>
      <c r="E98" s="54">
        <v>0</v>
      </c>
      <c r="F98" s="54">
        <f t="shared" si="24"/>
        <v>500</v>
      </c>
      <c r="G98" s="54">
        <f t="shared" si="20"/>
        <v>500</v>
      </c>
      <c r="H98" s="54">
        <f t="shared" si="16"/>
        <v>150</v>
      </c>
      <c r="I98" s="54">
        <v>4</v>
      </c>
      <c r="J98" s="54">
        <v>1</v>
      </c>
      <c r="L98" s="54">
        <f t="shared" si="17"/>
        <v>6</v>
      </c>
      <c r="M98" s="54">
        <v>0</v>
      </c>
      <c r="N98" s="54">
        <v>0</v>
      </c>
      <c r="O98" s="54">
        <v>0</v>
      </c>
      <c r="P98" s="54">
        <v>4</v>
      </c>
      <c r="R98" s="54">
        <f t="shared" si="18"/>
        <v>150</v>
      </c>
      <c r="S98" s="54">
        <v>1000</v>
      </c>
      <c r="T98" s="54">
        <f t="shared" si="19"/>
        <v>0</v>
      </c>
      <c r="U98" s="54">
        <v>10</v>
      </c>
      <c r="V98" s="54">
        <f t="shared" si="21"/>
        <v>1000</v>
      </c>
      <c r="W98" s="54"/>
      <c r="X98" s="54">
        <v>3</v>
      </c>
      <c r="Y98" s="54">
        <v>2</v>
      </c>
      <c r="Z98" s="52"/>
      <c r="AA98" s="54">
        <f t="shared" si="22"/>
        <v>7</v>
      </c>
      <c r="AB98" s="54">
        <f t="shared" si="23"/>
        <v>200</v>
      </c>
    </row>
    <row r="99" spans="1:28" ht="15.75" customHeight="1">
      <c r="A99" s="51">
        <v>1</v>
      </c>
      <c r="B99" s="54">
        <v>2025</v>
      </c>
      <c r="C99" s="53" t="s">
        <v>399</v>
      </c>
      <c r="D99" s="54">
        <v>3</v>
      </c>
      <c r="E99" s="54">
        <v>0</v>
      </c>
      <c r="F99" s="54">
        <f t="shared" si="24"/>
        <v>666</v>
      </c>
      <c r="G99" s="54">
        <f t="shared" si="20"/>
        <v>501</v>
      </c>
      <c r="H99" s="54">
        <f t="shared" si="16"/>
        <v>222</v>
      </c>
      <c r="I99" s="54">
        <v>3</v>
      </c>
      <c r="J99" s="54">
        <v>1</v>
      </c>
      <c r="L99" s="54">
        <f t="shared" si="17"/>
        <v>5</v>
      </c>
      <c r="M99" s="54">
        <v>0</v>
      </c>
      <c r="N99" s="54">
        <v>0</v>
      </c>
      <c r="O99" s="54">
        <v>0</v>
      </c>
      <c r="P99" s="54">
        <v>5</v>
      </c>
      <c r="R99" s="54">
        <f t="shared" si="18"/>
        <v>222</v>
      </c>
      <c r="S99" s="54">
        <v>1000</v>
      </c>
      <c r="T99" s="54">
        <f t="shared" si="19"/>
        <v>0</v>
      </c>
      <c r="U99" s="54">
        <v>10</v>
      </c>
      <c r="V99" s="54">
        <f t="shared" si="21"/>
        <v>2220</v>
      </c>
      <c r="W99" s="54"/>
      <c r="X99" s="54">
        <v>3</v>
      </c>
      <c r="Y99" s="54">
        <v>2</v>
      </c>
      <c r="Z99" s="52"/>
      <c r="AA99" s="54">
        <f t="shared" si="22"/>
        <v>13</v>
      </c>
      <c r="AB99" s="54">
        <f t="shared" si="23"/>
        <v>266</v>
      </c>
    </row>
    <row r="100" spans="1:28" ht="15.75" customHeight="1">
      <c r="A100" s="51">
        <v>1</v>
      </c>
      <c r="B100" s="54">
        <v>2026</v>
      </c>
      <c r="C100" s="53" t="s">
        <v>400</v>
      </c>
      <c r="D100" s="54">
        <v>2</v>
      </c>
      <c r="E100" s="54">
        <v>0</v>
      </c>
      <c r="F100" s="54">
        <f t="shared" si="24"/>
        <v>500</v>
      </c>
      <c r="G100" s="54">
        <f t="shared" si="20"/>
        <v>375</v>
      </c>
      <c r="H100" s="54">
        <f t="shared" si="16"/>
        <v>100</v>
      </c>
      <c r="I100" s="54">
        <v>3</v>
      </c>
      <c r="J100" s="54">
        <v>1</v>
      </c>
      <c r="L100" s="54">
        <f t="shared" si="17"/>
        <v>3</v>
      </c>
      <c r="M100" s="54">
        <v>0</v>
      </c>
      <c r="N100" s="54">
        <v>0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9"/>
        <v>0</v>
      </c>
      <c r="U100" s="54">
        <v>10</v>
      </c>
      <c r="V100" s="54">
        <f t="shared" si="21"/>
        <v>2333</v>
      </c>
      <c r="W100" s="54"/>
      <c r="X100" s="54">
        <v>3</v>
      </c>
      <c r="Y100" s="54">
        <v>2</v>
      </c>
      <c r="Z100" s="52"/>
      <c r="AA100" s="54">
        <f t="shared" si="22"/>
        <v>13</v>
      </c>
      <c r="AB100" s="54">
        <f t="shared" si="23"/>
        <v>266</v>
      </c>
    </row>
    <row r="101" spans="1:28" ht="15.75" customHeight="1">
      <c r="A101" s="51">
        <v>1</v>
      </c>
      <c r="B101" s="54">
        <v>2027</v>
      </c>
      <c r="C101" s="53" t="s">
        <v>401</v>
      </c>
      <c r="D101" s="54">
        <v>2</v>
      </c>
      <c r="E101" s="54">
        <v>0</v>
      </c>
      <c r="F101" s="54">
        <f t="shared" si="24"/>
        <v>500</v>
      </c>
      <c r="G101" s="54">
        <f t="shared" si="20"/>
        <v>375</v>
      </c>
      <c r="H101" s="54">
        <f t="shared" si="16"/>
        <v>100</v>
      </c>
      <c r="I101" s="54">
        <v>3</v>
      </c>
      <c r="J101" s="54">
        <v>1</v>
      </c>
      <c r="L101" s="54">
        <f t="shared" si="17"/>
        <v>3</v>
      </c>
      <c r="M101" s="54">
        <v>0</v>
      </c>
      <c r="N101" s="54">
        <v>0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9"/>
        <v>0</v>
      </c>
      <c r="U101" s="54">
        <v>10</v>
      </c>
      <c r="V101" s="54">
        <f t="shared" si="21"/>
        <v>2333</v>
      </c>
      <c r="W101" s="54"/>
      <c r="X101" s="54">
        <v>3</v>
      </c>
      <c r="Y101" s="54">
        <v>2</v>
      </c>
      <c r="Z101" s="52"/>
      <c r="AA101" s="54">
        <f t="shared" si="22"/>
        <v>13</v>
      </c>
      <c r="AB101" s="54">
        <f t="shared" si="23"/>
        <v>266</v>
      </c>
    </row>
    <row r="102" spans="1:28" ht="15.75" customHeight="1">
      <c r="A102" s="51">
        <v>1</v>
      </c>
      <c r="B102" s="54">
        <v>2028</v>
      </c>
      <c r="C102" s="53" t="s">
        <v>402</v>
      </c>
      <c r="D102" s="54">
        <v>2</v>
      </c>
      <c r="E102" s="54">
        <v>0</v>
      </c>
      <c r="F102" s="54">
        <f t="shared" si="24"/>
        <v>500</v>
      </c>
      <c r="G102" s="54">
        <f t="shared" si="20"/>
        <v>375</v>
      </c>
      <c r="H102" s="54">
        <f t="shared" ref="H102:H105" si="25">R102/(S102/1000)</f>
        <v>100</v>
      </c>
      <c r="I102" s="54">
        <v>3</v>
      </c>
      <c r="J102" s="54">
        <v>1</v>
      </c>
      <c r="K102" s="84"/>
      <c r="L102" s="54">
        <f t="shared" ref="L102:L105" si="26">10-SUM(M102:P102)</f>
        <v>3</v>
      </c>
      <c r="M102" s="54">
        <v>0</v>
      </c>
      <c r="N102" s="54">
        <v>0</v>
      </c>
      <c r="O102" s="54">
        <v>0</v>
      </c>
      <c r="P102" s="54">
        <v>7</v>
      </c>
      <c r="Q102" s="84"/>
      <c r="R102" s="54">
        <f t="shared" ref="R102:R105" si="27">ROUNDDOWN(IF($J102=0,INDEX($C$4:$C$13,MATCH(R$30,$B$4:$B$13,0))*($F102/$I102*(L102/(SUM($L102:$P102)))),INDEX($D$4:$D$13,MATCH(R$30,$B$4:$B$13,0))*($F102/$I102*(L102/(SUM($L102:$P102))))),0)*S102/1000</f>
        <v>100</v>
      </c>
      <c r="S102" s="54">
        <v>1000</v>
      </c>
      <c r="T102" s="54">
        <f t="shared" ref="T102:T105" si="28">N102*5</f>
        <v>0</v>
      </c>
      <c r="U102" s="54">
        <v>10</v>
      </c>
      <c r="V102" s="54">
        <f t="shared" si="21"/>
        <v>2333</v>
      </c>
      <c r="W102" s="54"/>
      <c r="X102" s="54">
        <v>3</v>
      </c>
      <c r="Y102" s="54">
        <v>2</v>
      </c>
      <c r="Z102" s="52"/>
      <c r="AA102" s="54">
        <f t="shared" si="22"/>
        <v>13</v>
      </c>
      <c r="AB102" s="54">
        <f t="shared" si="23"/>
        <v>266</v>
      </c>
    </row>
    <row r="103" spans="1:28" ht="15.75" customHeight="1">
      <c r="A103" s="51">
        <v>1</v>
      </c>
      <c r="B103" s="54">
        <v>2029</v>
      </c>
      <c r="C103" s="53" t="s">
        <v>416</v>
      </c>
      <c r="D103" s="54">
        <v>2</v>
      </c>
      <c r="E103" s="54">
        <v>0</v>
      </c>
      <c r="F103" s="54">
        <f t="shared" si="24"/>
        <v>300</v>
      </c>
      <c r="G103" s="54">
        <f t="shared" si="20"/>
        <v>375</v>
      </c>
      <c r="H103" s="54">
        <f t="shared" si="25"/>
        <v>108</v>
      </c>
      <c r="I103" s="54">
        <v>5</v>
      </c>
      <c r="J103" s="54">
        <v>0</v>
      </c>
      <c r="K103" s="84"/>
      <c r="L103" s="54">
        <f t="shared" si="26"/>
        <v>6</v>
      </c>
      <c r="M103" s="54">
        <v>0</v>
      </c>
      <c r="N103" s="54">
        <v>0</v>
      </c>
      <c r="O103" s="54">
        <v>0</v>
      </c>
      <c r="P103" s="54">
        <v>4</v>
      </c>
      <c r="Q103" s="84"/>
      <c r="R103" s="54">
        <f t="shared" si="27"/>
        <v>108</v>
      </c>
      <c r="S103" s="54">
        <v>1000</v>
      </c>
      <c r="T103" s="54">
        <f t="shared" si="28"/>
        <v>0</v>
      </c>
      <c r="U103" s="54">
        <v>10</v>
      </c>
      <c r="V103" s="54">
        <f t="shared" si="21"/>
        <v>600</v>
      </c>
      <c r="W103" s="54"/>
      <c r="X103" s="54">
        <v>3</v>
      </c>
      <c r="Y103" s="54">
        <v>2</v>
      </c>
      <c r="Z103" s="52"/>
      <c r="AA103" s="54">
        <f t="shared" si="22"/>
        <v>7</v>
      </c>
      <c r="AB103" s="54">
        <f t="shared" si="23"/>
        <v>200</v>
      </c>
    </row>
    <row r="104" spans="1:28" ht="15.75" customHeight="1">
      <c r="A104" s="51">
        <v>1</v>
      </c>
      <c r="B104" s="54">
        <v>2030</v>
      </c>
      <c r="C104" s="53" t="s">
        <v>417</v>
      </c>
      <c r="D104" s="54">
        <v>2</v>
      </c>
      <c r="E104" s="54">
        <v>0</v>
      </c>
      <c r="F104" s="54">
        <f t="shared" si="24"/>
        <v>375</v>
      </c>
      <c r="G104" s="54">
        <f t="shared" si="20"/>
        <v>376</v>
      </c>
      <c r="H104" s="54">
        <f t="shared" si="25"/>
        <v>112</v>
      </c>
      <c r="I104" s="54">
        <v>4</v>
      </c>
      <c r="J104" s="54">
        <v>1</v>
      </c>
      <c r="K104" s="84"/>
      <c r="L104" s="54">
        <f t="shared" si="26"/>
        <v>6</v>
      </c>
      <c r="M104" s="54">
        <v>0</v>
      </c>
      <c r="N104" s="54">
        <v>0</v>
      </c>
      <c r="O104" s="54">
        <v>0</v>
      </c>
      <c r="P104" s="54">
        <v>4</v>
      </c>
      <c r="Q104" s="84"/>
      <c r="R104" s="54">
        <f t="shared" si="27"/>
        <v>112</v>
      </c>
      <c r="S104" s="54">
        <v>1000</v>
      </c>
      <c r="T104" s="54">
        <f t="shared" si="28"/>
        <v>0</v>
      </c>
      <c r="U104" s="54">
        <v>10</v>
      </c>
      <c r="V104" s="54">
        <f t="shared" si="21"/>
        <v>750</v>
      </c>
      <c r="W104" s="54"/>
      <c r="X104" s="54">
        <v>3</v>
      </c>
      <c r="Y104" s="54">
        <v>2</v>
      </c>
      <c r="Z104" s="52"/>
      <c r="AA104" s="54">
        <f t="shared" si="22"/>
        <v>7</v>
      </c>
      <c r="AB104" s="54">
        <f t="shared" si="23"/>
        <v>200</v>
      </c>
    </row>
    <row r="105" spans="1:28" ht="15.75" customHeight="1">
      <c r="A105" s="51">
        <v>1</v>
      </c>
      <c r="B105" s="54">
        <v>2031</v>
      </c>
      <c r="C105" s="53" t="s">
        <v>418</v>
      </c>
      <c r="D105" s="54">
        <v>2</v>
      </c>
      <c r="E105" s="54">
        <v>0</v>
      </c>
      <c r="F105" s="54">
        <f t="shared" si="24"/>
        <v>500</v>
      </c>
      <c r="G105" s="54">
        <f t="shared" si="20"/>
        <v>375</v>
      </c>
      <c r="H105" s="54">
        <f t="shared" si="25"/>
        <v>166</v>
      </c>
      <c r="I105" s="54">
        <v>3</v>
      </c>
      <c r="J105" s="54">
        <v>1</v>
      </c>
      <c r="K105" s="84"/>
      <c r="L105" s="54">
        <f t="shared" si="26"/>
        <v>5</v>
      </c>
      <c r="M105" s="54">
        <v>0</v>
      </c>
      <c r="N105" s="54">
        <v>0</v>
      </c>
      <c r="O105" s="54">
        <v>0</v>
      </c>
      <c r="P105" s="54">
        <v>5</v>
      </c>
      <c r="Q105" s="84"/>
      <c r="R105" s="54">
        <f t="shared" si="27"/>
        <v>166</v>
      </c>
      <c r="S105" s="54">
        <v>1000</v>
      </c>
      <c r="T105" s="54">
        <f t="shared" si="28"/>
        <v>0</v>
      </c>
      <c r="U105" s="54">
        <v>10</v>
      </c>
      <c r="V105" s="54">
        <f t="shared" si="21"/>
        <v>1666</v>
      </c>
      <c r="W105" s="54"/>
      <c r="X105" s="54">
        <v>3</v>
      </c>
      <c r="Y105" s="54">
        <v>2</v>
      </c>
      <c r="Z105" s="52"/>
      <c r="AA105" s="54">
        <f t="shared" si="22"/>
        <v>13</v>
      </c>
      <c r="AB105" s="54">
        <f t="shared" si="23"/>
        <v>266</v>
      </c>
    </row>
    <row r="106" spans="1:28" ht="15.75" customHeight="1">
      <c r="A106" s="51">
        <v>1</v>
      </c>
      <c r="B106" s="54">
        <v>20001</v>
      </c>
      <c r="C106" s="84" t="s">
        <v>424</v>
      </c>
      <c r="D106" s="54">
        <v>4</v>
      </c>
      <c r="E106" s="54">
        <v>0</v>
      </c>
      <c r="F106" s="54">
        <f t="shared" ref="F106" si="29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30">ROUNDUP(F106*$C$25,0)*I106</f>
        <v>88</v>
      </c>
      <c r="H106" s="54">
        <f t="shared" ref="H106" si="31">R106/(S106/1000)</f>
        <v>525</v>
      </c>
      <c r="I106" s="54">
        <v>1</v>
      </c>
      <c r="J106" s="54">
        <v>0</v>
      </c>
      <c r="K106" s="84"/>
      <c r="L106" s="54">
        <f t="shared" ref="L106" si="32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ref="R106" si="33">ROUNDDOWN(IF($J106=0,INDEX($C$4:$C$13,MATCH(R$30,$B$4:$B$13,0))*($F106/$I106*(L106/(SUM($L106:$P106)))),INDEX($D$4:$D$13,MATCH(R$30,$B$4:$B$13,0))*($F106/$I106*(L106/(SUM($L106:$P106))))),0)*S106/1000</f>
        <v>525</v>
      </c>
      <c r="S106" s="54">
        <v>1000</v>
      </c>
      <c r="T106" s="54">
        <f t="shared" ref="T106" si="34">N106*5</f>
        <v>0</v>
      </c>
      <c r="U106" s="54">
        <v>10</v>
      </c>
      <c r="V106" s="54">
        <f t="shared" ref="V106" si="35">ROUNDDOWN(IF($J106=0,INDEX($C$4:$C$13,MATCH(V$30,$B$4:$B$13,0))*($F106/$I106*(P106/(SUM($L106:$P106)))),INDEX($D$4:$D$13,MATCH(V$30,$B$4:$B$13,0))*($F106/$I106*(P106/(SUM($L106:$P106))))),0)</f>
        <v>4375</v>
      </c>
      <c r="W106" s="54"/>
      <c r="X106" s="54">
        <v>3</v>
      </c>
      <c r="Y106" s="54">
        <v>2</v>
      </c>
      <c r="Z106" s="52"/>
      <c r="AA106" s="54">
        <f t="shared" si="22"/>
        <v>180</v>
      </c>
      <c r="AB106" s="54">
        <f t="shared" ref="AB106" si="36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1000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L32" sqref="L32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372</v>
      </c>
      <c r="C3" s="80" t="s">
        <v>375</v>
      </c>
      <c r="D3" s="80" t="s">
        <v>374</v>
      </c>
      <c r="E3" s="80" t="s">
        <v>373</v>
      </c>
      <c r="F3" s="80" t="s">
        <v>363</v>
      </c>
      <c r="G3" s="85" t="s">
        <v>384</v>
      </c>
      <c r="H3" s="86" t="s">
        <v>385</v>
      </c>
      <c r="I3" s="90" t="s">
        <v>390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6750</v>
      </c>
      <c r="H4" s="81">
        <f>SUMIF($B$28:$B$137,B4,$H$28:$H$137)</f>
        <v>1150</v>
      </c>
      <c r="I4" s="81" t="str">
        <f t="shared" ref="I4:I23" si="2">IF(G4/$P$14&lt;$Q$14/H4,"이김","짐")</f>
        <v>이김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10150</v>
      </c>
      <c r="H5" s="81">
        <f t="shared" ref="H5:H23" si="4">SUMIF($B$28:$B$137,B5,$H$28:$H$137)</f>
        <v>1130</v>
      </c>
      <c r="I5" s="81" t="str">
        <f t="shared" si="2"/>
        <v>이김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14650</v>
      </c>
      <c r="H6" s="81">
        <f t="shared" si="4"/>
        <v>1490</v>
      </c>
      <c r="I6" s="81" t="str">
        <f t="shared" si="2"/>
        <v>이김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16000</v>
      </c>
      <c r="H7" s="81">
        <f t="shared" si="4"/>
        <v>1700</v>
      </c>
      <c r="I7" s="81" t="str">
        <f t="shared" si="2"/>
        <v>이김</v>
      </c>
      <c r="K7" s="89" t="s">
        <v>381</v>
      </c>
      <c r="L7" s="89" t="s">
        <v>381</v>
      </c>
      <c r="M7" s="89" t="s">
        <v>382</v>
      </c>
      <c r="N7" s="89" t="s">
        <v>419</v>
      </c>
      <c r="O7" s="89" t="s">
        <v>386</v>
      </c>
      <c r="P7" s="89" t="s">
        <v>387</v>
      </c>
      <c r="Q7" s="89" t="s">
        <v>388</v>
      </c>
      <c r="R7" s="89" t="s">
        <v>383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24000</v>
      </c>
      <c r="H8" s="81">
        <f t="shared" si="4"/>
        <v>4320</v>
      </c>
      <c r="I8" s="81" t="str">
        <f t="shared" si="2"/>
        <v>이김</v>
      </c>
      <c r="K8" s="88" t="s">
        <v>188</v>
      </c>
      <c r="L8" s="88">
        <f>INDEX(ref_Unit_Balance!$B$31:$B$1048576,MATCH(ref_Stage_Balance!K8,ref_Unit_Balance!$C$31:$C$1048576,0))</f>
        <v>2016</v>
      </c>
      <c r="M8" s="88">
        <v>20</v>
      </c>
      <c r="N8" s="88">
        <f>INDEX(ref_Unit_Balance!$D$31:$D$1048576,MATCH(ref_Stage_Balance!L8,ref_Unit_Balance!$B$31:$B$1048576,0))</f>
        <v>3</v>
      </c>
      <c r="O8" s="88">
        <f>IFERROR(INDEX(ref_Unit_Balance!$I:$I,MATCH(L8,ref_Unit_Balance!B:B,0)),"0")</f>
        <v>2</v>
      </c>
      <c r="P8" s="88">
        <f>IFERROR(INDEX(ref_Unit_Balance!$R:$R,MATCH(L8,ref_Unit_Balance!B:B,0))*O8+(INDEX(ref_Unit_Balance!$AA:$AA,MATCH(L8,ref_Unit_Balance!B:B,0))*(M8)*O8),0)</f>
        <v>2400</v>
      </c>
      <c r="Q8" s="88">
        <f>INDEX(ref_Unit_Balance!$V:$V,MATCH(L8,ref_Unit_Balance!B:B,0))*O8+(INDEX(ref_Unit_Balance!$AB:$AB,MATCH(L8,ref_Unit_Balance!B:B,0))*(M8)*O8)</f>
        <v>37500</v>
      </c>
      <c r="R8" s="88">
        <f>INDEX(ref_Unit_Balance!$G:$G,MATCH(L8,ref_Unit_Balance!B:B,0))+
(INDEX(ref_Unit_Balance!$G$20:$G$23,MATCH(ref_Stage_Balance!N8,ref_Unit_Balance!$B$20:$B$23,0))*(M8)*ref_Unit_Balance!$C$25)</f>
        <v>2000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23500</v>
      </c>
      <c r="H9" s="81">
        <f t="shared" si="4"/>
        <v>3280</v>
      </c>
      <c r="I9" s="81" t="str">
        <f t="shared" si="2"/>
        <v>이김</v>
      </c>
      <c r="K9" s="88" t="s">
        <v>396</v>
      </c>
      <c r="L9" s="88">
        <f>INDEX(ref_Unit_Balance!$B$31:$B$1048576,MATCH(ref_Stage_Balance!K9,ref_Unit_Balance!$C$31:$C$1048576,0))</f>
        <v>2024</v>
      </c>
      <c r="M9" s="88">
        <v>20</v>
      </c>
      <c r="N9" s="88">
        <f>INDEX(ref_Unit_Balance!$D$31:$D$1048576,MATCH(ref_Stage_Balance!L9,ref_Unit_Balance!$B$31:$B$1048576,0))</f>
        <v>3</v>
      </c>
      <c r="O9" s="88">
        <f>IFERROR(INDEX(ref_Unit_Balance!$I:$I,MATCH(L9,ref_Unit_Balance!B:B,0)),"0")</f>
        <v>4</v>
      </c>
      <c r="P9" s="88">
        <f>IFERROR(INDEX(ref_Unit_Balance!$R:$R,MATCH(L9,ref_Unit_Balance!B:B,0))*O9+(INDEX(ref_Unit_Balance!$AA:$AA,MATCH(L9,ref_Unit_Balance!B:B,0))*(M9)*O9),0)</f>
        <v>1160</v>
      </c>
      <c r="Q9" s="88">
        <f>INDEX(ref_Unit_Balance!$V:$V,MATCH(L9,ref_Unit_Balance!B:B,0))*O9+(INDEX(ref_Unit_Balance!$AB:$AB,MATCH(L9,ref_Unit_Balance!B:B,0))*(M9)*O9)</f>
        <v>20000</v>
      </c>
      <c r="R9" s="88">
        <f>INDEX(ref_Unit_Balance!$G:$G,MATCH(L9,ref_Unit_Balance!B:B,0))+
(INDEX(ref_Unit_Balance!$G$20:$G$23,MATCH(ref_Stage_Balance!N9,ref_Unit_Balance!$B$20:$B$23,0))*(M9)*ref_Unit_Balance!$C$25)</f>
        <v>2000</v>
      </c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31850</v>
      </c>
      <c r="H10" s="81">
        <f t="shared" si="4"/>
        <v>4590</v>
      </c>
      <c r="I10" s="81" t="str">
        <f t="shared" si="2"/>
        <v>이김</v>
      </c>
      <c r="K10" s="88" t="s">
        <v>398</v>
      </c>
      <c r="L10" s="88">
        <f>INDEX(ref_Unit_Balance!$B$31:$B$1048576,MATCH(ref_Stage_Balance!K10,ref_Unit_Balance!$C$31:$C$1048576,0))</f>
        <v>2025</v>
      </c>
      <c r="M10" s="88">
        <v>20</v>
      </c>
      <c r="N10" s="88">
        <f>INDEX(ref_Unit_Balance!$D$31:$D$1048576,MATCH(ref_Stage_Balance!L10,ref_Unit_Balance!$B$31:$B$1048576,0))</f>
        <v>3</v>
      </c>
      <c r="O10" s="88">
        <f>IFERROR(INDEX(ref_Unit_Balance!$I:$I,MATCH(L10,ref_Unit_Balance!B:B,0)),"0")</f>
        <v>3</v>
      </c>
      <c r="P10" s="88">
        <f>IFERROR(INDEX(ref_Unit_Balance!$R:$R,MATCH(L10,ref_Unit_Balance!B:B,0))*O10+(INDEX(ref_Unit_Balance!$AA:$AA,MATCH(L10,ref_Unit_Balance!B:B,0))*(M10)*O10),0)</f>
        <v>1446</v>
      </c>
      <c r="Q10" s="88">
        <f>INDEX(ref_Unit_Balance!$V:$V,MATCH(L10,ref_Unit_Balance!B:B,0))*O10+(INDEX(ref_Unit_Balance!$AB:$AB,MATCH(L10,ref_Unit_Balance!B:B,0))*(M10)*O10)</f>
        <v>22620</v>
      </c>
      <c r="R10" s="88">
        <f>INDEX(ref_Unit_Balance!$G:$G,MATCH(L10,ref_Unit_Balance!B:B,0))+
(INDEX(ref_Unit_Balance!$G$20:$G$23,MATCH(ref_Stage_Balance!N10,ref_Unit_Balance!$B$20:$B$23,0))*(M10)*ref_Unit_Balance!$C$25)</f>
        <v>2001</v>
      </c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48750</v>
      </c>
      <c r="H11" s="81">
        <f t="shared" si="4"/>
        <v>7650</v>
      </c>
      <c r="I11" s="81" t="str">
        <f t="shared" si="2"/>
        <v>이김</v>
      </c>
      <c r="K11" s="88" t="s">
        <v>327</v>
      </c>
      <c r="L11" s="88">
        <f>INDEX(ref_Unit_Balance!$B$31:$B$1048576,MATCH(ref_Stage_Balance!K11,ref_Unit_Balance!$C$31:$C$1048576,0))</f>
        <v>2010</v>
      </c>
      <c r="M11" s="88">
        <v>20</v>
      </c>
      <c r="N11" s="88">
        <f>INDEX(ref_Unit_Balance!$D$31:$D$1048576,MATCH(ref_Stage_Balance!L11,ref_Unit_Balance!$B$31:$B$1048576,0))</f>
        <v>3</v>
      </c>
      <c r="O11" s="88">
        <f>IFERROR(INDEX(ref_Unit_Balance!$I:$I,MATCH(L11,ref_Unit_Balance!B:B,0)),"0")</f>
        <v>1</v>
      </c>
      <c r="P11" s="88">
        <f>IFERROR(INDEX(ref_Unit_Balance!$R:$R,MATCH(L11,ref_Unit_Balance!B:B,0))*O11+(INDEX(ref_Unit_Balance!$AA:$AA,MATCH(L11,ref_Unit_Balance!B:B,0))*(M11)*O11),0)</f>
        <v>4000</v>
      </c>
      <c r="Q11" s="88">
        <f>INDEX(ref_Unit_Balance!$V:$V,MATCH(L11,ref_Unit_Balance!B:B,0))*O11+(INDEX(ref_Unit_Balance!$AB:$AB,MATCH(L11,ref_Unit_Balance!B:B,0))*(M11)*O11)</f>
        <v>40000</v>
      </c>
      <c r="R11" s="88">
        <f>INDEX(ref_Unit_Balance!$G:$G,MATCH(L11,ref_Unit_Balance!B:B,0))+
(INDEX(ref_Unit_Balance!$G$20:$G$23,MATCH(ref_Stage_Balance!N11,ref_Unit_Balance!$B$20:$B$23,0))*(M11)*ref_Unit_Balance!$C$25)</f>
        <v>2000</v>
      </c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48000</v>
      </c>
      <c r="H12" s="81">
        <f t="shared" si="4"/>
        <v>8640</v>
      </c>
      <c r="I12" s="81" t="str">
        <f t="shared" si="2"/>
        <v>이김</v>
      </c>
      <c r="K12" s="88" t="s">
        <v>326</v>
      </c>
      <c r="L12" s="88">
        <f>INDEX(ref_Unit_Balance!$B$31:$B$1048576,MATCH(ref_Stage_Balance!K12,ref_Unit_Balance!$C$31:$C$1048576,0))</f>
        <v>2011</v>
      </c>
      <c r="M12" s="88">
        <v>20</v>
      </c>
      <c r="N12" s="88">
        <f>INDEX(ref_Unit_Balance!$D$31:$D$1048576,MATCH(ref_Stage_Balance!L12,ref_Unit_Balance!$B$31:$B$1048576,0))</f>
        <v>3</v>
      </c>
      <c r="O12" s="88">
        <f>IFERROR(INDEX(ref_Unit_Balance!$I:$I,MATCH(L12,ref_Unit_Balance!B:B,0)),"0")</f>
        <v>1</v>
      </c>
      <c r="P12" s="88">
        <f>IFERROR(INDEX(ref_Unit_Balance!$R:$R,MATCH(L12,ref_Unit_Balance!B:B,0))*O12+(INDEX(ref_Unit_Balance!$AA:$AA,MATCH(L12,ref_Unit_Balance!B:B,0))*(M12)*O12),0)</f>
        <v>4400</v>
      </c>
      <c r="Q12" s="88">
        <f>INDEX(ref_Unit_Balance!$V:$V,MATCH(L12,ref_Unit_Balance!B:B,0))*O12+(INDEX(ref_Unit_Balance!$AB:$AB,MATCH(L12,ref_Unit_Balance!B:B,0))*(M12)*O12)</f>
        <v>36000</v>
      </c>
      <c r="R12" s="88">
        <f>INDEX(ref_Unit_Balance!$G:$G,MATCH(L12,ref_Unit_Balance!B:B,0))+
(INDEX(ref_Unit_Balance!$G$20:$G$23,MATCH(ref_Stage_Balance!N12,ref_Unit_Balance!$B$20:$B$23,0))*(M12)*ref_Unit_Balance!$C$25)</f>
        <v>2000</v>
      </c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63400</v>
      </c>
      <c r="H13" s="81">
        <f t="shared" si="4"/>
        <v>6760</v>
      </c>
      <c r="I13" s="81" t="str">
        <f t="shared" si="2"/>
        <v>이김</v>
      </c>
      <c r="K13" s="88" t="s">
        <v>420</v>
      </c>
      <c r="L13" s="88">
        <f>INDEX(ref_Unit_Balance!$B$31:$B$1048576,MATCH(ref_Stage_Balance!K13,ref_Unit_Balance!$C$31:$C$1048576,0))</f>
        <v>2017</v>
      </c>
      <c r="M13" s="88">
        <v>20</v>
      </c>
      <c r="N13" s="88">
        <f>INDEX(ref_Unit_Balance!$D$31:$D$1048576,MATCH(ref_Stage_Balance!L13,ref_Unit_Balance!$B$31:$B$1048576,0))</f>
        <v>4</v>
      </c>
      <c r="O13" s="88">
        <f>IFERROR(INDEX(ref_Unit_Balance!$I:$I,MATCH(L13,ref_Unit_Balance!B:B,0)),"0")</f>
        <v>1</v>
      </c>
      <c r="P13" s="88">
        <f>IFERROR(INDEX(ref_Unit_Balance!$R:$R,MATCH(L13,ref_Unit_Balance!B:B,0))*O13+(INDEX(ref_Unit_Balance!$AA:$AA,MATCH(L13,ref_Unit_Balance!B:B,0))*(M13)*O13),0)</f>
        <v>7200</v>
      </c>
      <c r="Q13" s="88">
        <f>INDEX(ref_Unit_Balance!$V:$V,MATCH(L13,ref_Unit_Balance!B:B,0))*O13+(INDEX(ref_Unit_Balance!$AB:$AB,MATCH(L13,ref_Unit_Balance!B:B,0))*(M13)*O13)</f>
        <v>50000</v>
      </c>
      <c r="R13" s="88">
        <f>INDEX(ref_Unit_Balance!$G:$G,MATCH(L13,ref_Unit_Balance!B:B,0))+
(INDEX(ref_Unit_Balance!$G$20:$G$23,MATCH(ref_Stage_Balance!N13,ref_Unit_Balance!$B$20:$B$23,0))*(M13)*ref_Unit_Balance!$C$25)</f>
        <v>2500</v>
      </c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51000</v>
      </c>
      <c r="H14" s="81">
        <f t="shared" si="4"/>
        <v>6900</v>
      </c>
      <c r="I14" s="81" t="str">
        <f t="shared" si="2"/>
        <v>이김</v>
      </c>
      <c r="K14" s="87"/>
      <c r="L14" s="87"/>
      <c r="M14" s="87"/>
      <c r="N14" s="87"/>
      <c r="O14" s="87" t="s">
        <v>389</v>
      </c>
      <c r="P14" s="88">
        <f>SUM(P8:P13)</f>
        <v>20606</v>
      </c>
      <c r="Q14" s="88">
        <f t="shared" ref="Q14:R14" si="6">SUM(Q8:Q13)</f>
        <v>206120</v>
      </c>
      <c r="R14" s="88">
        <f t="shared" si="6"/>
        <v>12501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76500</v>
      </c>
      <c r="H15" s="81">
        <f t="shared" si="4"/>
        <v>10040</v>
      </c>
      <c r="I15" s="81" t="str">
        <f t="shared" si="2"/>
        <v>이김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96700</v>
      </c>
      <c r="H16" s="81">
        <f t="shared" si="4"/>
        <v>11920</v>
      </c>
      <c r="I16" s="81" t="str">
        <f t="shared" si="2"/>
        <v>이김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134500</v>
      </c>
      <c r="H17" s="81">
        <f t="shared" si="4"/>
        <v>17640</v>
      </c>
      <c r="I17" s="81" t="str">
        <f t="shared" si="2"/>
        <v>이김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130000</v>
      </c>
      <c r="H18" s="81">
        <f t="shared" si="4"/>
        <v>18600</v>
      </c>
      <c r="I18" s="81" t="str">
        <f t="shared" si="2"/>
        <v>이김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175175</v>
      </c>
      <c r="H19" s="81">
        <f t="shared" si="4"/>
        <v>24603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214525</v>
      </c>
      <c r="H20" s="81">
        <f t="shared" si="4"/>
        <v>25238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265225</v>
      </c>
      <c r="H21" s="81">
        <f t="shared" si="4"/>
        <v>35188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231400</v>
      </c>
      <c r="H22" s="81">
        <f t="shared" si="4"/>
        <v>31972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343625</v>
      </c>
      <c r="H23" s="81">
        <f t="shared" si="4"/>
        <v>36287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372</v>
      </c>
      <c r="C27" s="80" t="s">
        <v>342</v>
      </c>
      <c r="D27" s="80" t="s">
        <v>371</v>
      </c>
      <c r="E27" s="80" t="s">
        <v>370</v>
      </c>
      <c r="F27" s="80" t="s">
        <v>369</v>
      </c>
      <c r="G27" s="85" t="s">
        <v>384</v>
      </c>
      <c r="H27" s="86" t="s">
        <v>385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3750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3000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3750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2400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4000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3750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2500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6000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2400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6000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10000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24000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1500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6250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6000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3750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3000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3000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8000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1500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6250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6000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5000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3600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1500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17500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15000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10000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6250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48000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45000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10000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8400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14400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21600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15000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21000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14000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14000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1500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7500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8000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10500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8000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12000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9000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7500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10000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8000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7200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10000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10000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15000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21000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6000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20000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18000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18000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27000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4500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8000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12000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32000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48000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30000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20000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217</v>
      </c>
      <c r="G94" s="81">
        <f>INDEX(ref_Unit_Balance!$V:$V,MATCH(D94,ref_Unit_Balance!B:B,0))*E94</f>
        <v>16200</v>
      </c>
      <c r="H94" s="81">
        <f>INDEX(ref_Unit_Balance!$R:$R,MATCH(D94,ref_Unit_Balance!B:B,0))*E94</f>
        <v>3780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219</v>
      </c>
      <c r="G95" s="81">
        <f>INDEX(ref_Unit_Balance!$V:$V,MATCH(D95,ref_Unit_Balance!B:B,0))*E95</f>
        <v>13500</v>
      </c>
      <c r="H95" s="81">
        <f>INDEX(ref_Unit_Balance!$R:$R,MATCH(D95,ref_Unit_Balance!B:B,0))*E95</f>
        <v>1620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218</v>
      </c>
      <c r="G96" s="81">
        <f>INDEX(ref_Unit_Balance!$V:$V,MATCH(D96,ref_Unit_Balance!B:B,0))*E96</f>
        <v>32400</v>
      </c>
      <c r="H96" s="81">
        <f>INDEX(ref_Unit_Balance!$R:$R,MATCH(D96,ref_Unit_Balance!B:B,0))*E96</f>
        <v>972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220</v>
      </c>
      <c r="G97" s="81">
        <f>INDEX(ref_Unit_Balance!$V:$V,MATCH(D97,ref_Unit_Balance!B:B,0))*E97</f>
        <v>16875</v>
      </c>
      <c r="H97" s="81">
        <f>INDEX(ref_Unit_Balance!$R:$R,MATCH(D97,ref_Unit_Balance!B:B,0))*E97</f>
        <v>2025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221</v>
      </c>
      <c r="G98" s="81">
        <f>INDEX(ref_Unit_Balance!$V:$V,MATCH(D98,ref_Unit_Balance!B:B,0))*E98</f>
        <v>22200</v>
      </c>
      <c r="H98" s="81">
        <f>INDEX(ref_Unit_Balance!$R:$R,MATCH(D98,ref_Unit_Balance!B:B,0))*E98</f>
        <v>3996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223</v>
      </c>
      <c r="G99" s="81">
        <f>INDEX(ref_Unit_Balance!$V:$V,MATCH(D99,ref_Unit_Balance!B:B,0))*E99</f>
        <v>25900</v>
      </c>
      <c r="H99" s="81">
        <f>INDEX(ref_Unit_Balance!$R:$R,MATCH(D99,ref_Unit_Balance!B:B,0))*E99</f>
        <v>1332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222</v>
      </c>
      <c r="G100" s="81">
        <f>INDEX(ref_Unit_Balance!$V:$V,MATCH(D100,ref_Unit_Balance!B:B,0))*E100</f>
        <v>22200</v>
      </c>
      <c r="H100" s="81">
        <f>INDEX(ref_Unit_Balance!$R:$R,MATCH(D100,ref_Unit_Balance!B:B,0))*E100</f>
        <v>6216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225</v>
      </c>
      <c r="G101" s="81">
        <f>INDEX(ref_Unit_Balance!$V:$V,MATCH(D101,ref_Unit_Balance!B:B,0))*E101</f>
        <v>25900</v>
      </c>
      <c r="H101" s="81">
        <f>INDEX(ref_Unit_Balance!$R:$R,MATCH(D101,ref_Unit_Balance!B:B,0))*E101</f>
        <v>4662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225</v>
      </c>
      <c r="G102" s="81">
        <f>INDEX(ref_Unit_Balance!$V:$V,MATCH(D102,ref_Unit_Balance!B:B,0))*E102</f>
        <v>37000</v>
      </c>
      <c r="H102" s="81">
        <f>INDEX(ref_Unit_Balance!$R:$R,MATCH(D102,ref_Unit_Balance!B:B,0))*E102</f>
        <v>6660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224</v>
      </c>
      <c r="G103" s="81">
        <f>INDEX(ref_Unit_Balance!$V:$V,MATCH(D103,ref_Unit_Balance!B:B,0))*E103</f>
        <v>8325</v>
      </c>
      <c r="H103" s="81">
        <f>INDEX(ref_Unit_Balance!$R:$R,MATCH(D103,ref_Unit_Balance!B:B,0))*E103</f>
        <v>1998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226</v>
      </c>
      <c r="G104" s="81">
        <f>INDEX(ref_Unit_Balance!$V:$V,MATCH(D104,ref_Unit_Balance!B:B,0))*E104</f>
        <v>26250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227</v>
      </c>
      <c r="G105" s="81">
        <f>INDEX(ref_Unit_Balance!$V:$V,MATCH(D105,ref_Unit_Balance!B:B,0))*E105</f>
        <v>17500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228</v>
      </c>
      <c r="G106" s="81">
        <f>INDEX(ref_Unit_Balance!$V:$V,MATCH(D106,ref_Unit_Balance!B:B,0))*E106</f>
        <v>35000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217</v>
      </c>
      <c r="G107" s="81">
        <f>INDEX(ref_Unit_Balance!$V:$V,MATCH(D107,ref_Unit_Balance!B:B,0))*E107</f>
        <v>16200</v>
      </c>
      <c r="H107" s="81">
        <f>INDEX(ref_Unit_Balance!$R:$R,MATCH(D107,ref_Unit_Balance!B:B,0))*E107</f>
        <v>3780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220</v>
      </c>
      <c r="G108" s="81">
        <f>INDEX(ref_Unit_Balance!$V:$V,MATCH(D108,ref_Unit_Balance!B:B,0))*E108</f>
        <v>20250</v>
      </c>
      <c r="H108" s="81">
        <f>INDEX(ref_Unit_Balance!$R:$R,MATCH(D108,ref_Unit_Balance!B:B,0))*E108</f>
        <v>2430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218</v>
      </c>
      <c r="G109" s="81">
        <f>INDEX(ref_Unit_Balance!$V:$V,MATCH(D109,ref_Unit_Balance!B:B,0))*E109</f>
        <v>54000</v>
      </c>
      <c r="H109" s="81">
        <f>INDEX(ref_Unit_Balance!$R:$R,MATCH(D109,ref_Unit_Balance!B:B,0))*E109</f>
        <v>1620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217</v>
      </c>
      <c r="G110" s="81">
        <f>INDEX(ref_Unit_Balance!$V:$V,MATCH(D110,ref_Unit_Balance!B:B,0))*E110</f>
        <v>40500</v>
      </c>
      <c r="H110" s="81">
        <f>INDEX(ref_Unit_Balance!$R:$R,MATCH(D110,ref_Unit_Balance!B:B,0))*E110</f>
        <v>9450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224</v>
      </c>
      <c r="G111" s="81">
        <f>INDEX(ref_Unit_Balance!$V:$V,MATCH(D111,ref_Unit_Balance!B:B,0))*E111</f>
        <v>13875</v>
      </c>
      <c r="H111" s="81">
        <f>INDEX(ref_Unit_Balance!$R:$R,MATCH(D111,ref_Unit_Balance!B:B,0))*E111</f>
        <v>3330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222</v>
      </c>
      <c r="G112" s="81">
        <f>INDEX(ref_Unit_Balance!$V:$V,MATCH(D112,ref_Unit_Balance!B:B,0))*E112</f>
        <v>27750</v>
      </c>
      <c r="H112" s="81">
        <f>INDEX(ref_Unit_Balance!$R:$R,MATCH(D112,ref_Unit_Balance!B:B,0))*E112</f>
        <v>7770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218</v>
      </c>
      <c r="G113" s="81">
        <f>INDEX(ref_Unit_Balance!$V:$V,MATCH(D113,ref_Unit_Balance!B:B,0))*E113</f>
        <v>27000</v>
      </c>
      <c r="H113" s="81">
        <f>INDEX(ref_Unit_Balance!$R:$R,MATCH(D113,ref_Unit_Balance!B:B,0))*E113</f>
        <v>810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223</v>
      </c>
      <c r="G114" s="81">
        <f>INDEX(ref_Unit_Balance!$V:$V,MATCH(D114,ref_Unit_Balance!B:B,0))*E114</f>
        <v>38850</v>
      </c>
      <c r="H114" s="81">
        <f>INDEX(ref_Unit_Balance!$R:$R,MATCH(D114,ref_Unit_Balance!B:B,0))*E114</f>
        <v>1998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228</v>
      </c>
      <c r="G115" s="81">
        <f>INDEX(ref_Unit_Balance!$V:$V,MATCH(D115,ref_Unit_Balance!B:B,0))*E115</f>
        <v>17500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226</v>
      </c>
      <c r="G116" s="81">
        <f>INDEX(ref_Unit_Balance!$V:$V,MATCH(D116,ref_Unit_Balance!B:B,0))*E116</f>
        <v>78750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227</v>
      </c>
      <c r="G117" s="81">
        <f>INDEX(ref_Unit_Balance!$V:$V,MATCH(D117,ref_Unit_Balance!B:B,0))*E117</f>
        <v>21000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229</v>
      </c>
      <c r="G118" s="81">
        <f>INDEX(ref_Unit_Balance!$V:$V,MATCH(D118,ref_Unit_Balance!B:B,0))*E118</f>
        <v>42000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230</v>
      </c>
      <c r="G119" s="81">
        <f>INDEX(ref_Unit_Balance!$V:$V,MATCH(D119,ref_Unit_Balance!B:B,0))*E119</f>
        <v>54000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232</v>
      </c>
      <c r="G120" s="81">
        <f>INDEX(ref_Unit_Balance!$V:$V,MATCH(D120,ref_Unit_Balance!B:B,0))*E120</f>
        <v>45000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225</v>
      </c>
      <c r="G121" s="81">
        <f>INDEX(ref_Unit_Balance!$V:$V,MATCH(D121,ref_Unit_Balance!B:B,0))*E121</f>
        <v>25900</v>
      </c>
      <c r="H121" s="81">
        <f>INDEX(ref_Unit_Balance!$R:$R,MATCH(D121,ref_Unit_Balance!B:B,0))*E121</f>
        <v>4662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221</v>
      </c>
      <c r="G122" s="81">
        <f>INDEX(ref_Unit_Balance!$V:$V,MATCH(D122,ref_Unit_Balance!B:B,0))*E122</f>
        <v>37000</v>
      </c>
      <c r="H122" s="81">
        <f>INDEX(ref_Unit_Balance!$R:$R,MATCH(D122,ref_Unit_Balance!B:B,0))*E122</f>
        <v>6660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228</v>
      </c>
      <c r="G123" s="81">
        <f>INDEX(ref_Unit_Balance!$V:$V,MATCH(D123,ref_Unit_Balance!B:B,0))*E123</f>
        <v>17500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10000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231</v>
      </c>
      <c r="G125" s="81">
        <f>INDEX(ref_Unit_Balance!$V:$V,MATCH(D125,ref_Unit_Balance!B:B,0))*E125</f>
        <v>13500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15000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226</v>
      </c>
      <c r="G127" s="81">
        <f>INDEX(ref_Unit_Balance!$V:$V,MATCH(D127,ref_Unit_Balance!B:B,0))*E127</f>
        <v>52500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228</v>
      </c>
      <c r="G128" s="81">
        <f>INDEX(ref_Unit_Balance!$V:$V,MATCH(D128,ref_Unit_Balance!B:B,0))*E128</f>
        <v>35000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230</v>
      </c>
      <c r="G129" s="81">
        <f>INDEX(ref_Unit_Balance!$V:$V,MATCH(D129,ref_Unit_Balance!B:B,0))*E129</f>
        <v>21600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232</v>
      </c>
      <c r="G130" s="81">
        <f>INDEX(ref_Unit_Balance!$V:$V,MATCH(D130,ref_Unit_Balance!B:B,0))*E130</f>
        <v>27000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225</v>
      </c>
      <c r="G131" s="81">
        <f>INDEX(ref_Unit_Balance!$V:$V,MATCH(D131,ref_Unit_Balance!B:B,0))*E131</f>
        <v>14800</v>
      </c>
      <c r="H131" s="81">
        <f>INDEX(ref_Unit_Balance!$R:$R,MATCH(D131,ref_Unit_Balance!B:B,0))*E131</f>
        <v>2664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229</v>
      </c>
      <c r="G132" s="81">
        <f>INDEX(ref_Unit_Balance!$V:$V,MATCH(D132,ref_Unit_Balance!B:B,0))*E132</f>
        <v>16800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223</v>
      </c>
      <c r="G133" s="81">
        <f>INDEX(ref_Unit_Balance!$V:$V,MATCH(D133,ref_Unit_Balance!B:B,0))*E133</f>
        <v>32375</v>
      </c>
      <c r="H133" s="81">
        <f>INDEX(ref_Unit_Balance!$R:$R,MATCH(D133,ref_Unit_Balance!B:B,0))*E133</f>
        <v>1665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222</v>
      </c>
      <c r="G134" s="81">
        <f>INDEX(ref_Unit_Balance!$V:$V,MATCH(D134,ref_Unit_Balance!B:B,0))*E134</f>
        <v>11100</v>
      </c>
      <c r="H134" s="81">
        <f>INDEX(ref_Unit_Balance!$R:$R,MATCH(D134,ref_Unit_Balance!B:B,0))*E134</f>
        <v>3108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220</v>
      </c>
      <c r="G135" s="81">
        <f>INDEX(ref_Unit_Balance!$V:$V,MATCH(D135,ref_Unit_Balance!B:B,0))*E135</f>
        <v>33750</v>
      </c>
      <c r="H135" s="81">
        <f>INDEX(ref_Unit_Balance!$R:$R,MATCH(D135,ref_Unit_Balance!B:B,0))*E135</f>
        <v>4050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218</v>
      </c>
      <c r="G136" s="81">
        <f>INDEX(ref_Unit_Balance!$V:$V,MATCH(D136,ref_Unit_Balance!B:B,0))*E136</f>
        <v>54000</v>
      </c>
      <c r="H136" s="81">
        <f>INDEX(ref_Unit_Balance!$R:$R,MATCH(D136,ref_Unit_Balance!B:B,0))*E136</f>
        <v>1620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217</v>
      </c>
      <c r="G137" s="81">
        <f>INDEX(ref_Unit_Balance!$V:$V,MATCH(D137,ref_Unit_Balance!B:B,0))*E137</f>
        <v>16200</v>
      </c>
      <c r="H137" s="81">
        <f>INDEX(ref_Unit_Balance!$R:$R,MATCH(D137,ref_Unit_Balance!B:B,0))*E137</f>
        <v>3780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17</vt:i4>
      </vt:variant>
    </vt:vector>
  </HeadingPairs>
  <TitlesOfParts>
    <vt:vector size="17" baseType="lpstr">
      <vt:lpstr>ConfigTable</vt:lpstr>
      <vt:lpstr>Attendance</vt:lpstr>
      <vt:lpstr>WaveStage</vt:lpstr>
      <vt:lpstr>Localization</vt:lpstr>
      <vt:lpstr>StageInfo</vt:lpstr>
      <vt:lpstr>StageRewardInfo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2023-11-11T15:23:32Z</dcterms:modified>
</cp:coreProperties>
</file>