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-120" yWindow="-120" windowWidth="38640" windowHeight="21240" activeTab="2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25" l="1"/>
  <c r="C49" i="25"/>
  <c r="N49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6" i="23"/>
  <c r="J46" i="23"/>
  <c r="K46" i="23"/>
  <c r="L46" i="23"/>
  <c r="C18" i="24" l="1"/>
  <c r="N48" i="25"/>
  <c r="N47" i="25"/>
  <c r="N46" i="25"/>
  <c r="N45" i="25"/>
  <c r="N44" i="25"/>
  <c r="N43" i="25"/>
  <c r="N42" i="25"/>
  <c r="A42" i="25"/>
  <c r="A43" i="25" s="1"/>
  <c r="A44" i="25" s="1"/>
  <c r="A45" i="25" s="1"/>
  <c r="A46" i="25" s="1"/>
  <c r="A47" i="25" s="1"/>
  <c r="A48" i="25" s="1"/>
  <c r="N41" i="25"/>
  <c r="A41" i="25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45" i="23"/>
  <c r="J45" i="23"/>
  <c r="C45" i="23"/>
  <c r="K44" i="23"/>
  <c r="J44" i="23"/>
  <c r="C44" i="23"/>
  <c r="K43" i="23"/>
  <c r="J43" i="23"/>
  <c r="C43" i="23"/>
  <c r="K42" i="23"/>
  <c r="J42" i="23"/>
  <c r="C42" i="23"/>
  <c r="K41" i="23"/>
  <c r="J41" i="23"/>
  <c r="C41" i="23"/>
  <c r="K40" i="23"/>
  <c r="J40" i="23"/>
  <c r="C40" i="23"/>
  <c r="K39" i="23"/>
  <c r="J39" i="23"/>
  <c r="C39" i="23"/>
  <c r="K38" i="23"/>
  <c r="J38" i="23"/>
  <c r="C38" i="23"/>
  <c r="N40" i="25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C30" i="23"/>
  <c r="C33" i="25" s="1"/>
  <c r="C31" i="23"/>
  <c r="C32" i="23"/>
  <c r="C35" i="25" s="1"/>
  <c r="C33" i="23"/>
  <c r="C36" i="25" s="1"/>
  <c r="C34" i="23"/>
  <c r="C35" i="23"/>
  <c r="C36" i="23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C21" i="23"/>
  <c r="J21" i="23"/>
  <c r="K21" i="23"/>
  <c r="C22" i="23"/>
  <c r="J22" i="23"/>
  <c r="K22" i="23"/>
  <c r="C23" i="23"/>
  <c r="J23" i="23"/>
  <c r="K23" i="23"/>
  <c r="C24" i="23"/>
  <c r="J24" i="23"/>
  <c r="K24" i="23"/>
  <c r="C25" i="23"/>
  <c r="J25" i="23"/>
  <c r="K25" i="23"/>
  <c r="C26" i="23"/>
  <c r="J26" i="23"/>
  <c r="K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<sst xmlns="http://schemas.openxmlformats.org/spreadsheetml/2006/main" count="555" uniqueCount="247">
  <si>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</si>
  <si>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</si>
  <si>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</si>
  <si>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</si>
  <si>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</si>
  <si>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</si>
  <si>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</si>
  <si>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</si>
  <si>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</si>
  <si>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</si>
  <si>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</si>
  <si>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</si>
  <si>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</si>
  <si>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</si>
  <si>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</si>
  <si>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</si>
  <si>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</si>
  <si>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</si>
  <si>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</si>
  <si>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</si>
  <si>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</si>
  <si>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</si>
  <si>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</si>
  <si>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</si>
  <si>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</si>
  <si>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</si>
  <si>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</si>
  <si>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</si>
  <si>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</si>
  <si>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</si>
  <si>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</si>
  <si>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</si>
  <si>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</si>
  <si>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</si>
  <si>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</si>
  <si>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</si>
  <si>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</si>
  <si>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</si>
  <si>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</si>
  <si>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</si>
  <si>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</si>
  <si>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</si>
  <si>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</si>
  <si>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</si>
  <si>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</si>
  <si>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</si>
  <si>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</si>
  <si>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</si>
  <si>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</si>
  <si>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</si>
  <si>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</si>
  <si>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</si>
  <si>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</si>
  <si>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</si>
  <si>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</si>
  <si>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</si>
  <si>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</si>
  <si>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</si>
  <si>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</si>
  <si>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</si>
  <si>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</si>
  <si>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</si>
  <si>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</si>
  <si>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</si>
  <si>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</si>
  <si>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</si>
  <si>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</si>
  <si>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</si>
  <si>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</si>
  <si>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</si>
  <si>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</si>
  <si>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</si>
  <si>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</si>
  <si>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</si>
  <si>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</si>
  <si>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</si>
  <si>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</si>
  <si>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</si>
  <si>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</si>
  <si>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</si>
  <si>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</si>
  <si>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</si>
  <si>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</si>
  <si>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</si>
  <si>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</si>
  <si>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</si>
  <si>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</si>
  <si>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</si>
  <si>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</si>
  <si>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</si>
  <si>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</si>
  <si>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</si>
  <si>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</si>
  <si>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</si>
  <si>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</si>
  <si>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</si>
  <si>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</si>
  <si>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</si>
  <si>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</si>
  <si>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</si>
  <si>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</si>
  <si>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</si>
  <si>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</si>
  <si>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</si>
  <si>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</si>
  <si>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</si>
  <si>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</si>
  <si>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</si>
  <si>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</si>
  <si>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</si>
  <si>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</si>
  <si>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</si>
  <si>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</si>
  <si>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</si>
  <si>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</si>
  <si>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</si>
  <si>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</si>
  <si>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</si>
  <si>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</si>
  <si>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</si>
  <si>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</si>
  <si>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</si>
  <si>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</si>
  <si>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</si>
  <si>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</si>
  <si>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</si>
  <si>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</si>
  <si>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</si>
  <si>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</si>
  <si>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</si>
  <si>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</si>
  <si>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</si>
  <si>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</si>
  <si>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</si>
  <si>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</si>
  <si>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</si>
  <si>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</si>
  <si>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</si>
  <si>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</si>
  <si>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</si>
  <si>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</si>
  <si>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</si>
  <si>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</si>
  <si>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</si>
  <si>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</si>
  <si>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</si>
  <si>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</si>
  <si>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</si>
  <si>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</si>
  <si>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</si>
  <si>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</si>
  <si>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</si>
  <si>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</si>
  <si>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</si>
  <si>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</si>
  <si>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</si>
  <si>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</si>
  <si>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</si>
  <si>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</si>
  <si>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</si>
  <si>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</si>
  <si>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</si>
  <si>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</si>
  <si>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</si>
  <si>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</si>
  <si>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</si>
  <si>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</si>
  <si>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</si>
  <si>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</si>
  <si>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</si>
  <si>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</si>
  <si>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</si>
  <si>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</si>
  <si>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</si>
  <si>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</si>
  <si>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</si>
  <si>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</si>
  <si>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</si>
  <si>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</si>
  <si>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</si>
  <si>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</si>
  <si>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</si>
  <si>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</si>
  <si>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</si>
  <si>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</si>
  <si>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</si>
  <si>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</si>
  <si>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</si>
  <si>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</si>
  <si>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</si>
  <si>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</si>
  <si>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</si>
  <si>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</si>
  <si>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</si>
  <si>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</si>
  <si>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</si>
  <si>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</si>
  <si>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</si>
  <si>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</si>
  <si>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</si>
  <si>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</si>
  <si>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</si>
  <si>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</si>
  <si>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</si>
  <si>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</si>
  <si>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</si>
  <si>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</si>
  <si>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</si>
  <si>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</si>
  <si>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</si>
  <si>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</si>
  <si>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</si>
  <si>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</si>
  <si>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</si>
  <si>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</si>
  <si>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</si>
  <si>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</si>
  <si>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</si>
  <si>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</si>
  <si>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</si>
  <si>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</si>
  <si>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</si>
  <si>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</si>
  <si>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</si>
  <si>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</si>
  <si>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</si>
  <si>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</si>
  <si>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</si>
  <si>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</si>
  <si>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</si>
  <si>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</si>
  <si>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</si>
  <si>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</si>
  <si>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</si>
  <si>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</si>
  <si>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</si>
  <si>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</si>
  <si>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</si>
  <si>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</si>
  <si>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</si>
  <si>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</si>
  <si>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BoomEffect/Boom01.prefab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</si>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</sst>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46" sqref="I46"/>
    </sheetView>
  </sheetViews>
  <sheetFormatPr defaultRowHeight="14.4"/>
  <cols>
    <col min="1" max="1" width="17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3.8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zoomScale="130" zoomScaleNormal="130" workbookViewId="0">
      <selection activeCell="A16" sqref="A16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120</v>
      </c>
      <c r="C15" s="4">
        <v>2</v>
      </c>
      <c r="D15" s="26" t="s">
        <v>121</v>
      </c>
    </row>
    <row r="16" spans="1:7" ht="17.399999999999999">
      <c r="A16" s="2" t="s">
        <v>218</v>
      </c>
      <c r="B16" s="2" t="s">
        <v>219</v>
      </c>
      <c r="C16" s="4">
        <v>0</v>
      </c>
      <c r="D16" s="26"/>
    </row>
    <row r="17" spans="1:4" ht="17.399999999999999">
      <c r="A17" s="2" t="s">
        <v>218</v>
      </c>
      <c r="B17" s="2" t="s">
        <v>220</v>
      </c>
      <c r="C17" s="4">
        <v>1</v>
      </c>
      <c r="D17" s="26"/>
    </row>
    <row r="18" spans="1:4" ht="17.399999999999999">
      <c r="A18" s="2" t="s">
        <v>218</v>
      </c>
      <c r="B18" s="2" t="s">
        <v>221</v>
      </c>
      <c r="C18" s="4">
        <v>2</v>
      </c>
      <c r="D18" s="26"/>
    </row>
    <row r="19" spans="1:4" ht="17.399999999999999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46"/>
  <sheetViews>
    <sheetView tabSelected="1" topLeftCell="A19" zoomScaleNormal="100" workbookViewId="0">
      <selection activeCell="M47" sqref="M47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45.4414062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238</v>
      </c>
    </row>
    <row r="2" spans="1:13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239</v>
      </c>
    </row>
    <row r="5" spans="1:13">
      <c r="A5" s="40">
        <v>1002</v>
      </c>
      <c r="B5" s="40" t="s">
        <v>149</v>
      </c>
      <c r="C5" s="41" t="str">
        <f t="shared" ref="C5:C45" si="0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1">"name_"&amp;A5</f>
        <v>name_1002</v>
      </c>
      <c r="K5" s="40" t="str">
        <f t="shared" ref="K5:K30" si="2">"unit_icon_"&amp;A5</f>
        <v>unit_icon_1002</v>
      </c>
      <c r="L5" s="52" t="str">
        <f t="shared" ref="L5:L45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239</v>
      </c>
    </row>
    <row r="6" spans="1:13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239</v>
      </c>
    </row>
    <row r="7" spans="1:13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239</v>
      </c>
    </row>
    <row r="8" spans="1:13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239</v>
      </c>
    </row>
    <row r="9" spans="1:13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239</v>
      </c>
    </row>
    <row r="10" spans="1:13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239</v>
      </c>
    </row>
    <row r="11" spans="1:13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239</v>
      </c>
    </row>
    <row r="12" spans="1:13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239</v>
      </c>
    </row>
    <row r="13" spans="1:13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239</v>
      </c>
    </row>
    <row r="14" spans="1:13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239</v>
      </c>
    </row>
    <row r="15" spans="1:13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239</v>
      </c>
    </row>
    <row r="16" spans="1:13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239</v>
      </c>
    </row>
    <row r="17" spans="1:13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239</v>
      </c>
    </row>
    <row r="18" spans="1:13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239</v>
      </c>
    </row>
    <row r="19" spans="1:13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239</v>
      </c>
    </row>
    <row r="20" spans="1:13">
      <c r="A20" s="40">
        <v>2001</v>
      </c>
      <c r="B20" s="40" t="s">
        <v>159</v>
      </c>
      <c r="C20" s="41" t="str">
        <f t="shared" si="0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1"/>
        <v>name_2001</v>
      </c>
      <c r="K20" s="40" t="str">
        <f t="shared" si="2"/>
        <v>unit_icon_2001</v>
      </c>
      <c r="L20" s="52" t="str">
        <f t="shared" si="3"/>
        <v>Unit/Hero/2001_Slime.prefab</v>
      </c>
      <c r="M20" s="38" t="s">
        <v>239</v>
      </c>
    </row>
    <row r="21" spans="1:13">
      <c r="A21" s="40">
        <v>2002</v>
      </c>
      <c r="B21" s="40" t="s">
        <v>160</v>
      </c>
      <c r="C21" s="41" t="str">
        <f t="shared" si="0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1"/>
        <v>name_2002</v>
      </c>
      <c r="K21" s="40" t="str">
        <f t="shared" si="2"/>
        <v>unit_icon_2002</v>
      </c>
      <c r="L21" s="52" t="str">
        <f t="shared" si="3"/>
        <v>Unit/Hero/2002_Slime_Archer.prefab</v>
      </c>
      <c r="M21" s="38" t="s">
        <v>239</v>
      </c>
    </row>
    <row r="22" spans="1:13">
      <c r="A22" s="40">
        <v>2003</v>
      </c>
      <c r="B22" s="40" t="s">
        <v>166</v>
      </c>
      <c r="C22" s="41" t="str">
        <f t="shared" si="0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1"/>
        <v>name_2003</v>
      </c>
      <c r="K22" s="40" t="str">
        <f t="shared" si="2"/>
        <v>unit_icon_2003</v>
      </c>
      <c r="L22" s="52" t="str">
        <f t="shared" si="3"/>
        <v>Unit/Hero/2003_Skeleton_Sword.prefab</v>
      </c>
      <c r="M22" s="38" t="s">
        <v>239</v>
      </c>
    </row>
    <row r="23" spans="1:13">
      <c r="A23" s="40">
        <v>2004</v>
      </c>
      <c r="B23" s="40" t="s">
        <v>163</v>
      </c>
      <c r="C23" s="41" t="str">
        <f t="shared" si="0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6">"name_"&amp;A23</f>
        <v>name_2004</v>
      </c>
      <c r="K23" s="40" t="str">
        <f t="shared" si="2"/>
        <v>unit_icon_2004</v>
      </c>
      <c r="L23" s="52" t="str">
        <f t="shared" si="3"/>
        <v>Unit/Hero/2004_Skeleton_Archer.prefab</v>
      </c>
      <c r="M23" s="38" t="s">
        <v>239</v>
      </c>
    </row>
    <row r="24" spans="1:13">
      <c r="A24" s="40">
        <v>2005</v>
      </c>
      <c r="B24" s="40" t="s">
        <v>169</v>
      </c>
      <c r="C24" s="41" t="str">
        <f t="shared" si="0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6"/>
        <v>name_2005</v>
      </c>
      <c r="K24" s="40" t="str">
        <f t="shared" si="2"/>
        <v>unit_icon_2005</v>
      </c>
      <c r="L24" s="52" t="str">
        <f t="shared" si="3"/>
        <v>Unit/Hero/2005_Skeleton_Witch.prefab</v>
      </c>
      <c r="M24" s="38" t="s">
        <v>239</v>
      </c>
    </row>
    <row r="25" spans="1:13">
      <c r="A25" s="40">
        <v>2006</v>
      </c>
      <c r="B25" s="40" t="s">
        <v>164</v>
      </c>
      <c r="C25" s="41" t="str">
        <f t="shared" si="0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name_2006</v>
      </c>
      <c r="K25" s="40" t="str">
        <f t="shared" si="2"/>
        <v>unit_icon_2006</v>
      </c>
      <c r="L25" s="52" t="str">
        <f t="shared" si="3"/>
        <v>Unit/Hero/2006_Zombie_Hand.prefab</v>
      </c>
      <c r="M25" s="38" t="s">
        <v>239</v>
      </c>
    </row>
    <row r="26" spans="1:13">
      <c r="A26" s="40">
        <v>2007</v>
      </c>
      <c r="B26" s="40" t="s">
        <v>165</v>
      </c>
      <c r="C26" s="41" t="str">
        <f t="shared" si="0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name_2007</v>
      </c>
      <c r="K26" s="40" t="str">
        <f t="shared" si="2"/>
        <v>unit_icon_2007</v>
      </c>
      <c r="L26" s="52" t="str">
        <f t="shared" si="3"/>
        <v>Unit/Hero/2007_Zombie_Shield.prefab</v>
      </c>
      <c r="M26" s="38" t="s">
        <v>239</v>
      </c>
    </row>
    <row r="27" spans="1:13">
      <c r="A27" s="40">
        <v>2008</v>
      </c>
      <c r="B27" s="40" t="s">
        <v>167</v>
      </c>
      <c r="C27" s="41" t="str">
        <f t="shared" si="0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name_2008</v>
      </c>
      <c r="K27" s="40" t="str">
        <f t="shared" si="2"/>
        <v>unit_icon_2008</v>
      </c>
      <c r="L27" s="52" t="str">
        <f t="shared" si="3"/>
        <v>Unit/Hero/2008_Zombie_Sword.prefab</v>
      </c>
      <c r="M27" s="38" t="s">
        <v>239</v>
      </c>
    </row>
    <row r="28" spans="1:13">
      <c r="A28" s="40">
        <v>2009</v>
      </c>
      <c r="B28" s="40" t="s">
        <v>168</v>
      </c>
      <c r="C28" s="41" t="str">
        <f t="shared" si="0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6"/>
        <v>name_2009</v>
      </c>
      <c r="K28" s="40" t="str">
        <f t="shared" si="2"/>
        <v>unit_icon_2009</v>
      </c>
      <c r="L28" s="52" t="str">
        <f t="shared" si="3"/>
        <v>Unit/Hero/2009_Witch_Fire.prefab</v>
      </c>
      <c r="M28" s="38" t="s">
        <v>239</v>
      </c>
    </row>
    <row r="29" spans="1:13">
      <c r="A29" s="40">
        <v>2010</v>
      </c>
      <c r="B29" s="40" t="s">
        <v>161</v>
      </c>
      <c r="C29" s="41" t="str">
        <f t="shared" si="0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name_2010</v>
      </c>
      <c r="K29" s="40" t="str">
        <f t="shared" si="2"/>
        <v>unit_icon_2010</v>
      </c>
      <c r="L29" s="52" t="str">
        <f t="shared" si="3"/>
        <v>Unit/Hero/2010_Witch_Thunder.prefab</v>
      </c>
      <c r="M29" s="38" t="s">
        <v>239</v>
      </c>
    </row>
    <row r="30" spans="1:13">
      <c r="A30" s="40">
        <v>2011</v>
      </c>
      <c r="B30" s="40" t="s">
        <v>175</v>
      </c>
      <c r="C30" s="41" t="str">
        <f t="shared" si="0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name_2011</v>
      </c>
      <c r="K30" s="40" t="str">
        <f t="shared" si="2"/>
        <v>unit_icon_2011</v>
      </c>
      <c r="L30" s="52" t="str">
        <f t="shared" si="3"/>
        <v>Unit/Hero/2011_Witch_Poison.prefab</v>
      </c>
      <c r="M30" s="38" t="s">
        <v>239</v>
      </c>
    </row>
    <row r="31" spans="1:13">
      <c r="A31" s="40">
        <v>2012</v>
      </c>
      <c r="B31" s="40" t="s">
        <v>204</v>
      </c>
      <c r="C31" s="41" t="str">
        <f t="shared" si="0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45" si="7">"name_"&amp;A31</f>
        <v>name_2012</v>
      </c>
      <c r="K31" s="40" t="str">
        <f t="shared" ref="K31:K45" si="8">"unit_icon_"&amp;A31</f>
        <v>unit_icon_2012</v>
      </c>
      <c r="L31" s="52" t="str">
        <f t="shared" si="3"/>
        <v>Unit/Hero/2012_Goblin_Stone.prefab</v>
      </c>
      <c r="M31" s="38" t="s">
        <v>239</v>
      </c>
    </row>
    <row r="32" spans="1:13">
      <c r="A32" s="40">
        <v>2013</v>
      </c>
      <c r="B32" s="40" t="s">
        <v>205</v>
      </c>
      <c r="C32" s="41" t="str">
        <f t="shared" si="0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7"/>
        <v>name_2013</v>
      </c>
      <c r="K32" s="40" t="str">
        <f t="shared" si="8"/>
        <v>unit_icon_2013</v>
      </c>
      <c r="L32" s="52" t="str">
        <f t="shared" si="3"/>
        <v>Unit/Hero/2013_Goblin_Club.prefab</v>
      </c>
      <c r="M32" s="38" t="s">
        <v>239</v>
      </c>
    </row>
    <row r="33" spans="1:13">
      <c r="A33" s="40">
        <v>2014</v>
      </c>
      <c r="B33" s="40" t="s">
        <v>206</v>
      </c>
      <c r="C33" s="41" t="str">
        <f t="shared" si="0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7"/>
        <v>name_2014</v>
      </c>
      <c r="K33" s="40" t="str">
        <f t="shared" si="8"/>
        <v>unit_icon_2014</v>
      </c>
      <c r="L33" s="52" t="str">
        <f t="shared" si="3"/>
        <v>Unit/Hero/2014_Goblin_Baby.prefab</v>
      </c>
      <c r="M33" s="38" t="s">
        <v>239</v>
      </c>
    </row>
    <row r="34" spans="1:13">
      <c r="A34" s="40">
        <v>2015</v>
      </c>
      <c r="B34" s="40" t="s">
        <v>207</v>
      </c>
      <c r="C34" s="41" t="str">
        <f t="shared" si="0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7"/>
        <v>name_2015</v>
      </c>
      <c r="K34" s="40" t="str">
        <f t="shared" si="8"/>
        <v>unit_icon_2015</v>
      </c>
      <c r="L34" s="52" t="str">
        <f t="shared" si="3"/>
        <v>Unit/Hero/2015_Orc_Stone.prefab</v>
      </c>
      <c r="M34" s="38" t="s">
        <v>239</v>
      </c>
    </row>
    <row r="35" spans="1:13">
      <c r="A35" s="40">
        <v>2016</v>
      </c>
      <c r="B35" s="40" t="s">
        <v>208</v>
      </c>
      <c r="C35" s="41" t="str">
        <f t="shared" si="0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7"/>
        <v>name_2016</v>
      </c>
      <c r="K35" s="40" t="str">
        <f t="shared" si="8"/>
        <v>unit_icon_2016</v>
      </c>
      <c r="L35" s="52" t="str">
        <f t="shared" si="3"/>
        <v>Unit/Hero/2016_Orc_Club.prefab</v>
      </c>
      <c r="M35" s="38" t="s">
        <v>239</v>
      </c>
    </row>
    <row r="36" spans="1:13">
      <c r="A36" s="40">
        <v>2017</v>
      </c>
      <c r="B36" s="40" t="s">
        <v>209</v>
      </c>
      <c r="C36" s="41" t="str">
        <f t="shared" si="0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7"/>
        <v>name_2017</v>
      </c>
      <c r="K36" s="40" t="str">
        <f t="shared" si="8"/>
        <v>unit_icon_2017</v>
      </c>
      <c r="L36" s="52" t="str">
        <f t="shared" si="3"/>
        <v>Unit/Hero/2017_Dragon.prefab</v>
      </c>
      <c r="M36" s="38" t="s">
        <v>239</v>
      </c>
    </row>
    <row r="37" spans="1:13">
      <c r="A37" s="40">
        <v>2018</v>
      </c>
      <c r="B37" s="40" t="s">
        <v>210</v>
      </c>
      <c r="C37" s="38" t="str">
        <f t="shared" si="0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7"/>
        <v>name_2018</v>
      </c>
      <c r="K37" s="40" t="str">
        <f t="shared" si="8"/>
        <v>unit_icon_2018</v>
      </c>
      <c r="L37" s="52" t="str">
        <f t="shared" si="3"/>
        <v>Unit/Hero/2018_Dragon_Fire.prefab</v>
      </c>
      <c r="M37" s="38" t="s">
        <v>239</v>
      </c>
    </row>
    <row r="38" spans="1:13">
      <c r="A38" s="40">
        <v>11001</v>
      </c>
      <c r="B38" s="41" t="s">
        <v>231</v>
      </c>
      <c r="C38" s="41" t="str">
        <f t="shared" si="0"/>
        <v>(원거리)Indian_Wagon</v>
      </c>
      <c r="D38" s="40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7"/>
        <v>name_11001</v>
      </c>
      <c r="K38" s="40" t="str">
        <f t="shared" si="8"/>
        <v>unit_icon_11001</v>
      </c>
      <c r="L38" s="52" t="str">
        <f t="shared" si="3"/>
        <v>Unit/Enemy/Chapter_1_Object/11001_Indian_Wagon.prefab</v>
      </c>
      <c r="M38" s="38" t="s">
        <v>246</v>
      </c>
    </row>
    <row r="39" spans="1:13">
      <c r="A39" s="40">
        <v>11002</v>
      </c>
      <c r="B39" s="41" t="s">
        <v>232</v>
      </c>
      <c r="C39" s="41" t="str">
        <f t="shared" si="0"/>
        <v>(원거리)Indian_Catapult</v>
      </c>
      <c r="D39" s="40">
        <v>1</v>
      </c>
      <c r="E39" s="40">
        <v>100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si="7"/>
        <v>name_11002</v>
      </c>
      <c r="K39" s="40" t="str">
        <f t="shared" si="8"/>
        <v>unit_icon_11002</v>
      </c>
      <c r="L39" s="52" t="str">
        <f t="shared" si="3"/>
        <v>Unit/Enemy/Chapter_1_Object/11002_Indian_Catapult.prefab</v>
      </c>
      <c r="M39" s="38" t="s">
        <v>243</v>
      </c>
    </row>
    <row r="40" spans="1:13">
      <c r="A40" s="40">
        <v>11003</v>
      </c>
      <c r="B40" s="41" t="s">
        <v>217</v>
      </c>
      <c r="C40" s="41" t="str">
        <f t="shared" si="0"/>
        <v>(원거리)Indian_Wall</v>
      </c>
      <c r="D40" s="40">
        <v>1</v>
      </c>
      <c r="E40" s="40">
        <v>100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7"/>
        <v>name_11003</v>
      </c>
      <c r="K40" s="40" t="str">
        <f t="shared" si="8"/>
        <v>unit_icon_11003</v>
      </c>
      <c r="L40" s="52" t="str">
        <f t="shared" si="3"/>
        <v>Unit/Enemy/Chapter_1_Object/11003_Indian_Wall.prefab</v>
      </c>
      <c r="M40" s="38" t="s">
        <v>243</v>
      </c>
    </row>
    <row r="41" spans="1:13">
      <c r="A41" s="40">
        <v>11004</v>
      </c>
      <c r="B41" s="41" t="s">
        <v>233</v>
      </c>
      <c r="C41" s="41" t="str">
        <f t="shared" si="0"/>
        <v>(원거리)Indian_Watchtower</v>
      </c>
      <c r="D41" s="40">
        <v>1</v>
      </c>
      <c r="E41" s="40">
        <v>100</v>
      </c>
      <c r="F41" s="40">
        <v>1</v>
      </c>
      <c r="G41" s="40">
        <v>1</v>
      </c>
      <c r="H41" s="40">
        <v>1</v>
      </c>
      <c r="I41" s="40">
        <v>1</v>
      </c>
      <c r="J41" s="40" t="str">
        <f t="shared" si="7"/>
        <v>name_11004</v>
      </c>
      <c r="K41" s="40" t="str">
        <f t="shared" si="8"/>
        <v>unit_icon_11004</v>
      </c>
      <c r="L41" s="52" t="str">
        <f t="shared" si="3"/>
        <v>Unit/Enemy/Chapter_1_Object/11004_Indian_Watchtower.prefab</v>
      </c>
      <c r="M41" s="38" t="s">
        <v>245</v>
      </c>
    </row>
    <row r="42" spans="1:13">
      <c r="A42" s="40">
        <v>11005</v>
      </c>
      <c r="B42" s="41" t="s">
        <v>234</v>
      </c>
      <c r="C42" s="41" t="str">
        <f t="shared" si="0"/>
        <v>(원거리)Indian_Chicken_House</v>
      </c>
      <c r="D42" s="40">
        <v>1</v>
      </c>
      <c r="E42" s="40">
        <v>100</v>
      </c>
      <c r="F42" s="40">
        <v>1</v>
      </c>
      <c r="G42" s="40">
        <v>1</v>
      </c>
      <c r="H42" s="40">
        <v>1</v>
      </c>
      <c r="I42" s="40">
        <v>1</v>
      </c>
      <c r="J42" s="40" t="str">
        <f t="shared" si="7"/>
        <v>name_11005</v>
      </c>
      <c r="K42" s="40" t="str">
        <f t="shared" si="8"/>
        <v>unit_icon_11005</v>
      </c>
      <c r="L42" s="52" t="str">
        <f t="shared" si="3"/>
        <v>Unit/Enemy/Chapter_1_Object/11005_Indian_Chicken_House.prefab</v>
      </c>
      <c r="M42" s="38" t="s">
        <v>244</v>
      </c>
    </row>
    <row r="43" spans="1:13">
      <c r="A43" s="40">
        <v>11006</v>
      </c>
      <c r="B43" s="41" t="s">
        <v>235</v>
      </c>
      <c r="C43" s="41" t="str">
        <f t="shared" si="0"/>
        <v>(원거리)Indian_Jar_1</v>
      </c>
      <c r="D43" s="40">
        <v>1</v>
      </c>
      <c r="E43" s="40">
        <v>100</v>
      </c>
      <c r="F43" s="40">
        <v>1</v>
      </c>
      <c r="G43" s="40">
        <v>1</v>
      </c>
      <c r="H43" s="40">
        <v>1</v>
      </c>
      <c r="I43" s="40">
        <v>1</v>
      </c>
      <c r="J43" s="40" t="str">
        <f t="shared" si="7"/>
        <v>name_11006</v>
      </c>
      <c r="K43" s="40" t="str">
        <f t="shared" si="8"/>
        <v>unit_icon_11006</v>
      </c>
      <c r="L43" s="52" t="str">
        <f t="shared" si="3"/>
        <v>Unit/Enemy/Chapter_1_Object/11006_Indian_Jar_1.prefab</v>
      </c>
      <c r="M43" s="38" t="s">
        <v>243</v>
      </c>
    </row>
    <row r="44" spans="1:13">
      <c r="A44" s="40">
        <v>11007</v>
      </c>
      <c r="B44" s="41" t="s">
        <v>236</v>
      </c>
      <c r="C44" s="41" t="str">
        <f t="shared" si="0"/>
        <v>(원거리)Indian_Jar_2</v>
      </c>
      <c r="D44" s="40">
        <v>1</v>
      </c>
      <c r="E44" s="40">
        <v>100</v>
      </c>
      <c r="F44" s="40">
        <v>1</v>
      </c>
      <c r="G44" s="40">
        <v>1</v>
      </c>
      <c r="H44" s="40">
        <v>1</v>
      </c>
      <c r="I44" s="40">
        <v>1</v>
      </c>
      <c r="J44" s="40" t="str">
        <f t="shared" si="7"/>
        <v>name_11007</v>
      </c>
      <c r="K44" s="40" t="str">
        <f t="shared" si="8"/>
        <v>unit_icon_11007</v>
      </c>
      <c r="L44" s="52" t="str">
        <f t="shared" si="3"/>
        <v>Unit/Enemy/Chapter_1_Object/11007_Indian_Jar_2.prefab</v>
      </c>
      <c r="M44" s="38" t="s">
        <v>243</v>
      </c>
    </row>
    <row r="45" spans="1:13">
      <c r="A45" s="40">
        <v>11008</v>
      </c>
      <c r="B45" s="41" t="s">
        <v>237</v>
      </c>
      <c r="C45" s="41" t="str">
        <f t="shared" si="0"/>
        <v>(원거리)Indian_Straw</v>
      </c>
      <c r="D45" s="40">
        <v>1</v>
      </c>
      <c r="E45" s="40">
        <v>100</v>
      </c>
      <c r="F45" s="40">
        <v>1</v>
      </c>
      <c r="G45" s="40">
        <v>1</v>
      </c>
      <c r="H45" s="40">
        <v>1</v>
      </c>
      <c r="I45" s="40">
        <v>1</v>
      </c>
      <c r="J45" s="40" t="str">
        <f t="shared" si="7"/>
        <v>name_11008</v>
      </c>
      <c r="K45" s="40" t="str">
        <f t="shared" si="8"/>
        <v>unit_icon_11008</v>
      </c>
      <c r="L45" s="52" t="str">
        <f t="shared" si="3"/>
        <v>Unit/Enemy/Chapter_1_Object/11008_Indian_Straw.prefab</v>
      </c>
      <c r="M45" s="38" t="s">
        <v>243</v>
      </c>
    </row>
    <row r="46" spans="1:13">
      <c r="A46" s="40">
        <v>11009</v>
      </c>
      <c r="B46" s="38" t="s">
        <v>240</v>
      </c>
      <c r="C46" s="41" t="str">
        <f t="shared" ref="C46" si="9">IF(D46=1,"(원거리)","(근거리)")&amp;B46</f>
        <v>(원거리)Indian_Flag_Alter</v>
      </c>
      <c r="D46" s="40">
        <v>1</v>
      </c>
      <c r="E46" s="40">
        <v>100</v>
      </c>
      <c r="F46" s="40">
        <v>1</v>
      </c>
      <c r="G46" s="40">
        <v>1</v>
      </c>
      <c r="H46" s="40">
        <v>1</v>
      </c>
      <c r="I46" s="40">
        <v>1</v>
      </c>
      <c r="J46" s="40" t="str">
        <f t="shared" ref="J46" si="10">"name_"&amp;A46</f>
        <v>name_11009</v>
      </c>
      <c r="K46" s="40" t="str">
        <f t="shared" ref="K46" si="11">"unit_icon_"&amp;A46</f>
        <v>unit_icon_11009</v>
      </c>
      <c r="L46" s="52" t="str">
        <f t="shared" ref="L46" si="12">IF(A46&lt;1999,"Unit/Enemy/Chapter_1/"&amp;A46&amp;"_"&amp;B46&amp;".prefab",IF(A46&lt;2999,"Unit/Hero/"&amp;A46&amp;"_"&amp;B46&amp;".prefab","Unit/Enemy/Chapter_1_Object/"&amp;A46&amp;"_"&amp;B46&amp;".prefab"))</f>
        <v>Unit/Enemy/Chapter_1_Object/11009_Indian_Flag_Alter.prefab</v>
      </c>
      <c r="M46" s="38" t="s">
        <v>242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49"/>
  <sheetViews>
    <sheetView topLeftCell="A3" zoomScale="70" zoomScaleNormal="70" workbookViewId="0">
      <selection activeCell="G51" sqref="G51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5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49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5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5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5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5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5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5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5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5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5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5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5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5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5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5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5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5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5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5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5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5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5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5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5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5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5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5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5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5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5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5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5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5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5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5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5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5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5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5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5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8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5</v>
      </c>
      <c r="T40" s="19" t="s">
        <v>123</v>
      </c>
      <c r="U40" s="5">
        <v>2</v>
      </c>
      <c r="V40" s="5">
        <v>10</v>
      </c>
      <c r="W40" s="5">
        <v>2</v>
      </c>
    </row>
    <row r="41" spans="1:23" ht="16.2" thickBot="1">
      <c r="A41" s="5">
        <f t="shared" si="1"/>
        <v>38</v>
      </c>
      <c r="B41" s="40">
        <v>11001</v>
      </c>
      <c r="C41" s="20" t="str">
        <f>INDEX(Unitinfo!C:C,MATCH(UnitGradeInfo!B41,Unitinfo!A:A,0))</f>
        <v>(원거리)Indian_Wagon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11001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 ht="16.2" thickBot="1">
      <c r="A42" s="5">
        <f t="shared" si="1"/>
        <v>39</v>
      </c>
      <c r="B42" s="40">
        <v>11002</v>
      </c>
      <c r="C42" s="20" t="str">
        <f>INDEX(Unitinfo!C:C,MATCH(UnitGradeInfo!B42,Unitinfo!A:A,0))</f>
        <v>(원거리)Indian_Catapult</v>
      </c>
      <c r="D42" s="21">
        <v>1</v>
      </c>
      <c r="E42" s="9">
        <v>10</v>
      </c>
      <c r="F42" s="5">
        <v>100</v>
      </c>
      <c r="G42" s="5">
        <v>10</v>
      </c>
      <c r="H42" s="5">
        <v>0</v>
      </c>
      <c r="I42" s="42">
        <v>1000</v>
      </c>
      <c r="J42" s="5">
        <v>1</v>
      </c>
      <c r="K42" s="5">
        <v>10</v>
      </c>
      <c r="L42" s="5">
        <v>0</v>
      </c>
      <c r="M42" s="5">
        <v>1000</v>
      </c>
      <c r="N42" s="5">
        <f t="shared" si="3"/>
        <v>11002</v>
      </c>
      <c r="O42" s="5">
        <v>0</v>
      </c>
      <c r="P42" s="5">
        <v>0</v>
      </c>
      <c r="Q42" s="19" t="s">
        <v>122</v>
      </c>
      <c r="R42" s="5">
        <v>0</v>
      </c>
      <c r="S42" s="5">
        <v>1</v>
      </c>
      <c r="T42" s="19" t="s">
        <v>123</v>
      </c>
      <c r="U42" s="5">
        <v>2</v>
      </c>
      <c r="V42" s="5">
        <v>10</v>
      </c>
      <c r="W42" s="5">
        <v>2</v>
      </c>
    </row>
    <row r="43" spans="1:23" ht="16.2" thickBot="1">
      <c r="A43" s="5">
        <f t="shared" si="1"/>
        <v>40</v>
      </c>
      <c r="B43" s="40">
        <v>11003</v>
      </c>
      <c r="C43" s="20" t="str">
        <f>INDEX(Unitinfo!C:C,MATCH(UnitGradeInfo!B43,Unitinfo!A:A,0))</f>
        <v>(원거리)Indian_Wall</v>
      </c>
      <c r="D43" s="21">
        <v>1</v>
      </c>
      <c r="E43" s="9">
        <v>10</v>
      </c>
      <c r="F43" s="5">
        <v>100</v>
      </c>
      <c r="G43" s="5">
        <v>10</v>
      </c>
      <c r="H43" s="5">
        <v>0</v>
      </c>
      <c r="I43" s="42">
        <v>1000</v>
      </c>
      <c r="J43" s="5">
        <v>1</v>
      </c>
      <c r="K43" s="5">
        <v>10</v>
      </c>
      <c r="L43" s="5">
        <v>0</v>
      </c>
      <c r="M43" s="5">
        <v>1000</v>
      </c>
      <c r="N43" s="5">
        <f t="shared" si="3"/>
        <v>11003</v>
      </c>
      <c r="O43" s="5">
        <v>0</v>
      </c>
      <c r="P43" s="5">
        <v>0</v>
      </c>
      <c r="Q43" s="19" t="s">
        <v>122</v>
      </c>
      <c r="R43" s="5">
        <v>0</v>
      </c>
      <c r="S43" s="5">
        <v>1</v>
      </c>
      <c r="T43" s="19" t="s">
        <v>123</v>
      </c>
      <c r="U43" s="5">
        <v>2</v>
      </c>
      <c r="V43" s="5">
        <v>10</v>
      </c>
      <c r="W43" s="5">
        <v>2</v>
      </c>
    </row>
    <row r="44" spans="1:23" ht="16.2" thickBot="1">
      <c r="A44" s="5">
        <f t="shared" si="1"/>
        <v>41</v>
      </c>
      <c r="B44" s="40">
        <v>11004</v>
      </c>
      <c r="C44" s="20" t="str">
        <f>INDEX(Unitinfo!C:C,MATCH(UnitGradeInfo!B44,Unitinfo!A:A,0))</f>
        <v>(원거리)Indian_Watchtower</v>
      </c>
      <c r="D44" s="21">
        <v>1</v>
      </c>
      <c r="E44" s="9">
        <v>10</v>
      </c>
      <c r="F44" s="5">
        <v>100</v>
      </c>
      <c r="G44" s="5">
        <v>10</v>
      </c>
      <c r="H44" s="5">
        <v>20</v>
      </c>
      <c r="I44" s="42">
        <v>1000</v>
      </c>
      <c r="J44" s="5">
        <v>1</v>
      </c>
      <c r="K44" s="5">
        <v>10</v>
      </c>
      <c r="L44" s="5">
        <v>0</v>
      </c>
      <c r="M44" s="5">
        <v>1000</v>
      </c>
      <c r="N44" s="5">
        <f t="shared" si="3"/>
        <v>11004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6.2" thickBot="1">
      <c r="A45" s="5">
        <f t="shared" si="1"/>
        <v>42</v>
      </c>
      <c r="B45" s="40">
        <v>11005</v>
      </c>
      <c r="C45" s="20" t="str">
        <f>INDEX(Unitinfo!C:C,MATCH(UnitGradeInfo!B45,Unitinfo!A:A,0))</f>
        <v>(원거리)Indian_Chicken_House</v>
      </c>
      <c r="D45" s="21">
        <v>1</v>
      </c>
      <c r="E45" s="9">
        <v>10</v>
      </c>
      <c r="F45" s="5">
        <v>100</v>
      </c>
      <c r="G45" s="5">
        <v>10</v>
      </c>
      <c r="H45" s="5">
        <v>0</v>
      </c>
      <c r="I45" s="42">
        <v>1000</v>
      </c>
      <c r="J45" s="5">
        <v>1</v>
      </c>
      <c r="K45" s="5">
        <v>10</v>
      </c>
      <c r="L45" s="5">
        <v>0</v>
      </c>
      <c r="M45" s="5">
        <v>1000</v>
      </c>
      <c r="N45" s="5">
        <f t="shared" si="3"/>
        <v>11005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6.2" thickBot="1">
      <c r="A46" s="5">
        <f t="shared" si="1"/>
        <v>43</v>
      </c>
      <c r="B46" s="40">
        <v>11006</v>
      </c>
      <c r="C46" s="20" t="str">
        <f>INDEX(Unitinfo!C:C,MATCH(UnitGradeInfo!B46,Unitinfo!A:A,0))</f>
        <v>(원거리)Indian_Jar_1</v>
      </c>
      <c r="D46" s="21">
        <v>1</v>
      </c>
      <c r="E46" s="9">
        <v>10</v>
      </c>
      <c r="F46" s="5">
        <v>100</v>
      </c>
      <c r="G46" s="5">
        <v>10</v>
      </c>
      <c r="H46" s="5">
        <v>0</v>
      </c>
      <c r="I46" s="42">
        <v>1000</v>
      </c>
      <c r="J46" s="5">
        <v>1</v>
      </c>
      <c r="K46" s="5">
        <v>10</v>
      </c>
      <c r="L46" s="5">
        <v>0</v>
      </c>
      <c r="M46" s="5">
        <v>1000</v>
      </c>
      <c r="N46" s="5">
        <f t="shared" si="3"/>
        <v>11006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6.2" thickBot="1">
      <c r="A47" s="5">
        <f t="shared" si="1"/>
        <v>44</v>
      </c>
      <c r="B47" s="40">
        <v>11007</v>
      </c>
      <c r="C47" s="20" t="str">
        <f>INDEX(Unitinfo!C:C,MATCH(UnitGradeInfo!B47,Unitinfo!A:A,0))</f>
        <v>(원거리)Indian_Jar_2</v>
      </c>
      <c r="D47" s="21">
        <v>1</v>
      </c>
      <c r="E47" s="9">
        <v>10</v>
      </c>
      <c r="F47" s="5">
        <v>100</v>
      </c>
      <c r="G47" s="5">
        <v>10</v>
      </c>
      <c r="H47" s="5">
        <v>0</v>
      </c>
      <c r="I47" s="42">
        <v>1000</v>
      </c>
      <c r="J47" s="5">
        <v>1</v>
      </c>
      <c r="K47" s="5">
        <v>10</v>
      </c>
      <c r="L47" s="5">
        <v>0</v>
      </c>
      <c r="M47" s="5">
        <v>1000</v>
      </c>
      <c r="N47" s="5">
        <f t="shared" si="3"/>
        <v>11007</v>
      </c>
      <c r="O47" s="5">
        <v>0</v>
      </c>
      <c r="P47" s="5">
        <v>0</v>
      </c>
      <c r="Q47" s="19" t="s">
        <v>122</v>
      </c>
      <c r="R47" s="5">
        <v>0</v>
      </c>
      <c r="S47" s="5">
        <v>1</v>
      </c>
      <c r="T47" s="19" t="s">
        <v>123</v>
      </c>
      <c r="U47" s="5">
        <v>2</v>
      </c>
      <c r="V47" s="5">
        <v>10</v>
      </c>
      <c r="W47" s="5">
        <v>2</v>
      </c>
    </row>
    <row r="48" spans="1:23" ht="16.2" thickBot="1">
      <c r="A48" s="5">
        <f t="shared" si="1"/>
        <v>45</v>
      </c>
      <c r="B48" s="40">
        <v>11008</v>
      </c>
      <c r="C48" s="20" t="str">
        <f>INDEX(Unitinfo!C:C,MATCH(UnitGradeInfo!B48,Unitinfo!A:A,0))</f>
        <v>(원거리)Indian_Straw</v>
      </c>
      <c r="D48" s="21">
        <v>1</v>
      </c>
      <c r="E48" s="9">
        <v>10</v>
      </c>
      <c r="F48" s="5">
        <v>100</v>
      </c>
      <c r="G48" s="5">
        <v>10</v>
      </c>
      <c r="H48" s="5">
        <v>0</v>
      </c>
      <c r="I48" s="42">
        <v>1000</v>
      </c>
      <c r="J48" s="5">
        <v>1</v>
      </c>
      <c r="K48" s="5">
        <v>10</v>
      </c>
      <c r="L48" s="5">
        <v>0</v>
      </c>
      <c r="M48" s="5">
        <v>1000</v>
      </c>
      <c r="N48" s="5">
        <f t="shared" si="3"/>
        <v>11008</v>
      </c>
      <c r="O48" s="5">
        <v>0</v>
      </c>
      <c r="P48" s="5">
        <v>0</v>
      </c>
      <c r="Q48" s="19" t="s">
        <v>122</v>
      </c>
      <c r="R48" s="5">
        <v>0</v>
      </c>
      <c r="S48" s="5">
        <v>1</v>
      </c>
      <c r="T48" s="19" t="s">
        <v>123</v>
      </c>
      <c r="U48" s="5">
        <v>2</v>
      </c>
      <c r="V48" s="5">
        <v>10</v>
      </c>
      <c r="W48" s="5">
        <v>2</v>
      </c>
    </row>
    <row r="49" spans="1:23" ht="16.2" thickBot="1">
      <c r="A49" s="5">
        <f t="shared" si="1"/>
        <v>46</v>
      </c>
      <c r="B49" s="40">
        <v>11009</v>
      </c>
      <c r="C49" s="20" t="str">
        <f>INDEX(Unitinfo!C:C,MATCH(UnitGradeInfo!B49,Unitinfo!A:A,0))</f>
        <v>(원거리)Indian_Flag_Alter</v>
      </c>
      <c r="D49" s="21">
        <v>1</v>
      </c>
      <c r="E49" s="9">
        <v>10</v>
      </c>
      <c r="F49" s="5">
        <v>100</v>
      </c>
      <c r="G49" s="5">
        <v>10</v>
      </c>
      <c r="H49" s="5">
        <v>0</v>
      </c>
      <c r="I49" s="42">
        <v>1000</v>
      </c>
      <c r="J49" s="5">
        <v>1</v>
      </c>
      <c r="K49" s="5">
        <v>10</v>
      </c>
      <c r="L49" s="5">
        <v>0</v>
      </c>
      <c r="M49" s="5">
        <v>1000</v>
      </c>
      <c r="N49" s="5">
        <f t="shared" ref="N49" si="4">B49</f>
        <v>11009</v>
      </c>
      <c r="O49" s="5">
        <v>0</v>
      </c>
      <c r="P49" s="5">
        <v>0</v>
      </c>
      <c r="Q49" s="19" t="s">
        <v>122</v>
      </c>
      <c r="R49" s="5">
        <v>0</v>
      </c>
      <c r="S49" s="5">
        <v>1</v>
      </c>
      <c r="T49" s="19" t="s">
        <v>241</v>
      </c>
      <c r="U49" s="5">
        <v>2</v>
      </c>
      <c r="V49" s="5">
        <v>10</v>
      </c>
      <c r="W49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  <x14:conditionalFormatting xmlns:xm="http://schemas.microsoft.com/office/excel/2006/main">
          <x14:cfRule type="iconSet" priority="1" id="{37C117B6-05B2-42D6-83F7-394FB76FAE5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I41:I49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0"/>
  <sheetViews>
    <sheetView workbookViewId="0">
      <selection activeCell="C32" sqref="C32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11004</v>
      </c>
      <c r="B18" s="5">
        <v>5</v>
      </c>
      <c r="C18" t="str">
        <f>"Projectile/"&amp;A18&amp;"_"&amp;INDEX(Unitinfo!B:B,MATCH(A18,Unitinfo!A:A,0))&amp;"_Bullet.prefab"</f>
        <v>Projectile/11004_Indian_Watchtower_Bullet.prefab</v>
      </c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C38" sqref="C3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4" sqref="D4:F4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5" sqref="G25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2023-10-07T13:47:05Z</dcterms:modified>
</cp:coreProperties>
</file>