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-120" yWindow="-120" windowWidth="38640" windowHeight="21240" activeTab="3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A44" i="25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L64" i="23" l="1"/>
  <c r="N62" i="25" l="1"/>
  <c r="C63" i="25"/>
  <c r="N63" i="25"/>
  <c r="C64" i="25"/>
  <c r="N64" i="25"/>
  <c r="C63" i="23"/>
  <c r="J63" i="23"/>
  <c r="K63" i="23"/>
  <c r="L63" i="23"/>
  <c r="C64" i="23"/>
  <c r="J64" i="23"/>
  <c r="K64" i="23"/>
  <c r="C62" i="23" l="1"/>
  <c r="C62" i="25" s="1"/>
  <c r="J62" i="23"/>
  <c r="K62" i="23"/>
  <c r="L62" i="23"/>
  <c r="C18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<sst xmlns="http://schemas.openxmlformats.org/spreadsheetml/2006/main" count="621" uniqueCount="264">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</sst>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46" sqref="I46"/>
    </sheetView>
  </sheetViews>
  <sheetFormatPr defaultRowHeight="14.4"/>
  <cols>
    <col min="1" max="1" width="17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3.8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zoomScale="130" zoomScaleNormal="130" workbookViewId="0">
      <selection activeCell="A16" sqref="A16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120</v>
      </c>
      <c r="C15" s="4">
        <v>2</v>
      </c>
      <c r="D15" s="26" t="s">
        <v>121</v>
      </c>
    </row>
    <row r="16" spans="1:7" ht="17.399999999999999">
      <c r="A16" s="2" t="s">
        <v>218</v>
      </c>
      <c r="B16" s="2" t="s">
        <v>219</v>
      </c>
      <c r="C16" s="4">
        <v>0</v>
      </c>
      <c r="D16" s="26"/>
    </row>
    <row r="17" spans="1:4" ht="17.399999999999999">
      <c r="A17" s="2" t="s">
        <v>218</v>
      </c>
      <c r="B17" s="2" t="s">
        <v>220</v>
      </c>
      <c r="C17" s="4">
        <v>1</v>
      </c>
      <c r="D17" s="26"/>
    </row>
    <row r="18" spans="1:4" ht="17.399999999999999">
      <c r="A18" s="2" t="s">
        <v>218</v>
      </c>
      <c r="B18" s="2" t="s">
        <v>221</v>
      </c>
      <c r="C18" s="4">
        <v>2</v>
      </c>
      <c r="D18" s="26"/>
    </row>
    <row r="19" spans="1:4" ht="17.399999999999999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zoomScale="85" zoomScaleNormal="85" workbookViewId="0">
      <selection activeCell="F57" sqref="A57:F58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238</v>
      </c>
    </row>
    <row r="2" spans="1:13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239</v>
      </c>
    </row>
    <row r="5" spans="1:13">
      <c r="A5" s="40">
        <v>1002</v>
      </c>
      <c r="B5" s="40" t="s">
        <v>149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239</v>
      </c>
    </row>
    <row r="6" spans="1:13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239</v>
      </c>
    </row>
    <row r="7" spans="1:13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239</v>
      </c>
    </row>
    <row r="8" spans="1:13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239</v>
      </c>
    </row>
    <row r="9" spans="1:13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239</v>
      </c>
    </row>
    <row r="10" spans="1:13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239</v>
      </c>
    </row>
    <row r="11" spans="1:13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239</v>
      </c>
    </row>
    <row r="12" spans="1:13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239</v>
      </c>
    </row>
    <row r="13" spans="1:13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239</v>
      </c>
    </row>
    <row r="14" spans="1:13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239</v>
      </c>
    </row>
    <row r="15" spans="1:13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239</v>
      </c>
    </row>
    <row r="16" spans="1:13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239</v>
      </c>
    </row>
    <row r="17" spans="1:13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239</v>
      </c>
    </row>
    <row r="18" spans="1:13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239</v>
      </c>
    </row>
    <row r="19" spans="1:13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239</v>
      </c>
    </row>
    <row r="20" spans="1:13">
      <c r="A20" s="40">
        <v>1051</v>
      </c>
      <c r="B20" s="40" t="s">
        <v>248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239</v>
      </c>
    </row>
    <row r="21" spans="1:13">
      <c r="A21" s="40">
        <v>1052</v>
      </c>
      <c r="B21" s="40" t="s">
        <v>249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239</v>
      </c>
    </row>
    <row r="22" spans="1:13">
      <c r="A22" s="40">
        <v>1053</v>
      </c>
      <c r="B22" s="40" t="s">
        <v>250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239</v>
      </c>
    </row>
    <row r="23" spans="1:13">
      <c r="A23" s="40">
        <v>1054</v>
      </c>
      <c r="B23" s="40" t="s">
        <v>251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239</v>
      </c>
    </row>
    <row r="24" spans="1:13">
      <c r="A24" s="40">
        <v>1055</v>
      </c>
      <c r="B24" s="40" t="s">
        <v>252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239</v>
      </c>
    </row>
    <row r="25" spans="1:13">
      <c r="A25" s="40">
        <v>1056</v>
      </c>
      <c r="B25" s="40" t="s">
        <v>253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239</v>
      </c>
    </row>
    <row r="26" spans="1:13">
      <c r="A26" s="40">
        <v>1057</v>
      </c>
      <c r="B26" s="40" t="s">
        <v>254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239</v>
      </c>
    </row>
    <row r="27" spans="1:13">
      <c r="A27" s="40">
        <v>1058</v>
      </c>
      <c r="B27" s="40" t="s">
        <v>255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239</v>
      </c>
    </row>
    <row r="28" spans="1:13">
      <c r="A28" s="40">
        <v>1059</v>
      </c>
      <c r="B28" s="40" t="s">
        <v>256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239</v>
      </c>
    </row>
    <row r="29" spans="1:13">
      <c r="A29" s="40">
        <v>1060</v>
      </c>
      <c r="B29" s="40" t="s">
        <v>257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239</v>
      </c>
    </row>
    <row r="30" spans="1:13">
      <c r="A30" s="40">
        <v>1061</v>
      </c>
      <c r="B30" s="40" t="s">
        <v>258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239</v>
      </c>
    </row>
    <row r="31" spans="1:13">
      <c r="A31" s="40">
        <v>1062</v>
      </c>
      <c r="B31" s="40" t="s">
        <v>259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239</v>
      </c>
    </row>
    <row r="32" spans="1:13">
      <c r="A32" s="40">
        <v>1063</v>
      </c>
      <c r="B32" s="40" t="s">
        <v>260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239</v>
      </c>
    </row>
    <row r="33" spans="1:13">
      <c r="A33" s="40">
        <v>1064</v>
      </c>
      <c r="B33" s="40" t="s">
        <v>261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239</v>
      </c>
    </row>
    <row r="34" spans="1:13">
      <c r="A34" s="40">
        <v>1065</v>
      </c>
      <c r="B34" s="40" t="s">
        <v>262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239</v>
      </c>
    </row>
    <row r="35" spans="1:13">
      <c r="A35" s="40">
        <v>1066</v>
      </c>
      <c r="B35" s="40" t="s">
        <v>263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239</v>
      </c>
    </row>
    <row r="36" spans="1:13">
      <c r="A36" s="40">
        <v>2001</v>
      </c>
      <c r="B36" s="40" t="s">
        <v>159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239</v>
      </c>
    </row>
    <row r="37" spans="1:13">
      <c r="A37" s="40">
        <v>2002</v>
      </c>
      <c r="B37" s="40" t="s">
        <v>160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239</v>
      </c>
    </row>
    <row r="38" spans="1:13">
      <c r="A38" s="40">
        <v>2003</v>
      </c>
      <c r="B38" s="40" t="s">
        <v>166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239</v>
      </c>
    </row>
    <row r="39" spans="1:13">
      <c r="A39" s="40">
        <v>2004</v>
      </c>
      <c r="B39" s="40" t="s">
        <v>163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239</v>
      </c>
    </row>
    <row r="40" spans="1:13">
      <c r="A40" s="40">
        <v>2005</v>
      </c>
      <c r="B40" s="40" t="s">
        <v>169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239</v>
      </c>
    </row>
    <row r="41" spans="1:13">
      <c r="A41" s="40">
        <v>2006</v>
      </c>
      <c r="B41" s="40" t="s">
        <v>164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239</v>
      </c>
    </row>
    <row r="42" spans="1:13">
      <c r="A42" s="40">
        <v>2007</v>
      </c>
      <c r="B42" s="40" t="s">
        <v>165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239</v>
      </c>
    </row>
    <row r="43" spans="1:13">
      <c r="A43" s="40">
        <v>2008</v>
      </c>
      <c r="B43" s="40" t="s">
        <v>167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239</v>
      </c>
    </row>
    <row r="44" spans="1:13">
      <c r="A44" s="40">
        <v>2009</v>
      </c>
      <c r="B44" s="40" t="s">
        <v>168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239</v>
      </c>
    </row>
    <row r="45" spans="1:13">
      <c r="A45" s="40">
        <v>2010</v>
      </c>
      <c r="B45" s="40" t="s">
        <v>161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239</v>
      </c>
    </row>
    <row r="46" spans="1:13">
      <c r="A46" s="40">
        <v>2011</v>
      </c>
      <c r="B46" s="40" t="s">
        <v>175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239</v>
      </c>
    </row>
    <row r="47" spans="1:13">
      <c r="A47" s="40">
        <v>2012</v>
      </c>
      <c r="B47" s="40" t="s">
        <v>204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239</v>
      </c>
    </row>
    <row r="48" spans="1:13">
      <c r="A48" s="40">
        <v>2013</v>
      </c>
      <c r="B48" s="40" t="s">
        <v>205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239</v>
      </c>
    </row>
    <row r="49" spans="1:13">
      <c r="A49" s="40">
        <v>2014</v>
      </c>
      <c r="B49" s="40" t="s">
        <v>206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239</v>
      </c>
    </row>
    <row r="50" spans="1:13">
      <c r="A50" s="40">
        <v>2015</v>
      </c>
      <c r="B50" s="40" t="s">
        <v>207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239</v>
      </c>
    </row>
    <row r="51" spans="1:13">
      <c r="A51" s="40">
        <v>2016</v>
      </c>
      <c r="B51" s="40" t="s">
        <v>208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239</v>
      </c>
    </row>
    <row r="52" spans="1:13">
      <c r="A52" s="40">
        <v>2017</v>
      </c>
      <c r="B52" s="40" t="s">
        <v>209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239</v>
      </c>
    </row>
    <row r="53" spans="1:13">
      <c r="A53" s="40">
        <v>2018</v>
      </c>
      <c r="B53" s="40" t="s">
        <v>210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239</v>
      </c>
    </row>
    <row r="54" spans="1:13">
      <c r="A54" s="40">
        <v>11001</v>
      </c>
      <c r="B54" s="41" t="s">
        <v>231</v>
      </c>
      <c r="C54" s="41" t="str">
        <f t="shared" si="0"/>
        <v>(원거리)Indian_Wagon</v>
      </c>
      <c r="D54" s="40">
        <v>1</v>
      </c>
      <c r="E54" s="40">
        <v>70</v>
      </c>
      <c r="F54" s="40">
        <v>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245</v>
      </c>
    </row>
    <row r="55" spans="1:13">
      <c r="A55" s="40">
        <v>11002</v>
      </c>
      <c r="B55" s="41" t="s">
        <v>232</v>
      </c>
      <c r="C55" s="41" t="str">
        <f t="shared" si="0"/>
        <v>(원거리)Indian_Catapult</v>
      </c>
      <c r="D55" s="40">
        <v>1</v>
      </c>
      <c r="E55" s="40">
        <v>70</v>
      </c>
      <c r="F55" s="40">
        <v>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242</v>
      </c>
    </row>
    <row r="56" spans="1:13">
      <c r="A56" s="40">
        <v>11003</v>
      </c>
      <c r="B56" s="41" t="s">
        <v>217</v>
      </c>
      <c r="C56" s="41" t="str">
        <f t="shared" si="0"/>
        <v>(원거리)Indian_Wall</v>
      </c>
      <c r="D56" s="40">
        <v>1</v>
      </c>
      <c r="E56" s="40">
        <v>70</v>
      </c>
      <c r="F56" s="40">
        <v>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242</v>
      </c>
    </row>
    <row r="57" spans="1:13">
      <c r="A57" s="40">
        <v>11004</v>
      </c>
      <c r="B57" s="41" t="s">
        <v>233</v>
      </c>
      <c r="C57" s="41" t="str">
        <f t="shared" si="0"/>
        <v>(원거리)Indian_Watchtower</v>
      </c>
      <c r="D57" s="40">
        <v>1</v>
      </c>
      <c r="E57" s="40">
        <v>70</v>
      </c>
      <c r="F57" s="40">
        <v>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244</v>
      </c>
    </row>
    <row r="58" spans="1:13">
      <c r="A58" s="40">
        <v>11005</v>
      </c>
      <c r="B58" s="41" t="s">
        <v>234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243</v>
      </c>
    </row>
    <row r="59" spans="1:13">
      <c r="A59" s="40">
        <v>11006</v>
      </c>
      <c r="B59" s="41" t="s">
        <v>235</v>
      </c>
      <c r="C59" s="41" t="str">
        <f t="shared" si="0"/>
        <v>(원거리)Indian_Jar_1</v>
      </c>
      <c r="D59" s="40">
        <v>1</v>
      </c>
      <c r="E59" s="40">
        <v>70</v>
      </c>
      <c r="F59" s="40">
        <v>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242</v>
      </c>
    </row>
    <row r="60" spans="1:13">
      <c r="A60" s="40">
        <v>11007</v>
      </c>
      <c r="B60" s="41" t="s">
        <v>236</v>
      </c>
      <c r="C60" s="41" t="str">
        <f t="shared" si="0"/>
        <v>(원거리)Indian_Jar_2</v>
      </c>
      <c r="D60" s="40">
        <v>1</v>
      </c>
      <c r="E60" s="40">
        <v>70</v>
      </c>
      <c r="F60" s="40">
        <v>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242</v>
      </c>
    </row>
    <row r="61" spans="1:13">
      <c r="A61" s="40">
        <v>11008</v>
      </c>
      <c r="B61" s="41" t="s">
        <v>237</v>
      </c>
      <c r="C61" s="41" t="str">
        <f t="shared" si="0"/>
        <v>(원거리)Indian_Straw</v>
      </c>
      <c r="D61" s="40">
        <v>1</v>
      </c>
      <c r="E61" s="40">
        <v>70</v>
      </c>
      <c r="F61" s="40">
        <v>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242</v>
      </c>
    </row>
    <row r="62" spans="1:13">
      <c r="A62" s="40">
        <v>11009</v>
      </c>
      <c r="B62" s="38" t="s">
        <v>240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241</v>
      </c>
    </row>
    <row r="63" spans="1:13">
      <c r="A63" s="40">
        <v>11010</v>
      </c>
      <c r="B63" s="38" t="s">
        <v>246</v>
      </c>
      <c r="C63" s="41" t="str">
        <f t="shared" ref="C63:C64" si="16">IF(D63=1,"(원거리)","(근거리)")&amp;B63</f>
        <v>(원거리)Indian_House</v>
      </c>
      <c r="D63" s="40">
        <v>1</v>
      </c>
      <c r="E63" s="40">
        <v>70</v>
      </c>
      <c r="F63" s="40">
        <v>1</v>
      </c>
      <c r="G63" s="40">
        <v>1</v>
      </c>
      <c r="H63" s="40">
        <v>1</v>
      </c>
      <c r="I63" s="40">
        <v>1</v>
      </c>
      <c r="J63" s="40" t="str">
        <f t="shared" ref="J63:J64" si="17">"name_"&amp;A63</f>
        <v>name_11010</v>
      </c>
      <c r="K63" s="40" t="str">
        <f t="shared" ref="K63:K64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242</v>
      </c>
    </row>
    <row r="64" spans="1:13">
      <c r="A64" s="40">
        <v>11011</v>
      </c>
      <c r="B64" s="38" t="s">
        <v>247</v>
      </c>
      <c r="C64" s="41" t="str">
        <f t="shared" si="16"/>
        <v>(원거리)Indian_Fire</v>
      </c>
      <c r="D64" s="40">
        <v>1</v>
      </c>
      <c r="E64" s="40">
        <v>70</v>
      </c>
      <c r="F64" s="40">
        <v>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4"/>
  <sheetViews>
    <sheetView tabSelected="1" topLeftCell="A40" zoomScaleNormal="100" workbookViewId="0">
      <selection activeCell="Q24" sqref="A24:Q26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64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123</v>
      </c>
      <c r="R20" s="5">
        <v>0</v>
      </c>
      <c r="S20" s="5">
        <v>1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123</v>
      </c>
      <c r="R21" s="5">
        <v>0</v>
      </c>
      <c r="S21" s="5">
        <v>1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123</v>
      </c>
      <c r="R22" s="5">
        <v>0</v>
      </c>
      <c r="S22" s="5">
        <v>1</v>
      </c>
      <c r="T22" s="19" t="s">
        <v>123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123</v>
      </c>
      <c r="R23" s="5">
        <v>0</v>
      </c>
      <c r="S23" s="5">
        <v>1</v>
      </c>
      <c r="T23" s="19" t="s">
        <v>123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123</v>
      </c>
      <c r="R24" s="5">
        <v>0</v>
      </c>
      <c r="S24" s="5">
        <v>1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123</v>
      </c>
      <c r="R25" s="5">
        <v>0</v>
      </c>
      <c r="S25" s="5">
        <v>1</v>
      </c>
      <c r="T25" s="19" t="s">
        <v>123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123</v>
      </c>
      <c r="R26" s="5">
        <v>0</v>
      </c>
      <c r="S26" s="5">
        <v>1</v>
      </c>
      <c r="T26" s="19" t="s">
        <v>123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123</v>
      </c>
      <c r="R27" s="5">
        <v>0</v>
      </c>
      <c r="S27" s="5">
        <v>1</v>
      </c>
      <c r="T27" s="19" t="s">
        <v>123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123</v>
      </c>
      <c r="R28" s="5">
        <v>0</v>
      </c>
      <c r="S28" s="5">
        <v>1</v>
      </c>
      <c r="T28" s="19" t="s">
        <v>123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123</v>
      </c>
      <c r="R29" s="5">
        <v>0</v>
      </c>
      <c r="S29" s="5">
        <v>1</v>
      </c>
      <c r="T29" s="19" t="s">
        <v>123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123</v>
      </c>
      <c r="R30" s="5">
        <v>0</v>
      </c>
      <c r="S30" s="5">
        <v>1</v>
      </c>
      <c r="T30" s="19" t="s">
        <v>123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123</v>
      </c>
      <c r="R31" s="5">
        <v>0</v>
      </c>
      <c r="S31" s="5">
        <v>1</v>
      </c>
      <c r="T31" s="19" t="s">
        <v>123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123</v>
      </c>
      <c r="R32" s="5">
        <v>0</v>
      </c>
      <c r="S32" s="5">
        <v>1</v>
      </c>
      <c r="T32" s="19" t="s">
        <v>123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123</v>
      </c>
      <c r="R33" s="5">
        <v>0</v>
      </c>
      <c r="S33" s="5">
        <v>1</v>
      </c>
      <c r="T33" s="19" t="s">
        <v>123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123</v>
      </c>
      <c r="R34" s="5">
        <v>0</v>
      </c>
      <c r="S34" s="5">
        <v>1</v>
      </c>
      <c r="T34" s="19" t="s">
        <v>123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123</v>
      </c>
      <c r="R35" s="5">
        <v>0</v>
      </c>
      <c r="S35" s="5">
        <v>1</v>
      </c>
      <c r="T35" s="19" t="s">
        <v>123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250</v>
      </c>
      <c r="G36" s="5">
        <v>10</v>
      </c>
      <c r="H36" s="5">
        <v>30</v>
      </c>
      <c r="I36" s="42">
        <f>IF(INDEX(Unitinfo!D:D,MATCH(UnitGradeInfo!B36,Unitinfo!A:A,0))=1,50,5)</f>
        <v>5</v>
      </c>
      <c r="J36" s="5">
        <v>1</v>
      </c>
      <c r="K36" s="5">
        <v>3</v>
      </c>
      <c r="L36" s="5">
        <v>0</v>
      </c>
      <c r="M36" s="5">
        <v>1000</v>
      </c>
      <c r="N36" s="5">
        <f t="shared" si="0"/>
        <v>2001</v>
      </c>
      <c r="O36" s="5">
        <v>0</v>
      </c>
      <c r="P36" s="5">
        <v>0</v>
      </c>
      <c r="Q36" s="19" t="s">
        <v>123</v>
      </c>
      <c r="R36" s="5">
        <v>0</v>
      </c>
      <c r="S36" s="5">
        <v>3</v>
      </c>
      <c r="T36" s="19" t="s">
        <v>123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200</v>
      </c>
      <c r="G37" s="5">
        <v>10</v>
      </c>
      <c r="H37" s="5">
        <v>20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500</v>
      </c>
      <c r="N37" s="5">
        <f t="shared" si="0"/>
        <v>2002</v>
      </c>
      <c r="O37" s="5">
        <v>0</v>
      </c>
      <c r="P37" s="5">
        <v>0</v>
      </c>
      <c r="Q37" s="19" t="s">
        <v>123</v>
      </c>
      <c r="R37" s="5">
        <v>0</v>
      </c>
      <c r="S37" s="5">
        <v>3</v>
      </c>
      <c r="T37" s="19" t="s">
        <v>123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375</v>
      </c>
      <c r="G38" s="5">
        <v>10</v>
      </c>
      <c r="H38" s="5">
        <v>30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667</v>
      </c>
      <c r="N38" s="5">
        <f t="shared" si="0"/>
        <v>2003</v>
      </c>
      <c r="O38" s="5">
        <v>0</v>
      </c>
      <c r="P38" s="5">
        <v>0</v>
      </c>
      <c r="Q38" s="19" t="s">
        <v>123</v>
      </c>
      <c r="R38" s="5">
        <v>0</v>
      </c>
      <c r="S38" s="5">
        <v>3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200</v>
      </c>
      <c r="G39" s="5">
        <v>10</v>
      </c>
      <c r="H39" s="5">
        <v>30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667</v>
      </c>
      <c r="N39" s="5">
        <f t="shared" si="0"/>
        <v>2004</v>
      </c>
      <c r="O39" s="5">
        <v>0</v>
      </c>
      <c r="P39" s="5">
        <v>0</v>
      </c>
      <c r="Q39" s="19" t="s">
        <v>123</v>
      </c>
      <c r="R39" s="5">
        <v>0</v>
      </c>
      <c r="S39" s="5">
        <v>3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375</v>
      </c>
      <c r="G40" s="5">
        <v>10</v>
      </c>
      <c r="H40" s="5">
        <v>45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1000</v>
      </c>
      <c r="N40" s="5">
        <f t="shared" si="0"/>
        <v>2005</v>
      </c>
      <c r="O40" s="5">
        <v>0</v>
      </c>
      <c r="P40" s="5">
        <v>0</v>
      </c>
      <c r="Q40" s="19" t="s">
        <v>123</v>
      </c>
      <c r="R40" s="5">
        <v>0</v>
      </c>
      <c r="S40" s="5">
        <v>3</v>
      </c>
      <c r="T40" s="19" t="s">
        <v>123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1000</v>
      </c>
      <c r="G41" s="5">
        <v>10</v>
      </c>
      <c r="H41" s="5">
        <v>120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1000</v>
      </c>
      <c r="N41" s="5">
        <f t="shared" si="0"/>
        <v>2006</v>
      </c>
      <c r="O41" s="5">
        <v>0</v>
      </c>
      <c r="P41" s="5">
        <v>0</v>
      </c>
      <c r="Q41" s="19" t="s">
        <v>123</v>
      </c>
      <c r="R41" s="5">
        <v>0</v>
      </c>
      <c r="S41" s="5">
        <v>3</v>
      </c>
      <c r="T41" s="19" t="s">
        <v>123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1375</v>
      </c>
      <c r="G42" s="5">
        <v>10</v>
      </c>
      <c r="H42" s="5">
        <v>75</v>
      </c>
      <c r="I42" s="42">
        <f>IF(INDEX(Unitinfo!D:D,MATCH(UnitGradeInfo!B42,Unitinfo!A:A,0))=1,50,5)</f>
        <v>5</v>
      </c>
      <c r="J42" s="5">
        <v>1</v>
      </c>
      <c r="K42" s="5">
        <v>2</v>
      </c>
      <c r="L42" s="5">
        <v>0</v>
      </c>
      <c r="M42" s="5">
        <v>2000</v>
      </c>
      <c r="N42" s="5">
        <f t="shared" si="0"/>
        <v>2007</v>
      </c>
      <c r="O42" s="5">
        <v>0</v>
      </c>
      <c r="P42" s="5">
        <v>0</v>
      </c>
      <c r="Q42" s="19" t="s">
        <v>123</v>
      </c>
      <c r="R42" s="5">
        <v>0</v>
      </c>
      <c r="S42" s="5">
        <v>3</v>
      </c>
      <c r="T42" s="19" t="s">
        <v>123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750</v>
      </c>
      <c r="G43" s="5">
        <v>10</v>
      </c>
      <c r="H43" s="5">
        <v>90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334</v>
      </c>
      <c r="N43" s="5">
        <f t="shared" si="0"/>
        <v>2008</v>
      </c>
      <c r="O43" s="5">
        <v>0</v>
      </c>
      <c r="P43" s="5">
        <v>0</v>
      </c>
      <c r="Q43" s="19" t="s">
        <v>123</v>
      </c>
      <c r="R43" s="5">
        <v>0</v>
      </c>
      <c r="S43" s="5">
        <v>3</v>
      </c>
      <c r="T43" s="19" t="s">
        <v>123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2200</v>
      </c>
      <c r="G44" s="5">
        <v>15</v>
      </c>
      <c r="H44" s="5">
        <v>400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2000</v>
      </c>
      <c r="N44" s="5">
        <f t="shared" si="0"/>
        <v>2009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2200</v>
      </c>
      <c r="G45" s="5">
        <v>15</v>
      </c>
      <c r="H45" s="5">
        <v>400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2000</v>
      </c>
      <c r="N45" s="5">
        <f t="shared" ref="N45:N52" si="2">B45</f>
        <v>2010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2200</v>
      </c>
      <c r="G46" s="5">
        <v>15</v>
      </c>
      <c r="H46" s="5">
        <v>400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2000</v>
      </c>
      <c r="N46" s="5">
        <f t="shared" si="2"/>
        <v>2011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800</v>
      </c>
      <c r="G47" s="5">
        <v>10</v>
      </c>
      <c r="H47" s="5">
        <v>80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1000</v>
      </c>
      <c r="N47" s="5">
        <f t="shared" si="2"/>
        <v>2012</v>
      </c>
      <c r="O47" s="5">
        <v>0</v>
      </c>
      <c r="P47" s="5">
        <v>0</v>
      </c>
      <c r="Q47" s="19" t="s">
        <v>122</v>
      </c>
      <c r="R47" s="5">
        <v>0</v>
      </c>
      <c r="S47" s="5">
        <v>3</v>
      </c>
      <c r="T47" s="19" t="s">
        <v>123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1000</v>
      </c>
      <c r="G48" s="5">
        <v>10</v>
      </c>
      <c r="H48" s="5">
        <v>105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667</v>
      </c>
      <c r="N48" s="5">
        <f t="shared" si="2"/>
        <v>2013</v>
      </c>
      <c r="O48" s="5">
        <v>0</v>
      </c>
      <c r="P48" s="5">
        <v>0</v>
      </c>
      <c r="Q48" s="19" t="s">
        <v>122</v>
      </c>
      <c r="R48" s="5">
        <v>0</v>
      </c>
      <c r="S48" s="5">
        <v>3</v>
      </c>
      <c r="T48" s="19" t="s">
        <v>123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550</v>
      </c>
      <c r="G49" s="5">
        <v>20</v>
      </c>
      <c r="H49" s="5">
        <v>90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250</v>
      </c>
      <c r="N49" s="5">
        <f t="shared" si="2"/>
        <v>2014</v>
      </c>
      <c r="O49" s="5">
        <v>0</v>
      </c>
      <c r="P49" s="5">
        <v>0</v>
      </c>
      <c r="Q49" s="19" t="s">
        <v>122</v>
      </c>
      <c r="R49" s="5">
        <v>0</v>
      </c>
      <c r="S49" s="5">
        <v>4</v>
      </c>
      <c r="T49" s="19" t="s">
        <v>123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5100</v>
      </c>
      <c r="G50" s="5">
        <v>10</v>
      </c>
      <c r="H50" s="5">
        <v>300</v>
      </c>
      <c r="I50" s="42">
        <f>IF(INDEX(Unitinfo!D:D,MATCH(UnitGradeInfo!B50,Unitinfo!A:A,0))=1,50,5)</f>
        <v>50</v>
      </c>
      <c r="J50" s="5">
        <v>1</v>
      </c>
      <c r="K50" s="5">
        <v>4</v>
      </c>
      <c r="L50" s="5">
        <v>0</v>
      </c>
      <c r="M50" s="5">
        <v>2000</v>
      </c>
      <c r="N50" s="5">
        <f t="shared" si="2"/>
        <v>2015</v>
      </c>
      <c r="O50" s="5">
        <v>0</v>
      </c>
      <c r="P50" s="5">
        <v>0</v>
      </c>
      <c r="Q50" s="19" t="s">
        <v>122</v>
      </c>
      <c r="R50" s="5">
        <v>0</v>
      </c>
      <c r="S50" s="5">
        <v>1</v>
      </c>
      <c r="T50" s="19" t="s">
        <v>123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5125</v>
      </c>
      <c r="G51" s="5">
        <v>10</v>
      </c>
      <c r="H51" s="5">
        <v>600</v>
      </c>
      <c r="I51" s="42">
        <f>IF(INDEX(Unitinfo!D:D,MATCH(UnitGradeInfo!B51,Unitinfo!A:A,0))=1,50,5)</f>
        <v>5</v>
      </c>
      <c r="J51" s="5">
        <v>1</v>
      </c>
      <c r="K51" s="5">
        <v>7</v>
      </c>
      <c r="L51" s="5">
        <v>0</v>
      </c>
      <c r="M51" s="5">
        <v>2000</v>
      </c>
      <c r="N51" s="5">
        <f t="shared" si="2"/>
        <v>2016</v>
      </c>
      <c r="O51" s="5">
        <v>0</v>
      </c>
      <c r="P51" s="5">
        <v>0</v>
      </c>
      <c r="Q51" s="19" t="s">
        <v>122</v>
      </c>
      <c r="R51" s="5">
        <v>0</v>
      </c>
      <c r="S51" s="5">
        <v>1</v>
      </c>
      <c r="T51" s="19" t="s">
        <v>123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7500</v>
      </c>
      <c r="G52" s="5">
        <v>10</v>
      </c>
      <c r="H52" s="5">
        <v>555</v>
      </c>
      <c r="I52" s="42">
        <f>IF(INDEX(Unitinfo!D:D,MATCH(UnitGradeInfo!B52,Unitinfo!A:A,0))=1,50,5)</f>
        <v>5</v>
      </c>
      <c r="J52" s="5">
        <v>1</v>
      </c>
      <c r="K52" s="5">
        <v>21</v>
      </c>
      <c r="L52" s="5">
        <v>0</v>
      </c>
      <c r="M52" s="5">
        <v>2000</v>
      </c>
      <c r="N52" s="5">
        <f t="shared" si="2"/>
        <v>2017</v>
      </c>
      <c r="O52" s="5">
        <v>0</v>
      </c>
      <c r="P52" s="5">
        <v>0</v>
      </c>
      <c r="Q52" s="19" t="s">
        <v>122</v>
      </c>
      <c r="R52" s="5">
        <v>0</v>
      </c>
      <c r="S52" s="5">
        <v>1</v>
      </c>
      <c r="T52" s="19" t="s">
        <v>123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6000</v>
      </c>
      <c r="G53" s="5">
        <v>20</v>
      </c>
      <c r="H53" s="5">
        <v>750</v>
      </c>
      <c r="I53" s="42">
        <f>IF(INDEX(Unitinfo!D:D,MATCH(UnitGradeInfo!B53,Unitinfo!A:A,0))=1,50,5)</f>
        <v>50</v>
      </c>
      <c r="J53" s="5">
        <v>1</v>
      </c>
      <c r="K53" s="5">
        <v>11</v>
      </c>
      <c r="L53" s="5">
        <v>0</v>
      </c>
      <c r="M53" s="5">
        <v>250</v>
      </c>
      <c r="N53" s="5">
        <f t="shared" ref="N53:N61" si="3">B53</f>
        <v>2018</v>
      </c>
      <c r="O53" s="5">
        <v>0</v>
      </c>
      <c r="P53" s="5">
        <v>0</v>
      </c>
      <c r="Q53" s="19" t="s">
        <v>122</v>
      </c>
      <c r="R53" s="5">
        <v>0</v>
      </c>
      <c r="S53" s="5">
        <v>1</v>
      </c>
      <c r="T53" s="19" t="s">
        <v>123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122</v>
      </c>
      <c r="R54" s="5">
        <v>0</v>
      </c>
      <c r="S54" s="5">
        <v>1</v>
      </c>
      <c r="T54" s="19" t="s">
        <v>123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122</v>
      </c>
      <c r="R55" s="5">
        <v>0</v>
      </c>
      <c r="S55" s="5">
        <v>1</v>
      </c>
      <c r="T55" s="19" t="s">
        <v>123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10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122</v>
      </c>
      <c r="R56" s="5">
        <v>0</v>
      </c>
      <c r="S56" s="5">
        <v>1</v>
      </c>
      <c r="T56" s="19" t="s">
        <v>123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122</v>
      </c>
      <c r="R57" s="5">
        <v>0</v>
      </c>
      <c r="S57" s="5">
        <v>1</v>
      </c>
      <c r="T57" s="19" t="s">
        <v>123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122</v>
      </c>
      <c r="R58" s="5">
        <v>0</v>
      </c>
      <c r="S58" s="5">
        <v>1</v>
      </c>
      <c r="T58" s="19" t="s">
        <v>123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122</v>
      </c>
      <c r="R59" s="5">
        <v>0</v>
      </c>
      <c r="S59" s="5">
        <v>1</v>
      </c>
      <c r="T59" s="19" t="s">
        <v>123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122</v>
      </c>
      <c r="R60" s="5">
        <v>0</v>
      </c>
      <c r="S60" s="5">
        <v>1</v>
      </c>
      <c r="T60" s="19" t="s">
        <v>123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122</v>
      </c>
      <c r="R61" s="5">
        <v>0</v>
      </c>
      <c r="S61" s="5">
        <v>1</v>
      </c>
      <c r="T61" s="19" t="s">
        <v>123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4" si="4">B62</f>
        <v>11009</v>
      </c>
      <c r="O62" s="5">
        <v>0</v>
      </c>
      <c r="P62" s="5">
        <v>0</v>
      </c>
      <c r="Q62" s="19" t="s">
        <v>122</v>
      </c>
      <c r="R62" s="5">
        <v>0</v>
      </c>
      <c r="S62" s="5">
        <v>1</v>
      </c>
      <c r="T62" s="19" t="s">
        <v>123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122</v>
      </c>
      <c r="R63" s="5">
        <v>0</v>
      </c>
      <c r="S63" s="5">
        <v>1</v>
      </c>
      <c r="T63" s="19" t="s">
        <v>123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122</v>
      </c>
      <c r="R64" s="5">
        <v>0</v>
      </c>
      <c r="S64" s="5">
        <v>1</v>
      </c>
      <c r="T64" s="19" t="s">
        <v>123</v>
      </c>
      <c r="U64" s="5">
        <v>2</v>
      </c>
      <c r="V64" s="5">
        <v>10</v>
      </c>
      <c r="W64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0"/>
  <sheetViews>
    <sheetView workbookViewId="0">
      <selection activeCell="C32" sqref="C32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11004</v>
      </c>
      <c r="B18" s="5">
        <v>5</v>
      </c>
      <c r="C18" t="str">
        <f>"Projectile/"&amp;A18&amp;"_"&amp;INDEX(Unitinfo!B:B,MATCH(A18,Unitinfo!A:A,0))&amp;"_Bullet.prefab"</f>
        <v>Projectile/11004_Indian_Watchtower_Bullet.prefab</v>
      </c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C38" sqref="C3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4" sqref="D4:F4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5" sqref="G25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2023-10-09T07:42:12Z</dcterms:modified>
</cp:coreProperties>
</file>