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569F2F51-8617-4AC9-900B-13BECAD9E834}" xr6:coauthVersionLast="47" xr6:coauthVersionMax="47" xr10:uidLastSave="{00000000-0000-0000-0000-000000000000}"/>
  <bookViews>
    <workbookView xWindow="38280" yWindow="-120" windowWidth="38640" windowHeight="21240" activeTab="5" xr2:uid="{00000000-000D-0000-FFFF-FFFF00000000}"/>
  </bookViews>
  <sheets>
    <sheet name="유닛 기본 밸런스" sheetId="37" r:id="rId1"/>
    <sheet name="등급표" sheetId="40" r:id="rId2"/>
    <sheet name="챕터1 스테이지 밸런스" sheetId="38" r:id="rId3"/>
    <sheet name="Unitinfo" sheetId="23" r:id="rId4"/>
    <sheet name="UnitGradeInfo" sheetId="25" r:id="rId5"/>
    <sheet name="ConfigTable" sheetId="18" r:id="rId6"/>
    <sheet name="Attendance" sheetId="35" r:id="rId7"/>
    <sheet name="WaveStage" sheetId="32" r:id="rId8"/>
    <sheet name="ProjectileInfo" sheetId="24" r:id="rId9"/>
    <sheet name="Localization" sheetId="29" r:id="rId10"/>
    <sheet name="StageInfo" sheetId="26" r:id="rId11"/>
    <sheet name="StageRewardInfo" sheetId="27" r:id="rId12"/>
    <sheet name="Level" sheetId="36" r:id="rId13"/>
    <sheet name="GachaList" sheetId="28" r:id="rId14"/>
    <sheet name="TutorialInfo" sheetId="33" r:id="rId15"/>
    <sheet name="Dialogue" sheetId="34" r:id="rId16"/>
    <sheet name="EnumTable" sheetId="17" r:id="rId17"/>
    <sheet name="reference" sheetId="3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37" l="1"/>
  <c r="L63" i="37"/>
  <c r="AA63" i="3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31" i="37"/>
  <c r="L64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63" i="37"/>
  <c r="T64" i="37"/>
  <c r="T65" i="37"/>
  <c r="T66" i="37"/>
  <c r="T67" i="37"/>
  <c r="T68" i="37"/>
  <c r="T69" i="37"/>
  <c r="T70" i="37"/>
  <c r="T71" i="37"/>
  <c r="T72" i="37"/>
  <c r="T73" i="37"/>
  <c r="T74" i="37"/>
  <c r="T75" i="37"/>
  <c r="T76" i="37"/>
  <c r="T77" i="37"/>
  <c r="T78" i="37"/>
  <c r="T79" i="37"/>
  <c r="T80" i="37"/>
  <c r="T31" i="37"/>
  <c r="AB77" i="37"/>
  <c r="AB78" i="37"/>
  <c r="AB79" i="37"/>
  <c r="AB80" i="37"/>
  <c r="F21" i="37"/>
  <c r="C6" i="40" s="1"/>
  <c r="D6" i="40"/>
  <c r="D7" i="40"/>
  <c r="E15" i="40" s="1"/>
  <c r="D8" i="40"/>
  <c r="F15" i="40" s="1"/>
  <c r="D5" i="40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F22" i="37"/>
  <c r="C7" i="40" s="1"/>
  <c r="F23" i="37"/>
  <c r="C8" i="40" s="1"/>
  <c r="F20" i="37"/>
  <c r="C5" i="40" s="1"/>
  <c r="M32" i="38"/>
  <c r="M33" i="38"/>
  <c r="M34" i="38"/>
  <c r="M35" i="38"/>
  <c r="M36" i="38"/>
  <c r="M37" i="38"/>
  <c r="M38" i="38"/>
  <c r="M39" i="38"/>
  <c r="M40" i="38"/>
  <c r="G40" i="38" s="1"/>
  <c r="M41" i="38"/>
  <c r="M42" i="38"/>
  <c r="M43" i="38"/>
  <c r="M44" i="38"/>
  <c r="M45" i="38"/>
  <c r="M46" i="38"/>
  <c r="M47" i="38"/>
  <c r="M48" i="38"/>
  <c r="M49" i="38"/>
  <c r="M50" i="38"/>
  <c r="M51" i="38"/>
  <c r="M52" i="38"/>
  <c r="G52" i="38" s="1"/>
  <c r="M53" i="38"/>
  <c r="M54" i="38"/>
  <c r="M55" i="38"/>
  <c r="M56" i="38"/>
  <c r="M57" i="38"/>
  <c r="M58" i="38"/>
  <c r="M59" i="38"/>
  <c r="M60" i="38"/>
  <c r="M61" i="38"/>
  <c r="M62" i="38"/>
  <c r="M63" i="38"/>
  <c r="M64" i="38"/>
  <c r="G64" i="38" s="1"/>
  <c r="M65" i="38"/>
  <c r="M66" i="38"/>
  <c r="M67" i="38"/>
  <c r="M68" i="38"/>
  <c r="M69" i="38"/>
  <c r="M70" i="38"/>
  <c r="M71" i="38"/>
  <c r="M72" i="38"/>
  <c r="M73" i="38"/>
  <c r="M74" i="38"/>
  <c r="M75" i="38"/>
  <c r="M76" i="38"/>
  <c r="G76" i="38" s="1"/>
  <c r="M77" i="38"/>
  <c r="M78" i="38"/>
  <c r="M79" i="38"/>
  <c r="M80" i="38"/>
  <c r="M31" i="38"/>
  <c r="G32" i="38"/>
  <c r="G33" i="38"/>
  <c r="G34" i="38"/>
  <c r="G35" i="38"/>
  <c r="G36" i="38"/>
  <c r="G37" i="38"/>
  <c r="G38" i="38"/>
  <c r="G39" i="38"/>
  <c r="G41" i="38"/>
  <c r="G42" i="38"/>
  <c r="G43" i="38"/>
  <c r="G44" i="38"/>
  <c r="G45" i="38"/>
  <c r="G46" i="38"/>
  <c r="G47" i="38"/>
  <c r="G48" i="38"/>
  <c r="G49" i="38"/>
  <c r="G50" i="38"/>
  <c r="G51" i="38"/>
  <c r="G53" i="38"/>
  <c r="G54" i="38"/>
  <c r="G55" i="38"/>
  <c r="G56" i="38"/>
  <c r="G57" i="38"/>
  <c r="G58" i="38"/>
  <c r="G59" i="38"/>
  <c r="G60" i="38"/>
  <c r="G61" i="38"/>
  <c r="G62" i="38"/>
  <c r="G63" i="38"/>
  <c r="G65" i="38"/>
  <c r="G66" i="38"/>
  <c r="G67" i="38"/>
  <c r="G68" i="38"/>
  <c r="G69" i="38"/>
  <c r="G70" i="38"/>
  <c r="G71" i="38"/>
  <c r="G72" i="38"/>
  <c r="G73" i="38"/>
  <c r="G74" i="38"/>
  <c r="G75" i="38"/>
  <c r="G77" i="38"/>
  <c r="G78" i="38"/>
  <c r="G79" i="38"/>
  <c r="G80" i="38"/>
  <c r="G31" i="38"/>
  <c r="Y32" i="38"/>
  <c r="Y33" i="38"/>
  <c r="Y34" i="38"/>
  <c r="Y35" i="38"/>
  <c r="Y36" i="38"/>
  <c r="Y37" i="38"/>
  <c r="Y38" i="38"/>
  <c r="Y39" i="38"/>
  <c r="Y40" i="38"/>
  <c r="Y41" i="38"/>
  <c r="Y42" i="38"/>
  <c r="Y43" i="38"/>
  <c r="Y44" i="38"/>
  <c r="Y45" i="38"/>
  <c r="Y46" i="38"/>
  <c r="Y47" i="38"/>
  <c r="Y48" i="38"/>
  <c r="Y49" i="38"/>
  <c r="Y50" i="38"/>
  <c r="Y51" i="38"/>
  <c r="Y52" i="38"/>
  <c r="Y53" i="38"/>
  <c r="Y54" i="38"/>
  <c r="Y55" i="38"/>
  <c r="Y56" i="38"/>
  <c r="Y57" i="38"/>
  <c r="Y58" i="38"/>
  <c r="Y59" i="38"/>
  <c r="Y60" i="38"/>
  <c r="Y61" i="38"/>
  <c r="Y62" i="38"/>
  <c r="Y31" i="38"/>
  <c r="X32" i="38"/>
  <c r="Z32" i="38"/>
  <c r="AA32" i="38"/>
  <c r="AB32" i="38"/>
  <c r="AC32" i="38"/>
  <c r="AD32" i="38"/>
  <c r="AE32" i="38"/>
  <c r="AF32" i="38"/>
  <c r="AG32" i="38"/>
  <c r="AH32" i="38"/>
  <c r="X33" i="38"/>
  <c r="Z33" i="38"/>
  <c r="AA33" i="38"/>
  <c r="AB33" i="38"/>
  <c r="AC33" i="38"/>
  <c r="AD33" i="38"/>
  <c r="AE33" i="38"/>
  <c r="AF33" i="38"/>
  <c r="AG33" i="38"/>
  <c r="AH33" i="38"/>
  <c r="X34" i="38"/>
  <c r="Z34" i="38"/>
  <c r="AA34" i="38"/>
  <c r="AB34" i="38"/>
  <c r="AC34" i="38"/>
  <c r="AD34" i="38"/>
  <c r="AE34" i="38"/>
  <c r="AF34" i="38"/>
  <c r="AG34" i="38"/>
  <c r="AH34" i="38"/>
  <c r="X35" i="38"/>
  <c r="Z35" i="38"/>
  <c r="AA35" i="38"/>
  <c r="AB35" i="38"/>
  <c r="AC35" i="38"/>
  <c r="AD35" i="38"/>
  <c r="AE35" i="38"/>
  <c r="AF35" i="38"/>
  <c r="AG35" i="38"/>
  <c r="AH35" i="38"/>
  <c r="X36" i="38"/>
  <c r="Z36" i="38"/>
  <c r="AA36" i="38"/>
  <c r="AB36" i="38"/>
  <c r="AC36" i="38"/>
  <c r="AD36" i="38"/>
  <c r="AE36" i="38"/>
  <c r="AF36" i="38"/>
  <c r="AG36" i="38"/>
  <c r="AH36" i="38"/>
  <c r="X37" i="38"/>
  <c r="Z37" i="38"/>
  <c r="AA37" i="38"/>
  <c r="AB37" i="38"/>
  <c r="AC37" i="38"/>
  <c r="AD37" i="38"/>
  <c r="AE37" i="38"/>
  <c r="AF37" i="38"/>
  <c r="AG37" i="38"/>
  <c r="AH37" i="38"/>
  <c r="X38" i="38"/>
  <c r="Z38" i="38"/>
  <c r="AA38" i="38"/>
  <c r="AB38" i="38"/>
  <c r="AC38" i="38"/>
  <c r="AD38" i="38"/>
  <c r="AE38" i="38"/>
  <c r="AF38" i="38"/>
  <c r="AG38" i="38"/>
  <c r="AH38" i="38"/>
  <c r="X39" i="38"/>
  <c r="Z39" i="38"/>
  <c r="AA39" i="38"/>
  <c r="AB39" i="38"/>
  <c r="AC39" i="38"/>
  <c r="AD39" i="38"/>
  <c r="AE39" i="38"/>
  <c r="AF39" i="38"/>
  <c r="AG39" i="38"/>
  <c r="AH39" i="38"/>
  <c r="X40" i="38"/>
  <c r="Z40" i="38"/>
  <c r="AA40" i="38"/>
  <c r="AB40" i="38"/>
  <c r="AC40" i="38"/>
  <c r="AD40" i="38"/>
  <c r="AE40" i="38"/>
  <c r="AF40" i="38"/>
  <c r="AG40" i="38"/>
  <c r="AH40" i="38"/>
  <c r="X41" i="38"/>
  <c r="Z41" i="38"/>
  <c r="AA41" i="38"/>
  <c r="AB41" i="38"/>
  <c r="AC41" i="38"/>
  <c r="AD41" i="38"/>
  <c r="AE41" i="38"/>
  <c r="AF41" i="38"/>
  <c r="AG41" i="38"/>
  <c r="AH41" i="38"/>
  <c r="X42" i="38"/>
  <c r="Z42" i="38"/>
  <c r="AA42" i="38"/>
  <c r="AB42" i="38"/>
  <c r="AC42" i="38"/>
  <c r="AD42" i="38"/>
  <c r="AE42" i="38"/>
  <c r="AF42" i="38"/>
  <c r="AG42" i="38"/>
  <c r="AH42" i="38"/>
  <c r="X43" i="38"/>
  <c r="Z43" i="38"/>
  <c r="AA43" i="38"/>
  <c r="AB43" i="38"/>
  <c r="AC43" i="38"/>
  <c r="AD43" i="38"/>
  <c r="AE43" i="38"/>
  <c r="AF43" i="38"/>
  <c r="AG43" i="38"/>
  <c r="AH43" i="38"/>
  <c r="X44" i="38"/>
  <c r="Z44" i="38"/>
  <c r="AA44" i="38"/>
  <c r="AB44" i="38"/>
  <c r="AC44" i="38"/>
  <c r="AD44" i="38"/>
  <c r="AE44" i="38"/>
  <c r="AF44" i="38"/>
  <c r="AG44" i="38"/>
  <c r="AH44" i="38"/>
  <c r="X45" i="38"/>
  <c r="Z45" i="38"/>
  <c r="AA45" i="38"/>
  <c r="AB45" i="38"/>
  <c r="AC45" i="38"/>
  <c r="AD45" i="38"/>
  <c r="AE45" i="38"/>
  <c r="AF45" i="38"/>
  <c r="AG45" i="38"/>
  <c r="AH45" i="38"/>
  <c r="X46" i="38"/>
  <c r="Z46" i="38"/>
  <c r="AA46" i="38"/>
  <c r="AB46" i="38"/>
  <c r="AC46" i="38"/>
  <c r="AD46" i="38"/>
  <c r="AE46" i="38"/>
  <c r="AF46" i="38"/>
  <c r="AG46" i="38"/>
  <c r="AH46" i="38"/>
  <c r="X47" i="38"/>
  <c r="Z47" i="38"/>
  <c r="AA47" i="38"/>
  <c r="AB47" i="38"/>
  <c r="AC47" i="38"/>
  <c r="AD47" i="38"/>
  <c r="AE47" i="38"/>
  <c r="AF47" i="38"/>
  <c r="AG47" i="38"/>
  <c r="AH47" i="38"/>
  <c r="X48" i="38"/>
  <c r="Z48" i="38"/>
  <c r="AA48" i="38"/>
  <c r="AB48" i="38"/>
  <c r="AC48" i="38"/>
  <c r="AD48" i="38"/>
  <c r="AE48" i="38"/>
  <c r="AF48" i="38"/>
  <c r="AG48" i="38"/>
  <c r="AH48" i="38"/>
  <c r="X49" i="38"/>
  <c r="Z49" i="38"/>
  <c r="AA49" i="38"/>
  <c r="AB49" i="38"/>
  <c r="AC49" i="38"/>
  <c r="AD49" i="38"/>
  <c r="AE49" i="38"/>
  <c r="AF49" i="38"/>
  <c r="AG49" i="38"/>
  <c r="AH49" i="38"/>
  <c r="X50" i="38"/>
  <c r="Z50" i="38"/>
  <c r="AA50" i="38"/>
  <c r="AB50" i="38"/>
  <c r="AC50" i="38"/>
  <c r="AD50" i="38"/>
  <c r="AE50" i="38"/>
  <c r="AF50" i="38"/>
  <c r="AG50" i="38"/>
  <c r="AH50" i="38"/>
  <c r="X51" i="38"/>
  <c r="Z51" i="38"/>
  <c r="AA51" i="38"/>
  <c r="AB51" i="38"/>
  <c r="AC51" i="38"/>
  <c r="AD51" i="38"/>
  <c r="AE51" i="38"/>
  <c r="AF51" i="38"/>
  <c r="AG51" i="38"/>
  <c r="AH51" i="38"/>
  <c r="X52" i="38"/>
  <c r="Z52" i="38"/>
  <c r="AA52" i="38"/>
  <c r="AB52" i="38"/>
  <c r="AC52" i="38"/>
  <c r="AD52" i="38"/>
  <c r="AE52" i="38"/>
  <c r="AF52" i="38"/>
  <c r="AG52" i="38"/>
  <c r="AH52" i="38"/>
  <c r="X53" i="38"/>
  <c r="Z53" i="38"/>
  <c r="AA53" i="38"/>
  <c r="AB53" i="38"/>
  <c r="AC53" i="38"/>
  <c r="AD53" i="38"/>
  <c r="AE53" i="38"/>
  <c r="AF53" i="38"/>
  <c r="AG53" i="38"/>
  <c r="AH53" i="38"/>
  <c r="X54" i="38"/>
  <c r="Z54" i="38"/>
  <c r="AA54" i="38"/>
  <c r="AB54" i="38"/>
  <c r="AC54" i="38"/>
  <c r="AD54" i="38"/>
  <c r="AE54" i="38"/>
  <c r="AF54" i="38"/>
  <c r="AG54" i="38"/>
  <c r="AH54" i="38"/>
  <c r="X55" i="38"/>
  <c r="Z55" i="38"/>
  <c r="AA55" i="38"/>
  <c r="AB55" i="38"/>
  <c r="AC55" i="38"/>
  <c r="AD55" i="38"/>
  <c r="AE55" i="38"/>
  <c r="AF55" i="38"/>
  <c r="AG55" i="38"/>
  <c r="AH55" i="38"/>
  <c r="X56" i="38"/>
  <c r="Z56" i="38"/>
  <c r="AA56" i="38"/>
  <c r="AB56" i="38"/>
  <c r="AC56" i="38"/>
  <c r="AD56" i="38"/>
  <c r="AE56" i="38"/>
  <c r="AF56" i="38"/>
  <c r="AG56" i="38"/>
  <c r="AH56" i="38"/>
  <c r="X57" i="38"/>
  <c r="Z57" i="38"/>
  <c r="AA57" i="38"/>
  <c r="AB57" i="38"/>
  <c r="AC57" i="38"/>
  <c r="AD57" i="38"/>
  <c r="AE57" i="38"/>
  <c r="AF57" i="38"/>
  <c r="AG57" i="38"/>
  <c r="AH57" i="38"/>
  <c r="X58" i="38"/>
  <c r="Z58" i="38"/>
  <c r="AA58" i="38"/>
  <c r="AB58" i="38"/>
  <c r="AC58" i="38"/>
  <c r="AD58" i="38"/>
  <c r="AE58" i="38"/>
  <c r="AF58" i="38"/>
  <c r="AG58" i="38"/>
  <c r="AH58" i="38"/>
  <c r="X59" i="38"/>
  <c r="Z59" i="38"/>
  <c r="AA59" i="38"/>
  <c r="AB59" i="38"/>
  <c r="AC59" i="38"/>
  <c r="AD59" i="38"/>
  <c r="AE59" i="38"/>
  <c r="AF59" i="38"/>
  <c r="AG59" i="38"/>
  <c r="AH59" i="38"/>
  <c r="X60" i="38"/>
  <c r="Z60" i="38"/>
  <c r="AA60" i="38"/>
  <c r="AB60" i="38"/>
  <c r="AC60" i="38"/>
  <c r="AD60" i="38"/>
  <c r="AE60" i="38"/>
  <c r="AF60" i="38"/>
  <c r="AG60" i="38"/>
  <c r="AH60" i="38"/>
  <c r="X61" i="38"/>
  <c r="Z61" i="38"/>
  <c r="AA61" i="38"/>
  <c r="AB61" i="38"/>
  <c r="AC61" i="38"/>
  <c r="AD61" i="38"/>
  <c r="AE61" i="38"/>
  <c r="AF61" i="38"/>
  <c r="AG61" i="38"/>
  <c r="AH61" i="38"/>
  <c r="X62" i="38"/>
  <c r="Z62" i="38"/>
  <c r="AA62" i="38"/>
  <c r="AB62" i="38"/>
  <c r="AC62" i="38"/>
  <c r="AD62" i="38"/>
  <c r="AE62" i="38"/>
  <c r="AF62" i="38"/>
  <c r="AG62" i="38"/>
  <c r="AH62" i="38"/>
  <c r="Z31" i="38"/>
  <c r="AA31" i="38"/>
  <c r="AB31" i="38"/>
  <c r="AC31" i="38"/>
  <c r="AD31" i="38"/>
  <c r="AE31" i="38"/>
  <c r="AF31" i="38"/>
  <c r="AG31" i="38"/>
  <c r="AH31" i="38"/>
  <c r="X31" i="38"/>
  <c r="F71" i="37"/>
  <c r="R71" i="37" s="1"/>
  <c r="F72" i="37"/>
  <c r="R72" i="37" s="1"/>
  <c r="F73" i="37"/>
  <c r="R73" i="37" s="1"/>
  <c r="F74" i="37"/>
  <c r="R74" i="37" s="1"/>
  <c r="F75" i="37"/>
  <c r="R75" i="37" s="1"/>
  <c r="F76" i="37"/>
  <c r="R76" i="37" s="1"/>
  <c r="F77" i="37"/>
  <c r="R77" i="37" s="1"/>
  <c r="F78" i="37"/>
  <c r="R78" i="37" s="1"/>
  <c r="F79" i="37"/>
  <c r="W79" i="37" s="1"/>
  <c r="F80" i="37"/>
  <c r="R80" i="37" s="1"/>
  <c r="F20" i="38"/>
  <c r="F21" i="38"/>
  <c r="F22" i="38"/>
  <c r="F23" i="38"/>
  <c r="L5" i="37"/>
  <c r="F4" i="38"/>
  <c r="L4" i="38" a="1"/>
  <c r="L4" i="38" s="1"/>
  <c r="D5" i="38"/>
  <c r="D6" i="38" s="1"/>
  <c r="F5" i="38"/>
  <c r="L5" i="38" a="1"/>
  <c r="L5" i="38" s="1"/>
  <c r="F6" i="38"/>
  <c r="L6" i="38" a="1"/>
  <c r="L6" i="38" s="1"/>
  <c r="D7" i="38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F7" i="38"/>
  <c r="L7" i="38" a="1"/>
  <c r="L7" i="38" s="1"/>
  <c r="F8" i="38"/>
  <c r="L8" i="38" a="1"/>
  <c r="L8" i="38" s="1"/>
  <c r="F9" i="38"/>
  <c r="L9" i="38" a="1"/>
  <c r="L9" i="38" s="1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D41" i="38" a="1"/>
  <c r="D41" i="38" s="1"/>
  <c r="D42" i="38" a="1"/>
  <c r="D42" i="38" s="1"/>
  <c r="D43" i="38" a="1"/>
  <c r="D43" i="38" s="1"/>
  <c r="D44" i="38" a="1"/>
  <c r="D44" i="38" s="1"/>
  <c r="D45" i="38" a="1"/>
  <c r="D45" i="38" s="1"/>
  <c r="D46" i="38" a="1"/>
  <c r="D46" i="38" s="1"/>
  <c r="D47" i="38" a="1"/>
  <c r="D47" i="38" s="1"/>
  <c r="D48" i="38" a="1"/>
  <c r="D48" i="38" s="1"/>
  <c r="D49" i="38" a="1"/>
  <c r="D49" i="38" s="1"/>
  <c r="D50" i="38" a="1"/>
  <c r="D50" i="38" s="1"/>
  <c r="D51" i="38" a="1"/>
  <c r="D51" i="38" s="1"/>
  <c r="D52" i="38" a="1"/>
  <c r="D52" i="38" s="1"/>
  <c r="D53" i="38" a="1"/>
  <c r="D53" i="38" s="1"/>
  <c r="D54" i="38" a="1"/>
  <c r="D54" i="38" s="1"/>
  <c r="D55" i="38" a="1"/>
  <c r="D55" i="38" s="1"/>
  <c r="D56" i="38" a="1"/>
  <c r="D56" i="38" s="1"/>
  <c r="D57" i="38" a="1"/>
  <c r="D57" i="38" s="1"/>
  <c r="D58" i="38" a="1"/>
  <c r="D58" i="38" s="1"/>
  <c r="D59" i="38" a="1"/>
  <c r="D59" i="38" s="1"/>
  <c r="D60" i="38" a="1"/>
  <c r="D60" i="38" s="1"/>
  <c r="D61" i="38" a="1"/>
  <c r="D61" i="38" s="1"/>
  <c r="D62" i="38" a="1"/>
  <c r="D62" i="38" s="1"/>
  <c r="D81" i="38" a="1"/>
  <c r="D81" i="38" s="1"/>
  <c r="D82" i="38" a="1"/>
  <c r="D82" i="38" s="1"/>
  <c r="D83" i="38" a="1"/>
  <c r="D83" i="38" s="1"/>
  <c r="D84" i="38" a="1"/>
  <c r="D84" i="38" s="1"/>
  <c r="D85" i="38" a="1"/>
  <c r="D85" i="38" s="1"/>
  <c r="D86" i="38" a="1"/>
  <c r="D86" i="38" s="1"/>
  <c r="D87" i="38" a="1"/>
  <c r="D87" i="38" s="1"/>
  <c r="D88" i="38" a="1"/>
  <c r="D88" i="38" s="1"/>
  <c r="D89" i="38" a="1"/>
  <c r="D89" i="38" s="1"/>
  <c r="D90" i="38" a="1"/>
  <c r="D90" i="38" s="1"/>
  <c r="D91" i="38" a="1"/>
  <c r="D91" i="38" s="1"/>
  <c r="D92" i="38" a="1"/>
  <c r="D92" i="38" s="1"/>
  <c r="D93" i="38" a="1"/>
  <c r="D93" i="38" s="1"/>
  <c r="D94" i="38" a="1"/>
  <c r="D94" i="38" s="1"/>
  <c r="D95" i="38" a="1"/>
  <c r="D95" i="38" s="1"/>
  <c r="D96" i="38" a="1"/>
  <c r="D96" i="38" s="1"/>
  <c r="D97" i="38" a="1"/>
  <c r="D97" i="38" s="1"/>
  <c r="D98" i="38" a="1"/>
  <c r="D98" i="38" s="1"/>
  <c r="D99" i="38" a="1"/>
  <c r="D99" i="38" s="1"/>
  <c r="D100" i="38" a="1"/>
  <c r="D100" i="38" s="1"/>
  <c r="D101" i="38" a="1"/>
  <c r="D101" i="38" s="1"/>
  <c r="D102" i="38" a="1"/>
  <c r="D102" i="38" s="1"/>
  <c r="D103" i="38" a="1"/>
  <c r="D103" i="38" s="1"/>
  <c r="D104" i="38" a="1"/>
  <c r="D104" i="38" s="1"/>
  <c r="D105" i="38" a="1"/>
  <c r="D105" i="38" s="1"/>
  <c r="D106" i="38" a="1"/>
  <c r="D106" i="38" s="1"/>
  <c r="D107" i="38" a="1"/>
  <c r="D107" i="38" s="1"/>
  <c r="D108" i="38" a="1"/>
  <c r="D108" i="38" s="1"/>
  <c r="D109" i="38" a="1"/>
  <c r="D109" i="38" s="1"/>
  <c r="D110" i="38" a="1"/>
  <c r="D110" i="38" s="1"/>
  <c r="D111" i="38" a="1"/>
  <c r="D111" i="38" s="1"/>
  <c r="D112" i="38" a="1"/>
  <c r="D112" i="38" s="1"/>
  <c r="D113" i="38" a="1"/>
  <c r="D113" i="38" s="1"/>
  <c r="D114" i="38" a="1"/>
  <c r="D114" i="38" s="1"/>
  <c r="D115" i="38" a="1"/>
  <c r="D115" i="38" s="1"/>
  <c r="D116" i="38" a="1"/>
  <c r="D116" i="38" s="1"/>
  <c r="D117" i="38" a="1"/>
  <c r="D117" i="38" s="1"/>
  <c r="D118" i="38" a="1"/>
  <c r="D118" i="38" s="1"/>
  <c r="D119" i="38" a="1"/>
  <c r="D119" i="38" s="1"/>
  <c r="D120" i="38" a="1"/>
  <c r="D120" i="38" s="1"/>
  <c r="D121" i="38" a="1"/>
  <c r="D121" i="38" s="1"/>
  <c r="D122" i="38" a="1"/>
  <c r="D122" i="38" s="1"/>
  <c r="D123" i="38" a="1"/>
  <c r="D123" i="38" s="1"/>
  <c r="D124" i="38" a="1"/>
  <c r="D124" i="38" s="1"/>
  <c r="D125" i="38" a="1"/>
  <c r="D125" i="38" s="1"/>
  <c r="D126" i="38" a="1"/>
  <c r="D126" i="38" s="1"/>
  <c r="D127" i="38" a="1"/>
  <c r="D127" i="38" s="1"/>
  <c r="D128" i="38" a="1"/>
  <c r="D128" i="38" s="1"/>
  <c r="D129" i="38" a="1"/>
  <c r="D129" i="38" s="1"/>
  <c r="D130" i="38" a="1"/>
  <c r="D130" i="38" s="1"/>
  <c r="D131" i="38" a="1"/>
  <c r="D131" i="38" s="1"/>
  <c r="D132" i="38" a="1"/>
  <c r="D132" i="38" s="1"/>
  <c r="D133" i="38" a="1"/>
  <c r="D133" i="38" s="1"/>
  <c r="D134" i="38" a="1"/>
  <c r="D134" i="38" s="1"/>
  <c r="D135" i="38" a="1"/>
  <c r="D135" i="38" s="1"/>
  <c r="D136" i="38" a="1"/>
  <c r="D136" i="38" s="1"/>
  <c r="D137" i="38" a="1"/>
  <c r="D137" i="38" s="1"/>
  <c r="D138" i="38" a="1"/>
  <c r="D138" i="38" s="1"/>
  <c r="C138" i="38" s="1" a="1"/>
  <c r="C138" i="38" s="1"/>
  <c r="D139" i="38" a="1"/>
  <c r="D139" i="38" s="1"/>
  <c r="C139" i="38" s="1" a="1"/>
  <c r="C139" i="38" s="1"/>
  <c r="D140" i="38" a="1"/>
  <c r="D140" i="38" s="1"/>
  <c r="C140" i="38" s="1" a="1"/>
  <c r="C140" i="38" s="1"/>
  <c r="D141" i="38" a="1"/>
  <c r="D141" i="38" s="1"/>
  <c r="C141" i="38" s="1" a="1"/>
  <c r="C141" i="38" s="1"/>
  <c r="D142" i="38" a="1"/>
  <c r="D142" i="38" s="1"/>
  <c r="C142" i="38" s="1" a="1"/>
  <c r="C142" i="38" s="1"/>
  <c r="D143" i="38" a="1"/>
  <c r="D143" i="38" s="1"/>
  <c r="C143" i="38" s="1" a="1"/>
  <c r="C143" i="38" s="1"/>
  <c r="D144" i="38" a="1"/>
  <c r="D144" i="38" s="1"/>
  <c r="C144" i="38" s="1" a="1"/>
  <c r="C144" i="38" s="1"/>
  <c r="D145" i="38" a="1"/>
  <c r="D145" i="38" s="1"/>
  <c r="C145" i="38" s="1" a="1"/>
  <c r="C145" i="38" s="1"/>
  <c r="D146" i="38" a="1"/>
  <c r="D146" i="38" s="1"/>
  <c r="C146" i="38" s="1" a="1"/>
  <c r="C146" i="38" s="1"/>
  <c r="D147" i="38" a="1"/>
  <c r="D147" i="38" s="1"/>
  <c r="C147" i="38" s="1" a="1"/>
  <c r="C147" i="38" s="1"/>
  <c r="D148" i="38" a="1"/>
  <c r="D148" i="38" s="1"/>
  <c r="C148" i="38" s="1" a="1"/>
  <c r="C148" i="38" s="1"/>
  <c r="D149" i="38" a="1"/>
  <c r="D149" i="38" s="1"/>
  <c r="C149" i="38" s="1" a="1"/>
  <c r="C149" i="38" s="1"/>
  <c r="D150" i="38" a="1"/>
  <c r="D150" i="38" s="1"/>
  <c r="C150" i="38" s="1" a="1"/>
  <c r="C150" i="38" s="1"/>
  <c r="D151" i="38" a="1"/>
  <c r="D151" i="38" s="1"/>
  <c r="C151" i="38" s="1" a="1"/>
  <c r="C151" i="38" s="1"/>
  <c r="D152" i="38" a="1"/>
  <c r="D152" i="38" s="1"/>
  <c r="C152" i="38" s="1" a="1"/>
  <c r="C152" i="38" s="1"/>
  <c r="D153" i="38" a="1"/>
  <c r="D153" i="38" s="1"/>
  <c r="C153" i="38" s="1" a="1"/>
  <c r="C153" i="38" s="1"/>
  <c r="D154" i="38" a="1"/>
  <c r="D154" i="38" s="1"/>
  <c r="C154" i="38" s="1" a="1"/>
  <c r="C154" i="38" s="1"/>
  <c r="D155" i="38" a="1"/>
  <c r="D155" i="38" s="1"/>
  <c r="C155" i="38" s="1" a="1"/>
  <c r="C155" i="38" s="1"/>
  <c r="D156" i="38" a="1"/>
  <c r="D156" i="38" s="1"/>
  <c r="C156" i="38" s="1" a="1"/>
  <c r="C156" i="38" s="1"/>
  <c r="D157" i="38" a="1"/>
  <c r="D157" i="38" s="1"/>
  <c r="C157" i="38" s="1" a="1"/>
  <c r="C157" i="38" s="1"/>
  <c r="D158" i="38" a="1"/>
  <c r="D158" i="38" s="1"/>
  <c r="C158" i="38" s="1" a="1"/>
  <c r="C158" i="38" s="1"/>
  <c r="D159" i="38" a="1"/>
  <c r="D159" i="38" s="1"/>
  <c r="C159" i="38" s="1" a="1"/>
  <c r="C159" i="38" s="1"/>
  <c r="D160" i="38" a="1"/>
  <c r="D160" i="38" s="1"/>
  <c r="C160" i="38" s="1" a="1"/>
  <c r="C160" i="38" s="1"/>
  <c r="D161" i="38" a="1"/>
  <c r="D161" i="38" s="1"/>
  <c r="C161" i="38" s="1" a="1"/>
  <c r="C161" i="38" s="1"/>
  <c r="D162" i="38" a="1"/>
  <c r="D162" i="38" s="1"/>
  <c r="C162" i="38" s="1" a="1"/>
  <c r="C162" i="38" s="1"/>
  <c r="D163" i="38" a="1"/>
  <c r="D163" i="38" s="1"/>
  <c r="C163" i="38" s="1" a="1"/>
  <c r="C163" i="38" s="1"/>
  <c r="D164" i="38" a="1"/>
  <c r="D164" i="38" s="1"/>
  <c r="C164" i="38" s="1" a="1"/>
  <c r="C164" i="38" s="1"/>
  <c r="D165" i="38" a="1"/>
  <c r="D165" i="38" s="1"/>
  <c r="C165" i="38" s="1" a="1"/>
  <c r="C165" i="38" s="1"/>
  <c r="D166" i="38" a="1"/>
  <c r="D166" i="38" s="1"/>
  <c r="C166" i="38" s="1" a="1"/>
  <c r="C166" i="38" s="1"/>
  <c r="D167" i="38" a="1"/>
  <c r="D167" i="38" s="1"/>
  <c r="C167" i="38" s="1" a="1"/>
  <c r="C167" i="38" s="1"/>
  <c r="D168" i="38" a="1"/>
  <c r="D168" i="38" s="1"/>
  <c r="C168" i="38" s="1" a="1"/>
  <c r="C168" i="38" s="1"/>
  <c r="D169" i="38" a="1"/>
  <c r="D169" i="38" s="1"/>
  <c r="C169" i="38" s="1" a="1"/>
  <c r="C169" i="38" s="1"/>
  <c r="D170" i="38" a="1"/>
  <c r="D170" i="38" s="1"/>
  <c r="C170" i="38" s="1" a="1"/>
  <c r="C170" i="38" s="1"/>
  <c r="D171" i="38" a="1"/>
  <c r="D171" i="38" s="1"/>
  <c r="C171" i="38" s="1" a="1"/>
  <c r="C171" i="38" s="1"/>
  <c r="D172" i="38" a="1"/>
  <c r="D172" i="38" s="1"/>
  <c r="C172" i="38" s="1" a="1"/>
  <c r="C172" i="38" s="1"/>
  <c r="D173" i="38" a="1"/>
  <c r="D173" i="38" s="1"/>
  <c r="C173" i="38" s="1" a="1"/>
  <c r="C173" i="38" s="1"/>
  <c r="D174" i="38" a="1"/>
  <c r="D174" i="38" s="1"/>
  <c r="C174" i="38" s="1" a="1"/>
  <c r="C174" i="38" s="1"/>
  <c r="D175" i="38" a="1"/>
  <c r="D175" i="38" s="1"/>
  <c r="C175" i="38" s="1" a="1"/>
  <c r="C175" i="38" s="1"/>
  <c r="D176" i="38" a="1"/>
  <c r="D176" i="38" s="1"/>
  <c r="C176" i="38" s="1" a="1"/>
  <c r="C176" i="38" s="1"/>
  <c r="D177" i="38" a="1"/>
  <c r="D177" i="38" s="1"/>
  <c r="C177" i="38" s="1" a="1"/>
  <c r="C177" i="38" s="1"/>
  <c r="D178" i="38" a="1"/>
  <c r="D178" i="38" s="1"/>
  <c r="C178" i="38" s="1" a="1"/>
  <c r="C178" i="38" s="1"/>
  <c r="D179" i="38" a="1"/>
  <c r="D179" i="38" s="1"/>
  <c r="C179" i="38" s="1" a="1"/>
  <c r="C179" i="38" s="1"/>
  <c r="D180" i="38" a="1"/>
  <c r="D180" i="38" s="1"/>
  <c r="C180" i="38" s="1" a="1"/>
  <c r="C180" i="38" s="1"/>
  <c r="D181" i="38" a="1"/>
  <c r="D181" i="38" s="1"/>
  <c r="C181" i="38" s="1" a="1"/>
  <c r="C181" i="38" s="1"/>
  <c r="D182" i="38" a="1"/>
  <c r="D182" i="38" s="1"/>
  <c r="C182" i="38" s="1" a="1"/>
  <c r="C182" i="38" s="1"/>
  <c r="D183" i="38" a="1"/>
  <c r="D183" i="38" s="1"/>
  <c r="C183" i="38" s="1" a="1"/>
  <c r="C183" i="38" s="1"/>
  <c r="D184" i="38" a="1"/>
  <c r="D184" i="38" s="1"/>
  <c r="C184" i="38" s="1" a="1"/>
  <c r="C184" i="38" s="1"/>
  <c r="D185" i="38" a="1"/>
  <c r="D185" i="38" s="1"/>
  <c r="C185" i="38" s="1" a="1"/>
  <c r="C185" i="38" s="1"/>
  <c r="D186" i="38" a="1"/>
  <c r="D186" i="38" s="1"/>
  <c r="C186" i="38" s="1" a="1"/>
  <c r="C186" i="38" s="1"/>
  <c r="D187" i="38" a="1"/>
  <c r="D187" i="38" s="1"/>
  <c r="C187" i="38" s="1" a="1"/>
  <c r="C187" i="38" s="1"/>
  <c r="D188" i="38" a="1"/>
  <c r="D188" i="38" s="1"/>
  <c r="C188" i="38" s="1" a="1"/>
  <c r="C188" i="38" s="1"/>
  <c r="D189" i="38" a="1"/>
  <c r="D189" i="38" s="1"/>
  <c r="C189" i="38" s="1" a="1"/>
  <c r="C189" i="38" s="1"/>
  <c r="D190" i="38" a="1"/>
  <c r="D190" i="38" s="1"/>
  <c r="C190" i="38" s="1" a="1"/>
  <c r="C190" i="38" s="1"/>
  <c r="D191" i="38" a="1"/>
  <c r="D191" i="38" s="1"/>
  <c r="C191" i="38" s="1" a="1"/>
  <c r="C191" i="38" s="1"/>
  <c r="D192" i="38" a="1"/>
  <c r="D192" i="38" s="1"/>
  <c r="C192" i="38" s="1" a="1"/>
  <c r="C192" i="38" s="1"/>
  <c r="D193" i="38" a="1"/>
  <c r="D193" i="38" s="1"/>
  <c r="C193" i="38" s="1" a="1"/>
  <c r="C193" i="38" s="1"/>
  <c r="D194" i="38" a="1"/>
  <c r="D194" i="38" s="1"/>
  <c r="C194" i="38" s="1" a="1"/>
  <c r="C194" i="38" s="1"/>
  <c r="D195" i="38" a="1"/>
  <c r="D195" i="38" s="1"/>
  <c r="C195" i="38" s="1" a="1"/>
  <c r="C195" i="38" s="1"/>
  <c r="D196" i="38" a="1"/>
  <c r="D196" i="38" s="1"/>
  <c r="C196" i="38" s="1" a="1"/>
  <c r="C196" i="38" s="1"/>
  <c r="D197" i="38" a="1"/>
  <c r="D197" i="38" s="1"/>
  <c r="C197" i="38" s="1" a="1"/>
  <c r="C197" i="38" s="1"/>
  <c r="D198" i="38" a="1"/>
  <c r="D198" i="38" s="1"/>
  <c r="C198" i="38" s="1" a="1"/>
  <c r="C198" i="38" s="1"/>
  <c r="D199" i="38" a="1"/>
  <c r="D199" i="38" s="1"/>
  <c r="C199" i="38" s="1" a="1"/>
  <c r="C199" i="38" s="1"/>
  <c r="D200" i="38" a="1"/>
  <c r="D200" i="38" s="1"/>
  <c r="C200" i="38" s="1" a="1"/>
  <c r="C200" i="38" s="1"/>
  <c r="D201" i="38" a="1"/>
  <c r="D201" i="38" s="1"/>
  <c r="C201" i="38" s="1" a="1"/>
  <c r="C201" i="38" s="1"/>
  <c r="D202" i="38" a="1"/>
  <c r="D202" i="38" s="1"/>
  <c r="C202" i="38" s="1" a="1"/>
  <c r="C202" i="38" s="1"/>
  <c r="D203" i="38" a="1"/>
  <c r="D203" i="38" s="1"/>
  <c r="C203" i="38" s="1" a="1"/>
  <c r="C203" i="38" s="1"/>
  <c r="D204" i="38" a="1"/>
  <c r="D204" i="38" s="1"/>
  <c r="C204" i="38" s="1" a="1"/>
  <c r="C204" i="38" s="1"/>
  <c r="D205" i="38" a="1"/>
  <c r="D205" i="38" s="1"/>
  <c r="C205" i="38" s="1" a="1"/>
  <c r="C205" i="38" s="1"/>
  <c r="D206" i="38" a="1"/>
  <c r="D206" i="38" s="1"/>
  <c r="C206" i="38" s="1" a="1"/>
  <c r="C206" i="38" s="1"/>
  <c r="D207" i="38" a="1"/>
  <c r="D207" i="38" s="1"/>
  <c r="C207" i="38" s="1" a="1"/>
  <c r="C207" i="38" s="1"/>
  <c r="D208" i="38" a="1"/>
  <c r="D208" i="38" s="1"/>
  <c r="C208" i="38" s="1" a="1"/>
  <c r="C208" i="38" s="1"/>
  <c r="D209" i="38" a="1"/>
  <c r="D209" i="38" s="1"/>
  <c r="C209" i="38" s="1" a="1"/>
  <c r="C209" i="38" s="1"/>
  <c r="D210" i="38" a="1"/>
  <c r="D210" i="38" s="1"/>
  <c r="C210" i="38" s="1" a="1"/>
  <c r="C210" i="38" s="1"/>
  <c r="D211" i="38" a="1"/>
  <c r="D211" i="38" s="1"/>
  <c r="C211" i="38" s="1" a="1"/>
  <c r="C211" i="38" s="1"/>
  <c r="D212" i="38" a="1"/>
  <c r="D212" i="38" s="1"/>
  <c r="C212" i="38" s="1" a="1"/>
  <c r="C212" i="38" s="1"/>
  <c r="D213" i="38" a="1"/>
  <c r="D213" i="38" s="1"/>
  <c r="C213" i="38" s="1" a="1"/>
  <c r="C213" i="38" s="1"/>
  <c r="D214" i="38" a="1"/>
  <c r="D214" i="38" s="1"/>
  <c r="C214" i="38" s="1" a="1"/>
  <c r="C214" i="38" s="1"/>
  <c r="D215" i="38" a="1"/>
  <c r="D215" i="38" s="1"/>
  <c r="C215" i="38" s="1" a="1"/>
  <c r="C215" i="38" s="1"/>
  <c r="D216" i="38" a="1"/>
  <c r="D216" i="38" s="1"/>
  <c r="C216" i="38" s="1" a="1"/>
  <c r="C216" i="38" s="1"/>
  <c r="D217" i="38" a="1"/>
  <c r="D217" i="38" s="1"/>
  <c r="C217" i="38" s="1" a="1"/>
  <c r="C217" i="38" s="1"/>
  <c r="D218" i="38" a="1"/>
  <c r="D218" i="38" s="1"/>
  <c r="C218" i="38" s="1" a="1"/>
  <c r="C218" i="38" s="1"/>
  <c r="D219" i="38" a="1"/>
  <c r="D219" i="38" s="1"/>
  <c r="C219" i="38" s="1" a="1"/>
  <c r="C219" i="38" s="1"/>
  <c r="D220" i="38" a="1"/>
  <c r="D220" i="38" s="1"/>
  <c r="C220" i="38" s="1" a="1"/>
  <c r="C220" i="38" s="1"/>
  <c r="D221" i="38" a="1"/>
  <c r="D221" i="38" s="1"/>
  <c r="C221" i="38" s="1" a="1"/>
  <c r="C221" i="38" s="1"/>
  <c r="D222" i="38" a="1"/>
  <c r="D222" i="38" s="1"/>
  <c r="C222" i="38" s="1" a="1"/>
  <c r="C222" i="38" s="1"/>
  <c r="D223" i="38" a="1"/>
  <c r="D223" i="38" s="1"/>
  <c r="C223" i="38" s="1" a="1"/>
  <c r="C223" i="38" s="1"/>
  <c r="D224" i="38" a="1"/>
  <c r="D224" i="38" s="1"/>
  <c r="C224" i="38" s="1" a="1"/>
  <c r="C224" i="38" s="1"/>
  <c r="D225" i="38" a="1"/>
  <c r="D225" i="38" s="1"/>
  <c r="C225" i="38" s="1" a="1"/>
  <c r="C225" i="38" s="1"/>
  <c r="D226" i="38" a="1"/>
  <c r="D226" i="38" s="1"/>
  <c r="C226" i="38" s="1" a="1"/>
  <c r="C226" i="38" s="1"/>
  <c r="D227" i="38" a="1"/>
  <c r="D227" i="38" s="1"/>
  <c r="C227" i="38" s="1" a="1"/>
  <c r="C227" i="38" s="1"/>
  <c r="D228" i="38" a="1"/>
  <c r="D228" i="38" s="1"/>
  <c r="C228" i="38" s="1" a="1"/>
  <c r="C228" i="38" s="1"/>
  <c r="D229" i="38" a="1"/>
  <c r="D229" i="38" s="1"/>
  <c r="C229" i="38" s="1" a="1"/>
  <c r="C229" i="38" s="1"/>
  <c r="D230" i="38" a="1"/>
  <c r="D230" i="38" s="1"/>
  <c r="C230" i="38" s="1" a="1"/>
  <c r="C230" i="38" s="1"/>
  <c r="D231" i="38" a="1"/>
  <c r="D231" i="38" s="1"/>
  <c r="C231" i="38" s="1" a="1"/>
  <c r="C231" i="38" s="1"/>
  <c r="D232" i="38" a="1"/>
  <c r="D232" i="38" s="1"/>
  <c r="C232" i="38" s="1" a="1"/>
  <c r="C232" i="38" s="1"/>
  <c r="D233" i="38" a="1"/>
  <c r="D233" i="38" s="1"/>
  <c r="C233" i="38" s="1" a="1"/>
  <c r="C233" i="38" s="1"/>
  <c r="D234" i="38" a="1"/>
  <c r="D234" i="38" s="1"/>
  <c r="C234" i="38" s="1" a="1"/>
  <c r="C234" i="38" s="1"/>
  <c r="D235" i="38" a="1"/>
  <c r="D235" i="38" s="1"/>
  <c r="C235" i="38" s="1" a="1"/>
  <c r="C235" i="38" s="1"/>
  <c r="D236" i="38" a="1"/>
  <c r="D236" i="38" s="1"/>
  <c r="C236" i="38" s="1" a="1"/>
  <c r="C236" i="38" s="1"/>
  <c r="D237" i="38" a="1"/>
  <c r="D237" i="38" s="1"/>
  <c r="C237" i="38" s="1" a="1"/>
  <c r="C237" i="38" s="1"/>
  <c r="D238" i="38" a="1"/>
  <c r="D238" i="38" s="1"/>
  <c r="C238" i="38" s="1" a="1"/>
  <c r="C238" i="38" s="1"/>
  <c r="D239" i="38" a="1"/>
  <c r="D239" i="38" s="1"/>
  <c r="C239" i="38" s="1" a="1"/>
  <c r="C239" i="38" s="1"/>
  <c r="D240" i="38" a="1"/>
  <c r="D240" i="38" s="1"/>
  <c r="C240" i="38" s="1" a="1"/>
  <c r="C240" i="38" s="1"/>
  <c r="D241" i="38" a="1"/>
  <c r="D241" i="38" s="1"/>
  <c r="C241" i="38" s="1" a="1"/>
  <c r="C241" i="38" s="1"/>
  <c r="D242" i="38" a="1"/>
  <c r="D242" i="38" s="1"/>
  <c r="C242" i="38" s="1" a="1"/>
  <c r="C242" i="38" s="1"/>
  <c r="D243" i="38" a="1"/>
  <c r="D243" i="38" s="1"/>
  <c r="C243" i="38" s="1" a="1"/>
  <c r="C243" i="38" s="1"/>
  <c r="D244" i="38" a="1"/>
  <c r="D244" i="38" s="1"/>
  <c r="C244" i="38" s="1" a="1"/>
  <c r="C244" i="38" s="1"/>
  <c r="D245" i="38" a="1"/>
  <c r="D245" i="38" s="1"/>
  <c r="C245" i="38" s="1" a="1"/>
  <c r="C245" i="38" s="1"/>
  <c r="D246" i="38" a="1"/>
  <c r="D246" i="38" s="1"/>
  <c r="C246" i="38" s="1" a="1"/>
  <c r="C246" i="38" s="1"/>
  <c r="D247" i="38" a="1"/>
  <c r="D247" i="38" s="1"/>
  <c r="C247" i="38" s="1" a="1"/>
  <c r="C247" i="38" s="1"/>
  <c r="D248" i="38" a="1"/>
  <c r="D248" i="38" s="1"/>
  <c r="C248" i="38" s="1" a="1"/>
  <c r="C248" i="38" s="1"/>
  <c r="D249" i="38" a="1"/>
  <c r="D249" i="38" s="1"/>
  <c r="C249" i="38" s="1" a="1"/>
  <c r="C249" i="38" s="1"/>
  <c r="D250" i="38" a="1"/>
  <c r="D250" i="38" s="1"/>
  <c r="C250" i="38" s="1" a="1"/>
  <c r="C250" i="38" s="1"/>
  <c r="D251" i="38" a="1"/>
  <c r="D251" i="38" s="1"/>
  <c r="C251" i="38" s="1" a="1"/>
  <c r="C251" i="38" s="1"/>
  <c r="D252" i="38" a="1"/>
  <c r="D252" i="38" s="1"/>
  <c r="C252" i="38" s="1" a="1"/>
  <c r="C252" i="38" s="1"/>
  <c r="D253" i="38" a="1"/>
  <c r="D253" i="38" s="1"/>
  <c r="C253" i="38" s="1" a="1"/>
  <c r="C253" i="38" s="1"/>
  <c r="D254" i="38" a="1"/>
  <c r="D254" i="38" s="1"/>
  <c r="C254" i="38" s="1" a="1"/>
  <c r="C254" i="38" s="1"/>
  <c r="D255" i="38" a="1"/>
  <c r="D255" i="38" s="1"/>
  <c r="C255" i="38" s="1" a="1"/>
  <c r="C255" i="38" s="1"/>
  <c r="D256" i="38" a="1"/>
  <c r="D256" i="38" s="1"/>
  <c r="C256" i="38" s="1" a="1"/>
  <c r="C256" i="38" s="1"/>
  <c r="D257" i="38" a="1"/>
  <c r="D257" i="38" s="1"/>
  <c r="C257" i="38" s="1" a="1"/>
  <c r="C257" i="38" s="1"/>
  <c r="D258" i="38" a="1"/>
  <c r="D258" i="38" s="1"/>
  <c r="C258" i="38" s="1" a="1"/>
  <c r="C258" i="38" s="1"/>
  <c r="D259" i="38" a="1"/>
  <c r="D259" i="38" s="1"/>
  <c r="C259" i="38" s="1" a="1"/>
  <c r="C259" i="38" s="1"/>
  <c r="D260" i="38" a="1"/>
  <c r="D260" i="38" s="1"/>
  <c r="C260" i="38" s="1" a="1"/>
  <c r="C260" i="38" s="1"/>
  <c r="D261" i="38" a="1"/>
  <c r="D261" i="38" s="1"/>
  <c r="C261" i="38" s="1" a="1"/>
  <c r="C261" i="38" s="1"/>
  <c r="D262" i="38" a="1"/>
  <c r="D262" i="38" s="1"/>
  <c r="C262" i="38" s="1" a="1"/>
  <c r="C262" i="38" s="1"/>
  <c r="D263" i="38" a="1"/>
  <c r="D263" i="38" s="1"/>
  <c r="C263" i="38" s="1" a="1"/>
  <c r="C263" i="38" s="1"/>
  <c r="D264" i="38" a="1"/>
  <c r="D264" i="38" s="1"/>
  <c r="C264" i="38" s="1" a="1"/>
  <c r="C264" i="38" s="1"/>
  <c r="D265" i="38" a="1"/>
  <c r="D265" i="38" s="1"/>
  <c r="C265" i="38" s="1" a="1"/>
  <c r="C265" i="38" s="1"/>
  <c r="D266" i="38" a="1"/>
  <c r="D266" i="38" s="1"/>
  <c r="C266" i="38" s="1" a="1"/>
  <c r="C266" i="38" s="1"/>
  <c r="D267" i="38" a="1"/>
  <c r="D267" i="38" s="1"/>
  <c r="C267" i="38" s="1" a="1"/>
  <c r="C267" i="38" s="1"/>
  <c r="D268" i="38" a="1"/>
  <c r="D268" i="38" s="1"/>
  <c r="C268" i="38" s="1" a="1"/>
  <c r="C268" i="38" s="1"/>
  <c r="D269" i="38" a="1"/>
  <c r="D269" i="38" s="1"/>
  <c r="C269" i="38" s="1" a="1"/>
  <c r="C269" i="38" s="1"/>
  <c r="D270" i="38" a="1"/>
  <c r="D270" i="38" s="1"/>
  <c r="C270" i="38" s="1" a="1"/>
  <c r="C270" i="38" s="1"/>
  <c r="D271" i="38" a="1"/>
  <c r="D271" i="38" s="1"/>
  <c r="C271" i="38" s="1" a="1"/>
  <c r="C271" i="38" s="1"/>
  <c r="D272" i="38" a="1"/>
  <c r="D272" i="38" s="1"/>
  <c r="C272" i="38" s="1" a="1"/>
  <c r="C272" i="38" s="1"/>
  <c r="D273" i="38" a="1"/>
  <c r="D273" i="38" s="1"/>
  <c r="C273" i="38" s="1" a="1"/>
  <c r="C273" i="38" s="1"/>
  <c r="D274" i="38" a="1"/>
  <c r="D274" i="38" s="1"/>
  <c r="C274" i="38" s="1" a="1"/>
  <c r="C274" i="38" s="1"/>
  <c r="D275" i="38" a="1"/>
  <c r="D275" i="38" s="1"/>
  <c r="C275" i="38" s="1" a="1"/>
  <c r="C275" i="38" s="1"/>
  <c r="D276" i="38" a="1"/>
  <c r="D276" i="38" s="1"/>
  <c r="C276" i="38" s="1" a="1"/>
  <c r="C276" i="38" s="1"/>
  <c r="D277" i="38" a="1"/>
  <c r="D277" i="38" s="1"/>
  <c r="C277" i="38" s="1" a="1"/>
  <c r="C277" i="38" s="1"/>
  <c r="D278" i="38" a="1"/>
  <c r="D278" i="38" s="1"/>
  <c r="C278" i="38" s="1" a="1"/>
  <c r="C278" i="38" s="1"/>
  <c r="D279" i="38" a="1"/>
  <c r="D279" i="38" s="1"/>
  <c r="C279" i="38" s="1" a="1"/>
  <c r="C279" i="38" s="1"/>
  <c r="D280" i="38" a="1"/>
  <c r="D280" i="38" s="1"/>
  <c r="C280" i="38" s="1" a="1"/>
  <c r="C280" i="38" s="1"/>
  <c r="D281" i="38" a="1"/>
  <c r="D281" i="38" s="1"/>
  <c r="C281" i="38" s="1" a="1"/>
  <c r="C281" i="38" s="1"/>
  <c r="D282" i="38" a="1"/>
  <c r="D282" i="38" s="1"/>
  <c r="C282" i="38" s="1" a="1"/>
  <c r="C282" i="38" s="1"/>
  <c r="D283" i="38" a="1"/>
  <c r="D283" i="38" s="1"/>
  <c r="C283" i="38" s="1" a="1"/>
  <c r="C283" i="38" s="1"/>
  <c r="D284" i="38" a="1"/>
  <c r="D284" i="38" s="1"/>
  <c r="C284" i="38" s="1" a="1"/>
  <c r="C284" i="38" s="1"/>
  <c r="D285" i="38" a="1"/>
  <c r="D285" i="38" s="1"/>
  <c r="C285" i="38" s="1" a="1"/>
  <c r="C285" i="38" s="1"/>
  <c r="D286" i="38" a="1"/>
  <c r="D286" i="38" s="1"/>
  <c r="C286" i="38" s="1" a="1"/>
  <c r="C286" i="38" s="1"/>
  <c r="D287" i="38" a="1"/>
  <c r="D287" i="38" s="1"/>
  <c r="C287" i="38" s="1" a="1"/>
  <c r="C287" i="38" s="1"/>
  <c r="D288" i="38" a="1"/>
  <c r="D288" i="38" s="1"/>
  <c r="C288" i="38" s="1" a="1"/>
  <c r="C288" i="38" s="1"/>
  <c r="D289" i="38" a="1"/>
  <c r="D289" i="38" s="1"/>
  <c r="C289" i="38" s="1" a="1"/>
  <c r="C289" i="38" s="1"/>
  <c r="D290" i="38" a="1"/>
  <c r="D290" i="38" s="1"/>
  <c r="C290" i="38" s="1" a="1"/>
  <c r="C290" i="38" s="1"/>
  <c r="D291" i="38" a="1"/>
  <c r="D291" i="38" s="1"/>
  <c r="C291" i="38" s="1" a="1"/>
  <c r="C291" i="38" s="1"/>
  <c r="D292" i="38" a="1"/>
  <c r="D292" i="38" s="1"/>
  <c r="C292" i="38" s="1" a="1"/>
  <c r="C292" i="38" s="1"/>
  <c r="D293" i="38" a="1"/>
  <c r="D293" i="38" s="1"/>
  <c r="C293" i="38" s="1" a="1"/>
  <c r="C293" i="38" s="1"/>
  <c r="D294" i="38" a="1"/>
  <c r="D294" i="38" s="1"/>
  <c r="C294" i="38" s="1" a="1"/>
  <c r="C294" i="38" s="1"/>
  <c r="D295" i="38" a="1"/>
  <c r="D295" i="38" s="1"/>
  <c r="C295" i="38" s="1" a="1"/>
  <c r="C295" i="38" s="1"/>
  <c r="D296" i="38" a="1"/>
  <c r="D296" i="38" s="1"/>
  <c r="C296" i="38" s="1" a="1"/>
  <c r="C296" i="38" s="1"/>
  <c r="D297" i="38" a="1"/>
  <c r="D297" i="38" s="1"/>
  <c r="C297" i="38" s="1" a="1"/>
  <c r="C297" i="38" s="1"/>
  <c r="D298" i="38" a="1"/>
  <c r="D298" i="38" s="1"/>
  <c r="C298" i="38" s="1" a="1"/>
  <c r="C298" i="38" s="1"/>
  <c r="D299" i="38" a="1"/>
  <c r="D299" i="38" s="1"/>
  <c r="C299" i="38" s="1" a="1"/>
  <c r="C299" i="38" s="1"/>
  <c r="D300" i="38" a="1"/>
  <c r="D300" i="38" s="1"/>
  <c r="C300" i="38" s="1" a="1"/>
  <c r="C300" i="38" s="1"/>
  <c r="D301" i="38" a="1"/>
  <c r="D301" i="38" s="1"/>
  <c r="C301" i="38" s="1" a="1"/>
  <c r="C301" i="38" s="1"/>
  <c r="D302" i="38" a="1"/>
  <c r="D302" i="38" s="1"/>
  <c r="C302" i="38" s="1" a="1"/>
  <c r="C302" i="38" s="1"/>
  <c r="D303" i="38" a="1"/>
  <c r="D303" i="38" s="1"/>
  <c r="C303" i="38" s="1" a="1"/>
  <c r="C303" i="38" s="1"/>
  <c r="D304" i="38" a="1"/>
  <c r="D304" i="38" s="1"/>
  <c r="C304" i="38" s="1" a="1"/>
  <c r="C304" i="38" s="1"/>
  <c r="D305" i="38" a="1"/>
  <c r="D305" i="38" s="1"/>
  <c r="C305" i="38" s="1" a="1"/>
  <c r="C305" i="38" s="1"/>
  <c r="D306" i="38" a="1"/>
  <c r="D306" i="38" s="1"/>
  <c r="C306" i="38" s="1" a="1"/>
  <c r="C306" i="38" s="1"/>
  <c r="D307" i="38" a="1"/>
  <c r="D307" i="38" s="1"/>
  <c r="C307" i="38" s="1" a="1"/>
  <c r="C307" i="38" s="1"/>
  <c r="D308" i="38" a="1"/>
  <c r="D308" i="38" s="1"/>
  <c r="C308" i="38" s="1" a="1"/>
  <c r="C308" i="38" s="1"/>
  <c r="D309" i="38" a="1"/>
  <c r="D309" i="38" s="1"/>
  <c r="C309" i="38" s="1" a="1"/>
  <c r="C309" i="38" s="1"/>
  <c r="D310" i="38" a="1"/>
  <c r="D310" i="38" s="1"/>
  <c r="C310" i="38" s="1" a="1"/>
  <c r="C310" i="38" s="1"/>
  <c r="D311" i="38" a="1"/>
  <c r="D311" i="38" s="1"/>
  <c r="C311" i="38" s="1" a="1"/>
  <c r="C311" i="38" s="1"/>
  <c r="D312" i="38" a="1"/>
  <c r="D312" i="38" s="1"/>
  <c r="C312" i="38" s="1" a="1"/>
  <c r="C312" i="38" s="1"/>
  <c r="D313" i="38" a="1"/>
  <c r="D313" i="38" s="1"/>
  <c r="C313" i="38" s="1" a="1"/>
  <c r="C313" i="38" s="1"/>
  <c r="D314" i="38" a="1"/>
  <c r="D314" i="38" s="1"/>
  <c r="C314" i="38" s="1" a="1"/>
  <c r="C314" i="38" s="1"/>
  <c r="D315" i="38" a="1"/>
  <c r="D315" i="38" s="1"/>
  <c r="C315" i="38" s="1" a="1"/>
  <c r="C315" i="38" s="1"/>
  <c r="D316" i="38" a="1"/>
  <c r="D316" i="38" s="1"/>
  <c r="C316" i="38" s="1" a="1"/>
  <c r="C316" i="38" s="1"/>
  <c r="D317" i="38" a="1"/>
  <c r="D317" i="38" s="1"/>
  <c r="C317" i="38" s="1" a="1"/>
  <c r="C317" i="38" s="1"/>
  <c r="D318" i="38" a="1"/>
  <c r="D318" i="38" s="1"/>
  <c r="C318" i="38" s="1" a="1"/>
  <c r="C318" i="38" s="1"/>
  <c r="D319" i="38" a="1"/>
  <c r="D319" i="38" s="1"/>
  <c r="C319" i="38" s="1" a="1"/>
  <c r="C319" i="38" s="1"/>
  <c r="D320" i="38" a="1"/>
  <c r="D320" i="38" s="1"/>
  <c r="C320" i="38" s="1" a="1"/>
  <c r="C320" i="38" s="1"/>
  <c r="D321" i="38" a="1"/>
  <c r="D321" i="38" s="1"/>
  <c r="C321" i="38" s="1" a="1"/>
  <c r="C321" i="38" s="1"/>
  <c r="D322" i="38" a="1"/>
  <c r="D322" i="38" s="1"/>
  <c r="C322" i="38" s="1" a="1"/>
  <c r="C322" i="38" s="1"/>
  <c r="D323" i="38" a="1"/>
  <c r="D323" i="38" s="1"/>
  <c r="C323" i="38" s="1" a="1"/>
  <c r="C323" i="38" s="1"/>
  <c r="D324" i="38" a="1"/>
  <c r="D324" i="38" s="1"/>
  <c r="C324" i="38" s="1" a="1"/>
  <c r="C324" i="38" s="1"/>
  <c r="D325" i="38" a="1"/>
  <c r="D325" i="38" s="1"/>
  <c r="C325" i="38" s="1" a="1"/>
  <c r="C325" i="38" s="1"/>
  <c r="D326" i="38" a="1"/>
  <c r="D326" i="38" s="1"/>
  <c r="C326" i="38" s="1" a="1"/>
  <c r="C326" i="38" s="1"/>
  <c r="D327" i="38" a="1"/>
  <c r="D327" i="38" s="1"/>
  <c r="C327" i="38" s="1" a="1"/>
  <c r="C327" i="38" s="1"/>
  <c r="D328" i="38" a="1"/>
  <c r="D328" i="38" s="1"/>
  <c r="C328" i="38" s="1" a="1"/>
  <c r="C328" i="38" s="1"/>
  <c r="D329" i="38" a="1"/>
  <c r="D329" i="38" s="1"/>
  <c r="C329" i="38" s="1" a="1"/>
  <c r="C329" i="38" s="1"/>
  <c r="D330" i="38" a="1"/>
  <c r="D330" i="38" s="1"/>
  <c r="C330" i="38" s="1" a="1"/>
  <c r="C330" i="38" s="1"/>
  <c r="D331" i="38" a="1"/>
  <c r="D331" i="38" s="1"/>
  <c r="C331" i="38" s="1" a="1"/>
  <c r="C331" i="38" s="1"/>
  <c r="D332" i="38" a="1"/>
  <c r="D332" i="38" s="1"/>
  <c r="C332" i="38" s="1" a="1"/>
  <c r="C332" i="38" s="1"/>
  <c r="D333" i="38" a="1"/>
  <c r="D333" i="38" s="1"/>
  <c r="C333" i="38" s="1" a="1"/>
  <c r="C333" i="38" s="1"/>
  <c r="D334" i="38" a="1"/>
  <c r="D334" i="38" s="1"/>
  <c r="C334" i="38" s="1" a="1"/>
  <c r="C334" i="38" s="1"/>
  <c r="D335" i="38" a="1"/>
  <c r="D335" i="38" s="1"/>
  <c r="C335" i="38" s="1" a="1"/>
  <c r="C335" i="38" s="1"/>
  <c r="D336" i="38" a="1"/>
  <c r="D336" i="38" s="1"/>
  <c r="C336" i="38" s="1" a="1"/>
  <c r="C336" i="38" s="1"/>
  <c r="D337" i="38" a="1"/>
  <c r="D337" i="38" s="1"/>
  <c r="C337" i="38" s="1" a="1"/>
  <c r="C337" i="38" s="1"/>
  <c r="D338" i="38" a="1"/>
  <c r="D338" i="38" s="1"/>
  <c r="C338" i="38" s="1" a="1"/>
  <c r="C338" i="38" s="1"/>
  <c r="D339" i="38" a="1"/>
  <c r="D339" i="38" s="1"/>
  <c r="C339" i="38" s="1" a="1"/>
  <c r="C339" i="38" s="1"/>
  <c r="D340" i="38" a="1"/>
  <c r="D340" i="38" s="1"/>
  <c r="C340" i="38" s="1" a="1"/>
  <c r="C340" i="38" s="1"/>
  <c r="D341" i="38" a="1"/>
  <c r="D341" i="38" s="1"/>
  <c r="C341" i="38" s="1" a="1"/>
  <c r="C341" i="38" s="1"/>
  <c r="D342" i="38" a="1"/>
  <c r="D342" i="38" s="1"/>
  <c r="C342" i="38" s="1" a="1"/>
  <c r="C342" i="38" s="1"/>
  <c r="D343" i="38" a="1"/>
  <c r="D343" i="38" s="1"/>
  <c r="C343" i="38" s="1" a="1"/>
  <c r="C343" i="38" s="1"/>
  <c r="D344" i="38" a="1"/>
  <c r="D344" i="38" s="1"/>
  <c r="C344" i="38" s="1" a="1"/>
  <c r="C344" i="38" s="1"/>
  <c r="D345" i="38" a="1"/>
  <c r="D345" i="38" s="1"/>
  <c r="C345" i="38" s="1" a="1"/>
  <c r="C345" i="38" s="1"/>
  <c r="D346" i="38" a="1"/>
  <c r="D346" i="38" s="1"/>
  <c r="C346" i="38" s="1" a="1"/>
  <c r="C346" i="38" s="1"/>
  <c r="D347" i="38" a="1"/>
  <c r="D347" i="38" s="1"/>
  <c r="C347" i="38" s="1" a="1"/>
  <c r="C347" i="38" s="1"/>
  <c r="D348" i="38" a="1"/>
  <c r="D348" i="38" s="1"/>
  <c r="C348" i="38" s="1" a="1"/>
  <c r="C348" i="38" s="1"/>
  <c r="D349" i="38" a="1"/>
  <c r="D349" i="38" s="1"/>
  <c r="C349" i="38" s="1" a="1"/>
  <c r="C349" i="38" s="1"/>
  <c r="D350" i="38" a="1"/>
  <c r="D350" i="38" s="1"/>
  <c r="C350" i="38" s="1" a="1"/>
  <c r="C350" i="38" s="1"/>
  <c r="D351" i="38" a="1"/>
  <c r="D351" i="38" s="1"/>
  <c r="C351" i="38" s="1" a="1"/>
  <c r="C351" i="38" s="1"/>
  <c r="D352" i="38" a="1"/>
  <c r="D352" i="38" s="1"/>
  <c r="C352" i="38" s="1" a="1"/>
  <c r="C352" i="38" s="1"/>
  <c r="D353" i="38" a="1"/>
  <c r="D353" i="38" s="1"/>
  <c r="C353" i="38" s="1" a="1"/>
  <c r="C353" i="38" s="1"/>
  <c r="D354" i="38" a="1"/>
  <c r="D354" i="38" s="1"/>
  <c r="C354" i="38" s="1" a="1"/>
  <c r="C354" i="38" s="1"/>
  <c r="D355" i="38" a="1"/>
  <c r="D355" i="38" s="1"/>
  <c r="C355" i="38" s="1" a="1"/>
  <c r="C355" i="38" s="1"/>
  <c r="D356" i="38" a="1"/>
  <c r="D356" i="38" s="1"/>
  <c r="C356" i="38" s="1" a="1"/>
  <c r="C356" i="38" s="1"/>
  <c r="D357" i="38" a="1"/>
  <c r="D357" i="38" s="1"/>
  <c r="C357" i="38" s="1" a="1"/>
  <c r="C357" i="38" s="1"/>
  <c r="D358" i="38" a="1"/>
  <c r="D358" i="38" s="1"/>
  <c r="C358" i="38" s="1" a="1"/>
  <c r="C358" i="38" s="1"/>
  <c r="D359" i="38" a="1"/>
  <c r="D359" i="38" s="1"/>
  <c r="C359" i="38" s="1" a="1"/>
  <c r="C359" i="38" s="1"/>
  <c r="D360" i="38" a="1"/>
  <c r="D360" i="38" s="1"/>
  <c r="C360" i="38" s="1" a="1"/>
  <c r="C360" i="38" s="1"/>
  <c r="D361" i="38" a="1"/>
  <c r="D361" i="38" s="1"/>
  <c r="C361" i="38" s="1" a="1"/>
  <c r="C361" i="38" s="1"/>
  <c r="D362" i="38" a="1"/>
  <c r="D362" i="38" s="1"/>
  <c r="C362" i="38" s="1" a="1"/>
  <c r="C362" i="38" s="1"/>
  <c r="D363" i="38" a="1"/>
  <c r="D363" i="38" s="1"/>
  <c r="C363" i="38" s="1" a="1"/>
  <c r="C363" i="38" s="1"/>
  <c r="D364" i="38" a="1"/>
  <c r="D364" i="38"/>
  <c r="C364" i="38" s="1" a="1"/>
  <c r="C364" i="38" s="1"/>
  <c r="D365" i="38" a="1"/>
  <c r="D365" i="38" s="1"/>
  <c r="C365" i="38" s="1" a="1"/>
  <c r="C365" i="38" s="1"/>
  <c r="D366" i="38" a="1"/>
  <c r="D366" i="38" s="1"/>
  <c r="C366" i="38" s="1" a="1"/>
  <c r="C366" i="38" s="1"/>
  <c r="D367" i="38" a="1"/>
  <c r="D367" i="38" s="1"/>
  <c r="C367" i="38" s="1" a="1"/>
  <c r="C367" i="38" s="1"/>
  <c r="D368" i="38" a="1"/>
  <c r="D368" i="38" s="1"/>
  <c r="C368" i="38" s="1" a="1"/>
  <c r="C368" i="38" s="1"/>
  <c r="D369" i="38" a="1"/>
  <c r="D369" i="38" s="1"/>
  <c r="C369" i="38" s="1" a="1"/>
  <c r="C369" i="38" s="1"/>
  <c r="D370" i="38" a="1"/>
  <c r="D370" i="38" s="1"/>
  <c r="C370" i="38" s="1" a="1"/>
  <c r="C370" i="38" s="1"/>
  <c r="D371" i="38" a="1"/>
  <c r="D371" i="38" s="1"/>
  <c r="C371" i="38" s="1" a="1"/>
  <c r="C371" i="38" s="1"/>
  <c r="D372" i="38" a="1"/>
  <c r="D372" i="38" s="1"/>
  <c r="C372" i="38" s="1" a="1"/>
  <c r="C372" i="38" s="1"/>
  <c r="D373" i="38" a="1"/>
  <c r="D373" i="38" s="1"/>
  <c r="C373" i="38" s="1" a="1"/>
  <c r="C373" i="38" s="1"/>
  <c r="D374" i="38" a="1"/>
  <c r="D374" i="38" s="1"/>
  <c r="C374" i="38" s="1" a="1"/>
  <c r="C374" i="38" s="1"/>
  <c r="D375" i="38" a="1"/>
  <c r="D375" i="38" s="1"/>
  <c r="C375" i="38" s="1" a="1"/>
  <c r="C375" i="38" s="1"/>
  <c r="D376" i="38" a="1"/>
  <c r="D376" i="38" s="1"/>
  <c r="C376" i="38" s="1" a="1"/>
  <c r="C376" i="38" s="1"/>
  <c r="D377" i="38" a="1"/>
  <c r="D377" i="38" s="1"/>
  <c r="C377" i="38" s="1" a="1"/>
  <c r="C377" i="38" s="1"/>
  <c r="D378" i="38" a="1"/>
  <c r="D378" i="38" s="1"/>
  <c r="C378" i="38" s="1" a="1"/>
  <c r="C378" i="38" s="1"/>
  <c r="D379" i="38" a="1"/>
  <c r="D379" i="38" s="1"/>
  <c r="C379" i="38" s="1" a="1"/>
  <c r="C379" i="38" s="1"/>
  <c r="D380" i="38" a="1"/>
  <c r="D380" i="38" s="1"/>
  <c r="C380" i="38" s="1" a="1"/>
  <c r="C380" i="38" s="1"/>
  <c r="D381" i="38" a="1"/>
  <c r="D381" i="38" s="1"/>
  <c r="C381" i="38" s="1" a="1"/>
  <c r="C381" i="38" s="1"/>
  <c r="D382" i="38" a="1"/>
  <c r="D382" i="38" s="1"/>
  <c r="C382" i="38" s="1" a="1"/>
  <c r="C382" i="38" s="1"/>
  <c r="D383" i="38" a="1"/>
  <c r="D383" i="38" s="1"/>
  <c r="C383" i="38" s="1" a="1"/>
  <c r="C383" i="38" s="1"/>
  <c r="D384" i="38" a="1"/>
  <c r="D384" i="38" s="1"/>
  <c r="C384" i="38" s="1" a="1"/>
  <c r="C384" i="38" s="1"/>
  <c r="D385" i="38" a="1"/>
  <c r="D385" i="38" s="1"/>
  <c r="C385" i="38" s="1" a="1"/>
  <c r="C385" i="38" s="1"/>
  <c r="D386" i="38" a="1"/>
  <c r="D386" i="38" s="1"/>
  <c r="C386" i="38" s="1" a="1"/>
  <c r="C386" i="38" s="1"/>
  <c r="D387" i="38" a="1"/>
  <c r="D387" i="38" s="1"/>
  <c r="C387" i="38" s="1" a="1"/>
  <c r="C387" i="38" s="1"/>
  <c r="D388" i="38" a="1"/>
  <c r="D388" i="38" s="1"/>
  <c r="C388" i="38" s="1" a="1"/>
  <c r="C388" i="38" s="1"/>
  <c r="D389" i="38" a="1"/>
  <c r="D389" i="38" s="1"/>
  <c r="C389" i="38" s="1" a="1"/>
  <c r="C389" i="38" s="1"/>
  <c r="D390" i="38" a="1"/>
  <c r="D390" i="38" s="1"/>
  <c r="C390" i="38" s="1" a="1"/>
  <c r="C390" i="38" s="1"/>
  <c r="D391" i="38" a="1"/>
  <c r="D391" i="38" s="1"/>
  <c r="C391" i="38" s="1" a="1"/>
  <c r="C391" i="38" s="1"/>
  <c r="D392" i="38" a="1"/>
  <c r="D392" i="38" s="1"/>
  <c r="C392" i="38" s="1" a="1"/>
  <c r="C392" i="38" s="1"/>
  <c r="D393" i="38" a="1"/>
  <c r="D393" i="38" s="1"/>
  <c r="C393" i="38" s="1" a="1"/>
  <c r="C393" i="38" s="1"/>
  <c r="D394" i="38" a="1"/>
  <c r="D394" i="38" s="1"/>
  <c r="C394" i="38" s="1" a="1"/>
  <c r="C394" i="38" s="1"/>
  <c r="D395" i="38" a="1"/>
  <c r="D395" i="38" s="1"/>
  <c r="C395" i="38" s="1" a="1"/>
  <c r="C395" i="38" s="1"/>
  <c r="D396" i="38" a="1"/>
  <c r="D396" i="38" s="1"/>
  <c r="C396" i="38" s="1" a="1"/>
  <c r="C396" i="38" s="1"/>
  <c r="D397" i="38" a="1"/>
  <c r="D397" i="38" s="1"/>
  <c r="C397" i="38" s="1" a="1"/>
  <c r="C397" i="38" s="1"/>
  <c r="D398" i="38" a="1"/>
  <c r="D398" i="38" s="1"/>
  <c r="C398" i="38" s="1" a="1"/>
  <c r="C398" i="38" s="1"/>
  <c r="D399" i="38" a="1"/>
  <c r="D399" i="38" s="1"/>
  <c r="C399" i="38" s="1" a="1"/>
  <c r="C399" i="38" s="1"/>
  <c r="D400" i="38" a="1"/>
  <c r="D400" i="38" s="1"/>
  <c r="C400" i="38" s="1" a="1"/>
  <c r="C400" i="38" s="1"/>
  <c r="D401" i="38" a="1"/>
  <c r="D401" i="38" s="1"/>
  <c r="C401" i="38" s="1" a="1"/>
  <c r="C401" i="38" s="1"/>
  <c r="D402" i="38" a="1"/>
  <c r="D402" i="38" s="1"/>
  <c r="C402" i="38" s="1" a="1"/>
  <c r="C402" i="38" s="1"/>
  <c r="D403" i="38" a="1"/>
  <c r="D403" i="38" s="1"/>
  <c r="C403" i="38" s="1" a="1"/>
  <c r="C403" i="38" s="1"/>
  <c r="D404" i="38" a="1"/>
  <c r="D404" i="38" s="1"/>
  <c r="C404" i="38" s="1" a="1"/>
  <c r="C404" i="38" s="1"/>
  <c r="D405" i="38" a="1"/>
  <c r="D405" i="38" s="1"/>
  <c r="C405" i="38" s="1" a="1"/>
  <c r="C405" i="38" s="1"/>
  <c r="D406" i="38" a="1"/>
  <c r="D406" i="38" s="1"/>
  <c r="C406" i="38" s="1" a="1"/>
  <c r="C406" i="38" s="1"/>
  <c r="D407" i="38" a="1"/>
  <c r="D407" i="38" s="1"/>
  <c r="C407" i="38" s="1" a="1"/>
  <c r="C407" i="38" s="1"/>
  <c r="D408" i="38" a="1"/>
  <c r="D408" i="38" s="1"/>
  <c r="C408" i="38" s="1" a="1"/>
  <c r="C408" i="38" s="1"/>
  <c r="D409" i="38" a="1"/>
  <c r="D409" i="38" s="1"/>
  <c r="C409" i="38" s="1" a="1"/>
  <c r="C409" i="38" s="1"/>
  <c r="D410" i="38" a="1"/>
  <c r="D410" i="38" s="1"/>
  <c r="C410" i="38" s="1" a="1"/>
  <c r="C410" i="38" s="1"/>
  <c r="D411" i="38" a="1"/>
  <c r="D411" i="38" s="1"/>
  <c r="C411" i="38" s="1" a="1"/>
  <c r="C411" i="38" s="1"/>
  <c r="D412" i="38" a="1"/>
  <c r="D412" i="38" s="1"/>
  <c r="C412" i="38" s="1" a="1"/>
  <c r="C412" i="38" s="1"/>
  <c r="D413" i="38" a="1"/>
  <c r="D413" i="38" s="1"/>
  <c r="C413" i="38" s="1" a="1"/>
  <c r="C413" i="38" s="1"/>
  <c r="D414" i="38" a="1"/>
  <c r="D414" i="38" s="1"/>
  <c r="C414" i="38" s="1" a="1"/>
  <c r="C414" i="38" s="1"/>
  <c r="D415" i="38" a="1"/>
  <c r="D415" i="38" s="1"/>
  <c r="C415" i="38" s="1" a="1"/>
  <c r="C415" i="38" s="1"/>
  <c r="D416" i="38" a="1"/>
  <c r="D416" i="38" s="1"/>
  <c r="C416" i="38" s="1" a="1"/>
  <c r="C416" i="38" s="1"/>
  <c r="D417" i="38" a="1"/>
  <c r="D417" i="38" s="1"/>
  <c r="C417" i="38" s="1" a="1"/>
  <c r="C417" i="38" s="1"/>
  <c r="D418" i="38" a="1"/>
  <c r="D418" i="38" s="1"/>
  <c r="C418" i="38" s="1" a="1"/>
  <c r="C418" i="38" s="1"/>
  <c r="D419" i="38" a="1"/>
  <c r="D419" i="38" s="1"/>
  <c r="C419" i="38" s="1" a="1"/>
  <c r="C419" i="38" s="1"/>
  <c r="D420" i="38" a="1"/>
  <c r="D420" i="38" s="1"/>
  <c r="C420" i="38" s="1" a="1"/>
  <c r="C420" i="38" s="1"/>
  <c r="D421" i="38" a="1"/>
  <c r="D421" i="38" s="1"/>
  <c r="C421" i="38" s="1" a="1"/>
  <c r="C421" i="38" s="1"/>
  <c r="D422" i="38" a="1"/>
  <c r="D422" i="38" s="1"/>
  <c r="C422" i="38" s="1" a="1"/>
  <c r="C422" i="38" s="1"/>
  <c r="D423" i="38" a="1"/>
  <c r="D423" i="38" s="1"/>
  <c r="C423" i="38" s="1" a="1"/>
  <c r="C423" i="38" s="1"/>
  <c r="D424" i="38" a="1"/>
  <c r="D424" i="38" s="1"/>
  <c r="C424" i="38" s="1" a="1"/>
  <c r="C424" i="38" s="1"/>
  <c r="D425" i="38" a="1"/>
  <c r="D425" i="38" s="1"/>
  <c r="C425" i="38" s="1" a="1"/>
  <c r="C425" i="38" s="1"/>
  <c r="D426" i="38" a="1"/>
  <c r="D426" i="38" s="1"/>
  <c r="C426" i="38" s="1" a="1"/>
  <c r="C426" i="38" s="1"/>
  <c r="D427" i="38" a="1"/>
  <c r="D427" i="38" s="1"/>
  <c r="C427" i="38" s="1" a="1"/>
  <c r="C427" i="38" s="1"/>
  <c r="D428" i="38" a="1"/>
  <c r="D428" i="38" s="1"/>
  <c r="C428" i="38" s="1" a="1"/>
  <c r="C428" i="38" s="1"/>
  <c r="D429" i="38" a="1"/>
  <c r="D429" i="38" s="1"/>
  <c r="C429" i="38" s="1" a="1"/>
  <c r="C429" i="38" s="1"/>
  <c r="D430" i="38" a="1"/>
  <c r="D430" i="38" s="1"/>
  <c r="C430" i="38" s="1" a="1"/>
  <c r="C430" i="38" s="1"/>
  <c r="D431" i="38" a="1"/>
  <c r="D431" i="38"/>
  <c r="C431" i="38" s="1" a="1"/>
  <c r="C431" i="38" s="1"/>
  <c r="D432" i="38" a="1"/>
  <c r="D432" i="38" s="1"/>
  <c r="C432" i="38" s="1" a="1"/>
  <c r="C432" i="38" s="1"/>
  <c r="D433" i="38" a="1"/>
  <c r="D433" i="38" s="1"/>
  <c r="C433" i="38" s="1" a="1"/>
  <c r="C433" i="38" s="1"/>
  <c r="D434" i="38" a="1"/>
  <c r="D434" i="38" s="1"/>
  <c r="C434" i="38" s="1" a="1"/>
  <c r="C434" i="38" s="1"/>
  <c r="D435" i="38" a="1"/>
  <c r="D435" i="38" s="1"/>
  <c r="C435" i="38" s="1" a="1"/>
  <c r="C435" i="38" s="1"/>
  <c r="D436" i="38" a="1"/>
  <c r="D436" i="38" s="1"/>
  <c r="C436" i="38" s="1" a="1"/>
  <c r="C436" i="38" s="1"/>
  <c r="D437" i="38" a="1"/>
  <c r="D437" i="38" s="1"/>
  <c r="C437" i="38" s="1" a="1"/>
  <c r="C437" i="38" s="1"/>
  <c r="D438" i="38" a="1"/>
  <c r="D438" i="38" s="1"/>
  <c r="C438" i="38" s="1" a="1"/>
  <c r="C438" i="38" s="1"/>
  <c r="D439" i="38" a="1"/>
  <c r="D439" i="38" s="1"/>
  <c r="C439" i="38" s="1" a="1"/>
  <c r="C439" i="38" s="1"/>
  <c r="D440" i="38" a="1"/>
  <c r="D440" i="38" s="1"/>
  <c r="C440" i="38" s="1" a="1"/>
  <c r="C440" i="38" s="1"/>
  <c r="D441" i="38" a="1"/>
  <c r="D441" i="38" s="1"/>
  <c r="C441" i="38" s="1" a="1"/>
  <c r="C441" i="38" s="1"/>
  <c r="D442" i="38" a="1"/>
  <c r="D442" i="38" s="1"/>
  <c r="C442" i="38" s="1" a="1"/>
  <c r="C442" i="38" s="1"/>
  <c r="D443" i="38" a="1"/>
  <c r="D443" i="38" s="1"/>
  <c r="C443" i="38" s="1" a="1"/>
  <c r="C443" i="38" s="1"/>
  <c r="D444" i="38" a="1"/>
  <c r="D444" i="38" s="1"/>
  <c r="C444" i="38" s="1" a="1"/>
  <c r="C444" i="38" s="1"/>
  <c r="D445" i="38" a="1"/>
  <c r="D445" i="38" s="1"/>
  <c r="C445" i="38" s="1" a="1"/>
  <c r="C445" i="38" s="1"/>
  <c r="D446" i="38" a="1"/>
  <c r="D446" i="38" s="1"/>
  <c r="C446" i="38" s="1" a="1"/>
  <c r="C446" i="38" s="1"/>
  <c r="D447" i="38" a="1"/>
  <c r="D447" i="38" s="1"/>
  <c r="C447" i="38" s="1" a="1"/>
  <c r="C447" i="38" s="1"/>
  <c r="D448" i="38" a="1"/>
  <c r="D448" i="38" s="1"/>
  <c r="C448" i="38" s="1" a="1"/>
  <c r="C448" i="38" s="1"/>
  <c r="D449" i="38" a="1"/>
  <c r="D449" i="38" s="1"/>
  <c r="C449" i="38" s="1" a="1"/>
  <c r="C449" i="38" s="1"/>
  <c r="D450" i="38" a="1"/>
  <c r="D450" i="38" s="1"/>
  <c r="C450" i="38" s="1" a="1"/>
  <c r="C450" i="38" s="1"/>
  <c r="D451" i="38" a="1"/>
  <c r="D451" i="38" s="1"/>
  <c r="C451" i="38" s="1" a="1"/>
  <c r="C451" i="38" s="1"/>
  <c r="D452" i="38" a="1"/>
  <c r="D452" i="38" s="1"/>
  <c r="C452" i="38" s="1" a="1"/>
  <c r="C452" i="38" s="1"/>
  <c r="D453" i="38" a="1"/>
  <c r="D453" i="38" s="1"/>
  <c r="C453" i="38" s="1" a="1"/>
  <c r="C453" i="38" s="1"/>
  <c r="D454" i="38" a="1"/>
  <c r="D454" i="38" s="1"/>
  <c r="C454" i="38" s="1" a="1"/>
  <c r="C454" i="38" s="1"/>
  <c r="D455" i="38" a="1"/>
  <c r="D455" i="38" s="1"/>
  <c r="C455" i="38" s="1" a="1"/>
  <c r="C455" i="38" s="1"/>
  <c r="D456" i="38" a="1"/>
  <c r="D456" i="38" s="1"/>
  <c r="C456" i="38" s="1" a="1"/>
  <c r="C456" i="38" s="1"/>
  <c r="D457" i="38" a="1"/>
  <c r="D457" i="38" s="1"/>
  <c r="C457" i="38" s="1" a="1"/>
  <c r="C457" i="38" s="1"/>
  <c r="D458" i="38" a="1"/>
  <c r="D458" i="38" s="1"/>
  <c r="C458" i="38" s="1" a="1"/>
  <c r="C458" i="38" s="1"/>
  <c r="D459" i="38" a="1"/>
  <c r="D459" i="38" s="1"/>
  <c r="C459" i="38" s="1" a="1"/>
  <c r="C459" i="38" s="1"/>
  <c r="D460" i="38" a="1"/>
  <c r="D460" i="38" s="1"/>
  <c r="C460" i="38" s="1" a="1"/>
  <c r="C460" i="38" s="1"/>
  <c r="D461" i="38" a="1"/>
  <c r="D461" i="38" s="1"/>
  <c r="C461" i="38" s="1" a="1"/>
  <c r="C461" i="38" s="1"/>
  <c r="D462" i="38" a="1"/>
  <c r="D462" i="38" s="1"/>
  <c r="C462" i="38" s="1" a="1"/>
  <c r="C462" i="38" s="1"/>
  <c r="D463" i="38" a="1"/>
  <c r="D463" i="38" s="1"/>
  <c r="C463" i="38" s="1" a="1"/>
  <c r="C463" i="38" s="1"/>
  <c r="D464" i="38" a="1"/>
  <c r="D464" i="38" s="1"/>
  <c r="C464" i="38" s="1" a="1"/>
  <c r="C464" i="38" s="1"/>
  <c r="D465" i="38" a="1"/>
  <c r="D465" i="38" s="1"/>
  <c r="C465" i="38" s="1" a="1"/>
  <c r="C465" i="38" s="1"/>
  <c r="D466" i="38" a="1"/>
  <c r="D466" i="38" s="1"/>
  <c r="C466" i="38" s="1" a="1"/>
  <c r="C466" i="38" s="1"/>
  <c r="D467" i="38" a="1"/>
  <c r="D467" i="38" s="1"/>
  <c r="C467" i="38" s="1" a="1"/>
  <c r="C467" i="38" s="1"/>
  <c r="D468" i="38" a="1"/>
  <c r="D468" i="38" s="1"/>
  <c r="C468" i="38" s="1" a="1"/>
  <c r="C468" i="38" s="1"/>
  <c r="D469" i="38" a="1"/>
  <c r="D469" i="38" s="1"/>
  <c r="C469" i="38" s="1" a="1"/>
  <c r="C469" i="38" s="1"/>
  <c r="D470" i="38" a="1"/>
  <c r="D470" i="38" s="1"/>
  <c r="C470" i="38" s="1" a="1"/>
  <c r="C470" i="38" s="1"/>
  <c r="D471" i="38" a="1"/>
  <c r="D471" i="38" s="1"/>
  <c r="C471" i="38" s="1" a="1"/>
  <c r="C471" i="38" s="1"/>
  <c r="D472" i="38" a="1"/>
  <c r="D472" i="38" s="1"/>
  <c r="C472" i="38" s="1" a="1"/>
  <c r="C472" i="38" s="1"/>
  <c r="D473" i="38" a="1"/>
  <c r="D473" i="38" s="1"/>
  <c r="C473" i="38" s="1" a="1"/>
  <c r="C473" i="38" s="1"/>
  <c r="D474" i="38" a="1"/>
  <c r="D474" i="38" s="1"/>
  <c r="C474" i="38" s="1" a="1"/>
  <c r="C474" i="38" s="1"/>
  <c r="D475" i="38" a="1"/>
  <c r="D475" i="38" s="1"/>
  <c r="C475" i="38" s="1" a="1"/>
  <c r="C475" i="38" s="1"/>
  <c r="D476" i="38" a="1"/>
  <c r="D476" i="38"/>
  <c r="C476" i="38" s="1" a="1"/>
  <c r="C476" i="38" s="1"/>
  <c r="D477" i="38" a="1"/>
  <c r="D477" i="38" s="1"/>
  <c r="C477" i="38" s="1" a="1"/>
  <c r="C477" i="38" s="1"/>
  <c r="D478" i="38" a="1"/>
  <c r="D478" i="38" s="1"/>
  <c r="C478" i="38" s="1" a="1"/>
  <c r="C478" i="38" s="1"/>
  <c r="D479" i="38" a="1"/>
  <c r="D479" i="38" s="1"/>
  <c r="C479" i="38" s="1" a="1"/>
  <c r="C479" i="38" s="1"/>
  <c r="D480" i="38" a="1"/>
  <c r="D480" i="38" s="1"/>
  <c r="C480" i="38" s="1" a="1"/>
  <c r="C480" i="38" s="1"/>
  <c r="D481" i="38" a="1"/>
  <c r="D481" i="38" s="1"/>
  <c r="C481" i="38" s="1" a="1"/>
  <c r="C481" i="38" s="1"/>
  <c r="D482" i="38" a="1"/>
  <c r="D482" i="38" s="1"/>
  <c r="C482" i="38" s="1" a="1"/>
  <c r="C482" i="38" s="1"/>
  <c r="D483" i="38" a="1"/>
  <c r="D483" i="38" s="1"/>
  <c r="C483" i="38" s="1" a="1"/>
  <c r="C483" i="38" s="1"/>
  <c r="D484" i="38" a="1"/>
  <c r="D484" i="38" s="1"/>
  <c r="C484" i="38" s="1" a="1"/>
  <c r="C484" i="38" s="1"/>
  <c r="D485" i="38" a="1"/>
  <c r="D485" i="38" s="1"/>
  <c r="C485" i="38" s="1" a="1"/>
  <c r="C485" i="38" s="1"/>
  <c r="D486" i="38" a="1"/>
  <c r="D486" i="38" s="1"/>
  <c r="C486" i="38" s="1" a="1"/>
  <c r="C486" i="38" s="1"/>
  <c r="D487" i="38" a="1"/>
  <c r="D487" i="38" s="1"/>
  <c r="C487" i="38" s="1" a="1"/>
  <c r="C487" i="38" s="1"/>
  <c r="D488" i="38" a="1"/>
  <c r="D488" i="38" s="1"/>
  <c r="C488" i="38" s="1" a="1"/>
  <c r="C488" i="38" s="1"/>
  <c r="D489" i="38" a="1"/>
  <c r="D489" i="38" s="1"/>
  <c r="C489" i="38" s="1" a="1"/>
  <c r="C489" i="38" s="1"/>
  <c r="D490" i="38" a="1"/>
  <c r="D490" i="38" s="1"/>
  <c r="C490" i="38" s="1" a="1"/>
  <c r="C490" i="38" s="1"/>
  <c r="D491" i="38" a="1"/>
  <c r="D491" i="38" s="1"/>
  <c r="C491" i="38" s="1" a="1"/>
  <c r="C491" i="38" s="1"/>
  <c r="D492" i="38" a="1"/>
  <c r="D492" i="38" s="1"/>
  <c r="C492" i="38" s="1" a="1"/>
  <c r="C492" i="38" s="1"/>
  <c r="D493" i="38" a="1"/>
  <c r="D493" i="38" s="1"/>
  <c r="C493" i="38" s="1" a="1"/>
  <c r="C493" i="38" s="1"/>
  <c r="D494" i="38" a="1"/>
  <c r="D494" i="38" s="1"/>
  <c r="C494" i="38" s="1" a="1"/>
  <c r="C494" i="38" s="1"/>
  <c r="D495" i="38" a="1"/>
  <c r="D495" i="38" s="1"/>
  <c r="C495" i="38" s="1" a="1"/>
  <c r="C495" i="38" s="1"/>
  <c r="D496" i="38" a="1"/>
  <c r="D496" i="38"/>
  <c r="C496" i="38" s="1" a="1"/>
  <c r="C496" i="38" s="1"/>
  <c r="D497" i="38" a="1"/>
  <c r="D497" i="38" s="1"/>
  <c r="C497" i="38" s="1" a="1"/>
  <c r="C497" i="38" s="1"/>
  <c r="D498" i="38" a="1"/>
  <c r="D498" i="38" s="1"/>
  <c r="C498" i="38" s="1" a="1"/>
  <c r="C498" i="38" s="1"/>
  <c r="D499" i="38" a="1"/>
  <c r="D499" i="38" s="1"/>
  <c r="C499" i="38" s="1" a="1"/>
  <c r="C499" i="38" s="1"/>
  <c r="D500" i="38" a="1"/>
  <c r="D500" i="38" s="1"/>
  <c r="C500" i="38" s="1" a="1"/>
  <c r="C500" i="38" s="1"/>
  <c r="D501" i="38" a="1"/>
  <c r="D501" i="38" s="1"/>
  <c r="C501" i="38" s="1" a="1"/>
  <c r="C501" i="38" s="1"/>
  <c r="D502" i="38" a="1"/>
  <c r="D502" i="38" s="1"/>
  <c r="C502" i="38" s="1" a="1"/>
  <c r="C502" i="38" s="1"/>
  <c r="D503" i="38" a="1"/>
  <c r="D503" i="38" s="1"/>
  <c r="C503" i="38" s="1" a="1"/>
  <c r="C503" i="38" s="1"/>
  <c r="D504" i="38" a="1"/>
  <c r="D504" i="38" s="1"/>
  <c r="C504" i="38" s="1" a="1"/>
  <c r="C504" i="38" s="1"/>
  <c r="D505" i="38" a="1"/>
  <c r="D505" i="38" s="1"/>
  <c r="C505" i="38" s="1" a="1"/>
  <c r="C505" i="38" s="1"/>
  <c r="D506" i="38" a="1"/>
  <c r="D506" i="38" s="1"/>
  <c r="C506" i="38" s="1" a="1"/>
  <c r="C506" i="38" s="1"/>
  <c r="D507" i="38" a="1"/>
  <c r="D507" i="38" s="1"/>
  <c r="C507" i="38" s="1" a="1"/>
  <c r="C507" i="38" s="1"/>
  <c r="D508" i="38" a="1"/>
  <c r="D508" i="38" s="1"/>
  <c r="C508" i="38" s="1" a="1"/>
  <c r="C508" i="38" s="1"/>
  <c r="D509" i="38" a="1"/>
  <c r="D509" i="38" s="1"/>
  <c r="C509" i="38" s="1" a="1"/>
  <c r="C509" i="38" s="1"/>
  <c r="D510" i="38" a="1"/>
  <c r="D510" i="38"/>
  <c r="C510" i="38" s="1" a="1"/>
  <c r="C510" i="38" s="1"/>
  <c r="D511" i="38" a="1"/>
  <c r="D511" i="38" s="1"/>
  <c r="C511" i="38" s="1" a="1"/>
  <c r="C511" i="38" s="1"/>
  <c r="D512" i="38" a="1"/>
  <c r="D512" i="38" s="1"/>
  <c r="C512" i="38" s="1" a="1"/>
  <c r="C512" i="38" s="1"/>
  <c r="D513" i="38" a="1"/>
  <c r="D513" i="38" s="1"/>
  <c r="C513" i="38" s="1" a="1"/>
  <c r="C513" i="38" s="1"/>
  <c r="D514" i="38" a="1"/>
  <c r="D514" i="38" s="1"/>
  <c r="C514" i="38" s="1" a="1"/>
  <c r="C514" i="38" s="1"/>
  <c r="D515" i="38" a="1"/>
  <c r="D515" i="38" s="1"/>
  <c r="C515" i="38" s="1" a="1"/>
  <c r="C515" i="38" s="1"/>
  <c r="D516" i="38" a="1"/>
  <c r="D516" i="38" s="1"/>
  <c r="C516" i="38" s="1" a="1"/>
  <c r="C516" i="38" s="1"/>
  <c r="D517" i="38" a="1"/>
  <c r="D517" i="38" s="1"/>
  <c r="C517" i="38" s="1" a="1"/>
  <c r="C517" i="38" s="1"/>
  <c r="D518" i="38" a="1"/>
  <c r="D518" i="38" s="1"/>
  <c r="C518" i="38" s="1" a="1"/>
  <c r="C518" i="38" s="1"/>
  <c r="D519" i="38" a="1"/>
  <c r="D519" i="38" s="1"/>
  <c r="C519" i="38" s="1" a="1"/>
  <c r="C519" i="38" s="1"/>
  <c r="D520" i="38" a="1"/>
  <c r="D520" i="38" s="1"/>
  <c r="C520" i="38" s="1" a="1"/>
  <c r="C520" i="38" s="1"/>
  <c r="D521" i="38" a="1"/>
  <c r="D521" i="38" s="1"/>
  <c r="C521" i="38" s="1" a="1"/>
  <c r="C521" i="38" s="1"/>
  <c r="D522" i="38" a="1"/>
  <c r="D522" i="38" s="1"/>
  <c r="C522" i="38" s="1" a="1"/>
  <c r="C522" i="38" s="1"/>
  <c r="D523" i="38" a="1"/>
  <c r="D523" i="38" s="1"/>
  <c r="C523" i="38" s="1" a="1"/>
  <c r="C523" i="38" s="1"/>
  <c r="D524" i="38" a="1"/>
  <c r="D524" i="38" s="1"/>
  <c r="C524" i="38" s="1" a="1"/>
  <c r="C524" i="38" s="1"/>
  <c r="D525" i="38" a="1"/>
  <c r="D525" i="38" s="1"/>
  <c r="C525" i="38" s="1" a="1"/>
  <c r="C525" i="38" s="1"/>
  <c r="D526" i="38" a="1"/>
  <c r="D526" i="38" s="1"/>
  <c r="C526" i="38" s="1" a="1"/>
  <c r="C526" i="38" s="1"/>
  <c r="D527" i="38" a="1"/>
  <c r="D527" i="38" s="1"/>
  <c r="C527" i="38" s="1" a="1"/>
  <c r="C527" i="38" s="1"/>
  <c r="D528" i="38" a="1"/>
  <c r="D528" i="38" s="1"/>
  <c r="C528" i="38" s="1" a="1"/>
  <c r="C528" i="38" s="1"/>
  <c r="D529" i="38" a="1"/>
  <c r="D529" i="38" s="1"/>
  <c r="C529" i="38" s="1" a="1"/>
  <c r="C529" i="38" s="1"/>
  <c r="D530" i="38" a="1"/>
  <c r="D530" i="38" s="1"/>
  <c r="C530" i="38" s="1" a="1"/>
  <c r="C530" i="38" s="1"/>
  <c r="D531" i="38" a="1"/>
  <c r="D531" i="38" s="1"/>
  <c r="C531" i="38" s="1" a="1"/>
  <c r="C531" i="38" s="1"/>
  <c r="D532" i="38" a="1"/>
  <c r="D532" i="38" s="1"/>
  <c r="C532" i="38" s="1" a="1"/>
  <c r="C532" i="38" s="1"/>
  <c r="D533" i="38" a="1"/>
  <c r="D533" i="38" s="1"/>
  <c r="C533" i="38" s="1" a="1"/>
  <c r="C533" i="38" s="1"/>
  <c r="D534" i="38" a="1"/>
  <c r="D534" i="38" s="1"/>
  <c r="C534" i="38" s="1" a="1"/>
  <c r="C534" i="38" s="1"/>
  <c r="D535" i="38" a="1"/>
  <c r="D535" i="38" s="1"/>
  <c r="C535" i="38" s="1" a="1"/>
  <c r="C535" i="38" s="1"/>
  <c r="D536" i="38" a="1"/>
  <c r="D536" i="38" s="1"/>
  <c r="C536" i="38" s="1" a="1"/>
  <c r="C536" i="38" s="1"/>
  <c r="D537" i="38" a="1"/>
  <c r="D537" i="38" s="1"/>
  <c r="C537" i="38" s="1" a="1"/>
  <c r="C537" i="38" s="1"/>
  <c r="D538" i="38" a="1"/>
  <c r="D538" i="38" s="1"/>
  <c r="C538" i="38" s="1" a="1"/>
  <c r="C538" i="38" s="1"/>
  <c r="D539" i="38" a="1"/>
  <c r="D539" i="38" s="1"/>
  <c r="C539" i="38" s="1" a="1"/>
  <c r="C539" i="38" s="1"/>
  <c r="D540" i="38" a="1"/>
  <c r="D540" i="38" s="1"/>
  <c r="C540" i="38" s="1" a="1"/>
  <c r="C540" i="38" s="1"/>
  <c r="D541" i="38" a="1"/>
  <c r="D541" i="38" s="1"/>
  <c r="C541" i="38" s="1" a="1"/>
  <c r="C541" i="38" s="1"/>
  <c r="D542" i="38" a="1"/>
  <c r="D542" i="38" s="1"/>
  <c r="C542" i="38" s="1" a="1"/>
  <c r="C542" i="38" s="1"/>
  <c r="D543" i="38" a="1"/>
  <c r="D543" i="38" s="1"/>
  <c r="C543" i="38" s="1" a="1"/>
  <c r="C543" i="38" s="1"/>
  <c r="D544" i="38" a="1"/>
  <c r="D544" i="38" s="1"/>
  <c r="C544" i="38" s="1" a="1"/>
  <c r="C544" i="38" s="1"/>
  <c r="D545" i="38" a="1"/>
  <c r="D545" i="38" s="1"/>
  <c r="C545" i="38" s="1" a="1"/>
  <c r="C545" i="38" s="1"/>
  <c r="D546" i="38" a="1"/>
  <c r="D546" i="38" s="1"/>
  <c r="C546" i="38" s="1" a="1"/>
  <c r="C546" i="38" s="1"/>
  <c r="D547" i="38" a="1"/>
  <c r="D547" i="38" s="1"/>
  <c r="C547" i="38" s="1" a="1"/>
  <c r="C547" i="38" s="1"/>
  <c r="D548" i="38" a="1"/>
  <c r="D548" i="38" s="1"/>
  <c r="C548" i="38" s="1" a="1"/>
  <c r="C548" i="38" s="1"/>
  <c r="D549" i="38" a="1"/>
  <c r="D549" i="38" s="1"/>
  <c r="C549" i="38" s="1" a="1"/>
  <c r="C549" i="38" s="1"/>
  <c r="D550" i="38" a="1"/>
  <c r="D550" i="38" s="1"/>
  <c r="C550" i="38" s="1" a="1"/>
  <c r="C550" i="38" s="1"/>
  <c r="D551" i="38" a="1"/>
  <c r="D551" i="38" s="1"/>
  <c r="C551" i="38" s="1" a="1"/>
  <c r="C551" i="38" s="1"/>
  <c r="D552" i="38" a="1"/>
  <c r="D552" i="38" s="1"/>
  <c r="C552" i="38" s="1" a="1"/>
  <c r="C552" i="38" s="1"/>
  <c r="D553" i="38" a="1"/>
  <c r="D553" i="38" s="1"/>
  <c r="C553" i="38" s="1" a="1"/>
  <c r="C553" i="38" s="1"/>
  <c r="D554" i="38" a="1"/>
  <c r="D554" i="38" s="1"/>
  <c r="C554" i="38" s="1" a="1"/>
  <c r="C554" i="38" s="1"/>
  <c r="D555" i="38" a="1"/>
  <c r="D555" i="38" s="1"/>
  <c r="C555" i="38" s="1" a="1"/>
  <c r="C555" i="38" s="1"/>
  <c r="D556" i="38" a="1"/>
  <c r="D556" i="38" s="1"/>
  <c r="C556" i="38" s="1" a="1"/>
  <c r="C556" i="38" s="1"/>
  <c r="D557" i="38" a="1"/>
  <c r="D557" i="38" s="1"/>
  <c r="C557" i="38" s="1" a="1"/>
  <c r="C557" i="38" s="1"/>
  <c r="D558" i="38" a="1"/>
  <c r="D558" i="38" s="1"/>
  <c r="C558" i="38" s="1" a="1"/>
  <c r="C558" i="38" s="1"/>
  <c r="D559" i="38" a="1"/>
  <c r="D559" i="38" s="1"/>
  <c r="C559" i="38" s="1" a="1"/>
  <c r="C559" i="38" s="1"/>
  <c r="D560" i="38" a="1"/>
  <c r="D560" i="38" s="1"/>
  <c r="C560" i="38" s="1" a="1"/>
  <c r="C560" i="38" s="1"/>
  <c r="D561" i="38" a="1"/>
  <c r="D561" i="38" s="1"/>
  <c r="C561" i="38" s="1" a="1"/>
  <c r="C561" i="38" s="1"/>
  <c r="D562" i="38" a="1"/>
  <c r="D562" i="38" s="1"/>
  <c r="C562" i="38" s="1" a="1"/>
  <c r="C562" i="38" s="1"/>
  <c r="D563" i="38" a="1"/>
  <c r="D563" i="38" s="1"/>
  <c r="C563" i="38" s="1" a="1"/>
  <c r="C563" i="38" s="1"/>
  <c r="D564" i="38" a="1"/>
  <c r="D564" i="38" s="1"/>
  <c r="C564" i="38" s="1" a="1"/>
  <c r="C564" i="38" s="1"/>
  <c r="D565" i="38" a="1"/>
  <c r="D565" i="38" s="1"/>
  <c r="C565" i="38" s="1" a="1"/>
  <c r="C565" i="38" s="1"/>
  <c r="D566" i="38" a="1"/>
  <c r="D566" i="38" s="1"/>
  <c r="C566" i="38" s="1" a="1"/>
  <c r="C566" i="38" s="1"/>
  <c r="D567" i="38" a="1"/>
  <c r="D567" i="38"/>
  <c r="C567" i="38" s="1" a="1"/>
  <c r="C567" i="38" s="1"/>
  <c r="D568" i="38" a="1"/>
  <c r="D568" i="38" s="1"/>
  <c r="C568" i="38" s="1" a="1"/>
  <c r="C568" i="38" s="1"/>
  <c r="D569" i="38" a="1"/>
  <c r="D569" i="38" s="1"/>
  <c r="C569" i="38" s="1" a="1"/>
  <c r="C569" i="38" s="1"/>
  <c r="D570" i="38" a="1"/>
  <c r="D570" i="38" s="1"/>
  <c r="C570" i="38" s="1" a="1"/>
  <c r="C570" i="38" s="1"/>
  <c r="D571" i="38" a="1"/>
  <c r="D571" i="38" s="1"/>
  <c r="C571" i="38" s="1" a="1"/>
  <c r="C571" i="38" s="1"/>
  <c r="D572" i="38" a="1"/>
  <c r="D572" i="38" s="1"/>
  <c r="C572" i="38" s="1" a="1"/>
  <c r="C572" i="38" s="1"/>
  <c r="D573" i="38" a="1"/>
  <c r="D573" i="38" s="1"/>
  <c r="C573" i="38" s="1" a="1"/>
  <c r="C573" i="38" s="1"/>
  <c r="D574" i="38" a="1"/>
  <c r="D574" i="38" s="1"/>
  <c r="C574" i="38" s="1" a="1"/>
  <c r="C574" i="38" s="1"/>
  <c r="D575" i="38" a="1"/>
  <c r="D575" i="38" s="1"/>
  <c r="C575" i="38" s="1" a="1"/>
  <c r="C575" i="38" s="1"/>
  <c r="D576" i="38" a="1"/>
  <c r="D576" i="38" s="1"/>
  <c r="C576" i="38" s="1" a="1"/>
  <c r="C576" i="38" s="1"/>
  <c r="D577" i="38" a="1"/>
  <c r="D577" i="38" s="1"/>
  <c r="C577" i="38" s="1" a="1"/>
  <c r="C577" i="38" s="1"/>
  <c r="D578" i="38" a="1"/>
  <c r="D578" i="38" s="1"/>
  <c r="C578" i="38" s="1" a="1"/>
  <c r="C578" i="38" s="1"/>
  <c r="D579" i="38" a="1"/>
  <c r="D579" i="38" s="1"/>
  <c r="C579" i="38" s="1" a="1"/>
  <c r="C579" i="38" s="1"/>
  <c r="D580" i="38" a="1"/>
  <c r="D580" i="38" s="1"/>
  <c r="C580" i="38" s="1" a="1"/>
  <c r="C580" i="38" s="1"/>
  <c r="D581" i="38" a="1"/>
  <c r="D581" i="38" s="1"/>
  <c r="C581" i="38" s="1" a="1"/>
  <c r="C581" i="38" s="1"/>
  <c r="D582" i="38" a="1"/>
  <c r="D582" i="38" s="1"/>
  <c r="C582" i="38" s="1" a="1"/>
  <c r="C582" i="38" s="1"/>
  <c r="D583" i="38" a="1"/>
  <c r="D583" i="38" s="1"/>
  <c r="C583" i="38" s="1" a="1"/>
  <c r="C583" i="38" s="1"/>
  <c r="D584" i="38" a="1"/>
  <c r="D584" i="38" s="1"/>
  <c r="C584" i="38" s="1" a="1"/>
  <c r="C584" i="38" s="1"/>
  <c r="D585" i="38" a="1"/>
  <c r="D585" i="38" s="1"/>
  <c r="C585" i="38" s="1" a="1"/>
  <c r="C585" i="38" s="1"/>
  <c r="D586" i="38" a="1"/>
  <c r="D586" i="38" s="1"/>
  <c r="C586" i="38" s="1" a="1"/>
  <c r="C586" i="38" s="1"/>
  <c r="D587" i="38" a="1"/>
  <c r="D587" i="38" s="1"/>
  <c r="C587" i="38" s="1" a="1"/>
  <c r="C587" i="38" s="1"/>
  <c r="D588" i="38" a="1"/>
  <c r="D588" i="38" s="1"/>
  <c r="C588" i="38" s="1" a="1"/>
  <c r="C588" i="38" s="1"/>
  <c r="D589" i="38" a="1"/>
  <c r="D589" i="38" s="1"/>
  <c r="C589" i="38" s="1" a="1"/>
  <c r="C589" i="38" s="1"/>
  <c r="D590" i="38" a="1"/>
  <c r="D590" i="38" s="1"/>
  <c r="C590" i="38" s="1" a="1"/>
  <c r="C590" i="38" s="1"/>
  <c r="D591" i="38" a="1"/>
  <c r="D591" i="38" s="1"/>
  <c r="C591" i="38" s="1" a="1"/>
  <c r="C591" i="38" s="1"/>
  <c r="D592" i="38" a="1"/>
  <c r="D592" i="38" s="1"/>
  <c r="C592" i="38" s="1" a="1"/>
  <c r="C592" i="38" s="1"/>
  <c r="D593" i="38" a="1"/>
  <c r="D593" i="38" s="1"/>
  <c r="C593" i="38" s="1" a="1"/>
  <c r="C593" i="38" s="1"/>
  <c r="D594" i="38" a="1"/>
  <c r="D594" i="38" s="1"/>
  <c r="C594" i="38" s="1" a="1"/>
  <c r="C594" i="38" s="1"/>
  <c r="D595" i="38" a="1"/>
  <c r="D595" i="38" s="1"/>
  <c r="C595" i="38" s="1" a="1"/>
  <c r="C595" i="38" s="1"/>
  <c r="D596" i="38" a="1"/>
  <c r="D596" i="38" s="1"/>
  <c r="C596" i="38" s="1" a="1"/>
  <c r="C596" i="38" s="1"/>
  <c r="D597" i="38" a="1"/>
  <c r="D597" i="38" s="1"/>
  <c r="C597" i="38" s="1" a="1"/>
  <c r="C597" i="38" s="1"/>
  <c r="D598" i="38" a="1"/>
  <c r="D598" i="38" s="1"/>
  <c r="C598" i="38" s="1" a="1"/>
  <c r="C598" i="38" s="1"/>
  <c r="D599" i="38" a="1"/>
  <c r="D599" i="38" s="1"/>
  <c r="C599" i="38" s="1" a="1"/>
  <c r="C599" i="38" s="1"/>
  <c r="D600" i="38" a="1"/>
  <c r="D600" i="38" s="1"/>
  <c r="C600" i="38" s="1" a="1"/>
  <c r="C600" i="38" s="1"/>
  <c r="D601" i="38" a="1"/>
  <c r="D601" i="38" s="1"/>
  <c r="C601" i="38" s="1" a="1"/>
  <c r="C601" i="38" s="1"/>
  <c r="D602" i="38" a="1"/>
  <c r="D602" i="38" s="1"/>
  <c r="C602" i="38" s="1" a="1"/>
  <c r="C602" i="38" s="1"/>
  <c r="D603" i="38" a="1"/>
  <c r="D603" i="38" s="1"/>
  <c r="C603" i="38" s="1" a="1"/>
  <c r="C603" i="38" s="1"/>
  <c r="D604" i="38" a="1"/>
  <c r="D604" i="38" s="1"/>
  <c r="C604" i="38" s="1" a="1"/>
  <c r="C604" i="38" s="1"/>
  <c r="D605" i="38" a="1"/>
  <c r="D605" i="38" s="1"/>
  <c r="C605" i="38" s="1" a="1"/>
  <c r="C605" i="38" s="1"/>
  <c r="D606" i="38" a="1"/>
  <c r="D606" i="38" s="1"/>
  <c r="C606" i="38" s="1" a="1"/>
  <c r="C606" i="38" s="1"/>
  <c r="D607" i="38" a="1"/>
  <c r="D607" i="38" s="1"/>
  <c r="C607" i="38" s="1" a="1"/>
  <c r="C607" i="38" s="1"/>
  <c r="D608" i="38" a="1"/>
  <c r="D608" i="38" s="1"/>
  <c r="C608" i="38" s="1" a="1"/>
  <c r="C608" i="38" s="1"/>
  <c r="D609" i="38" a="1"/>
  <c r="D609" i="38" s="1"/>
  <c r="C609" i="38" s="1" a="1"/>
  <c r="C609" i="38" s="1"/>
  <c r="D610" i="38" a="1"/>
  <c r="D610" i="38" s="1"/>
  <c r="C610" i="38" s="1" a="1"/>
  <c r="C610" i="38" s="1"/>
  <c r="D611" i="38" a="1"/>
  <c r="D611" i="38" s="1"/>
  <c r="C611" i="38" s="1" a="1"/>
  <c r="C611" i="38" s="1"/>
  <c r="D612" i="38" a="1"/>
  <c r="D612" i="38" s="1"/>
  <c r="C612" i="38" s="1" a="1"/>
  <c r="C612" i="38" s="1"/>
  <c r="D613" i="38" a="1"/>
  <c r="D613" i="38" s="1"/>
  <c r="C613" i="38" s="1" a="1"/>
  <c r="C613" i="38" s="1"/>
  <c r="D614" i="38" a="1"/>
  <c r="D614" i="38" s="1"/>
  <c r="C614" i="38" s="1" a="1"/>
  <c r="C614" i="38" s="1"/>
  <c r="D615" i="38" a="1"/>
  <c r="D615" i="38" s="1"/>
  <c r="C615" i="38" s="1" a="1"/>
  <c r="C615" i="38" s="1"/>
  <c r="D616" i="38" a="1"/>
  <c r="D616" i="38" s="1"/>
  <c r="C616" i="38" s="1" a="1"/>
  <c r="C616" i="38" s="1"/>
  <c r="D617" i="38" a="1"/>
  <c r="D617" i="38" s="1"/>
  <c r="C617" i="38" s="1" a="1"/>
  <c r="C617" i="38" s="1"/>
  <c r="D618" i="38" a="1"/>
  <c r="D618" i="38" s="1"/>
  <c r="C618" i="38" s="1" a="1"/>
  <c r="C618" i="38" s="1"/>
  <c r="D619" i="38" a="1"/>
  <c r="D619" i="38" s="1"/>
  <c r="C619" i="38" s="1" a="1"/>
  <c r="C619" i="38" s="1"/>
  <c r="D620" i="38" a="1"/>
  <c r="D620" i="38" s="1"/>
  <c r="C620" i="38" s="1" a="1"/>
  <c r="C620" i="38" s="1"/>
  <c r="D621" i="38" a="1"/>
  <c r="D621" i="38" s="1"/>
  <c r="C621" i="38" s="1" a="1"/>
  <c r="C621" i="38" s="1"/>
  <c r="D622" i="38" a="1"/>
  <c r="D622" i="38" s="1"/>
  <c r="C622" i="38" s="1" a="1"/>
  <c r="C622" i="38" s="1"/>
  <c r="D623" i="38" a="1"/>
  <c r="D623" i="38" s="1"/>
  <c r="C623" i="38" s="1" a="1"/>
  <c r="C623" i="38" s="1"/>
  <c r="D624" i="38" a="1"/>
  <c r="D624" i="38" s="1"/>
  <c r="C624" i="38" s="1" a="1"/>
  <c r="C624" i="38" s="1"/>
  <c r="D625" i="38" a="1"/>
  <c r="D625" i="38" s="1"/>
  <c r="C625" i="38" s="1" a="1"/>
  <c r="C625" i="38" s="1"/>
  <c r="D626" i="38" a="1"/>
  <c r="D626" i="38" s="1"/>
  <c r="C626" i="38" s="1" a="1"/>
  <c r="C626" i="38" s="1"/>
  <c r="D627" i="38" a="1"/>
  <c r="D627" i="38" s="1"/>
  <c r="C627" i="38" s="1" a="1"/>
  <c r="C627" i="38" s="1"/>
  <c r="D628" i="38" a="1"/>
  <c r="D628" i="38" s="1"/>
  <c r="C628" i="38" s="1" a="1"/>
  <c r="C628" i="38" s="1"/>
  <c r="D629" i="38" a="1"/>
  <c r="D629" i="38" s="1"/>
  <c r="C629" i="38" s="1" a="1"/>
  <c r="C629" i="38" s="1"/>
  <c r="D630" i="38" a="1"/>
  <c r="D630" i="38" s="1"/>
  <c r="C630" i="38" s="1" a="1"/>
  <c r="C630" i="38" s="1"/>
  <c r="D631" i="38" a="1"/>
  <c r="D631" i="38" s="1"/>
  <c r="C631" i="38" s="1" a="1"/>
  <c r="C631" i="38" s="1"/>
  <c r="D632" i="38" a="1"/>
  <c r="D632" i="38" s="1"/>
  <c r="C632" i="38" s="1" a="1"/>
  <c r="C632" i="38" s="1"/>
  <c r="D633" i="38" a="1"/>
  <c r="D633" i="38" s="1"/>
  <c r="C633" i="38" s="1" a="1"/>
  <c r="C633" i="38" s="1"/>
  <c r="D634" i="38" a="1"/>
  <c r="D634" i="38" s="1"/>
  <c r="C634" i="38" s="1" a="1"/>
  <c r="C634" i="38" s="1"/>
  <c r="D635" i="38" a="1"/>
  <c r="D635" i="38" s="1"/>
  <c r="C635" i="38" s="1" a="1"/>
  <c r="C635" i="38" s="1"/>
  <c r="D636" i="38" a="1"/>
  <c r="D636" i="38" s="1"/>
  <c r="C636" i="38" s="1" a="1"/>
  <c r="C636" i="38" s="1"/>
  <c r="D637" i="38" a="1"/>
  <c r="D637" i="38" s="1"/>
  <c r="C637" i="38" s="1" a="1"/>
  <c r="C637" i="38" s="1"/>
  <c r="D638" i="38" a="1"/>
  <c r="D638" i="38" s="1"/>
  <c r="C638" i="38" s="1" a="1"/>
  <c r="C638" i="38" s="1"/>
  <c r="D639" i="38" a="1"/>
  <c r="D639" i="38" s="1"/>
  <c r="C639" i="38" s="1" a="1"/>
  <c r="C639" i="38" s="1"/>
  <c r="D640" i="38" a="1"/>
  <c r="D640" i="38" s="1"/>
  <c r="C640" i="38" s="1" a="1"/>
  <c r="C640" i="38" s="1"/>
  <c r="D641" i="38" a="1"/>
  <c r="D641" i="38" s="1"/>
  <c r="C641" i="38" s="1" a="1"/>
  <c r="C641" i="38" s="1"/>
  <c r="D642" i="38" a="1"/>
  <c r="D642" i="38" s="1"/>
  <c r="C642" i="38" s="1" a="1"/>
  <c r="C642" i="38" s="1"/>
  <c r="D643" i="38" a="1"/>
  <c r="D643" i="38" s="1"/>
  <c r="C643" i="38" s="1" a="1"/>
  <c r="C643" i="38" s="1"/>
  <c r="D644" i="38" a="1"/>
  <c r="D644" i="38" s="1"/>
  <c r="C644" i="38" s="1" a="1"/>
  <c r="C644" i="38" s="1"/>
  <c r="D645" i="38" a="1"/>
  <c r="D645" i="38" s="1"/>
  <c r="C645" i="38" s="1" a="1"/>
  <c r="C645" i="38" s="1"/>
  <c r="D646" i="38" a="1"/>
  <c r="D646" i="38" s="1"/>
  <c r="C646" i="38" s="1" a="1"/>
  <c r="C646" i="38" s="1"/>
  <c r="D647" i="38" a="1"/>
  <c r="D647" i="38" s="1"/>
  <c r="C647" i="38" s="1" a="1"/>
  <c r="C647" i="38" s="1"/>
  <c r="D648" i="38" a="1"/>
  <c r="D648" i="38" s="1"/>
  <c r="C648" i="38" s="1" a="1"/>
  <c r="C648" i="38" s="1"/>
  <c r="D649" i="38" a="1"/>
  <c r="D649" i="38" s="1"/>
  <c r="C649" i="38" s="1" a="1"/>
  <c r="C649" i="38" s="1"/>
  <c r="D650" i="38" a="1"/>
  <c r="D650" i="38" s="1"/>
  <c r="C650" i="38" s="1" a="1"/>
  <c r="C650" i="38" s="1"/>
  <c r="D651" i="38" a="1"/>
  <c r="D651" i="38"/>
  <c r="C651" i="38" s="1" a="1"/>
  <c r="C651" i="38" s="1"/>
  <c r="D652" i="38" a="1"/>
  <c r="D652" i="38" s="1"/>
  <c r="C652" i="38" s="1" a="1"/>
  <c r="C652" i="38" s="1"/>
  <c r="D653" i="38" a="1"/>
  <c r="D653" i="38" s="1"/>
  <c r="C653" i="38" s="1" a="1"/>
  <c r="C653" i="38" s="1"/>
  <c r="D654" i="38" a="1"/>
  <c r="D654" i="38" s="1"/>
  <c r="C654" i="38" s="1" a="1"/>
  <c r="C654" i="38" s="1"/>
  <c r="D655" i="38" a="1"/>
  <c r="D655" i="38" s="1"/>
  <c r="C655" i="38" s="1" a="1"/>
  <c r="C655" i="38" s="1"/>
  <c r="D656" i="38" a="1"/>
  <c r="D656" i="38" s="1"/>
  <c r="C656" i="38" s="1" a="1"/>
  <c r="C656" i="38" s="1"/>
  <c r="D657" i="38" a="1"/>
  <c r="D657" i="38" s="1"/>
  <c r="C657" i="38" s="1" a="1"/>
  <c r="C657" i="38" s="1"/>
  <c r="D658" i="38" a="1"/>
  <c r="D658" i="38" s="1"/>
  <c r="C658" i="38" s="1" a="1"/>
  <c r="C658" i="38" s="1"/>
  <c r="D659" i="38" a="1"/>
  <c r="D659" i="38" s="1"/>
  <c r="C659" i="38" s="1" a="1"/>
  <c r="C659" i="38" s="1"/>
  <c r="D660" i="38" a="1"/>
  <c r="D660" i="38"/>
  <c r="C660" i="38" s="1" a="1"/>
  <c r="C660" i="38" s="1"/>
  <c r="D661" i="38" a="1"/>
  <c r="D661" i="38" s="1"/>
  <c r="C661" i="38" s="1" a="1"/>
  <c r="C661" i="38" s="1"/>
  <c r="D662" i="38" a="1"/>
  <c r="D662" i="38" s="1"/>
  <c r="C662" i="38" s="1" a="1"/>
  <c r="C662" i="38" s="1"/>
  <c r="D663" i="38" a="1"/>
  <c r="D663" i="38" s="1"/>
  <c r="C663" i="38" s="1" a="1"/>
  <c r="C663" i="38" s="1"/>
  <c r="D664" i="38" a="1"/>
  <c r="D664" i="38" s="1"/>
  <c r="C664" i="38" s="1" a="1"/>
  <c r="C664" i="38" s="1"/>
  <c r="D665" i="38" a="1"/>
  <c r="D665" i="38" s="1"/>
  <c r="C665" i="38" s="1" a="1"/>
  <c r="C665" i="38" s="1"/>
  <c r="D666" i="38" a="1"/>
  <c r="D666" i="38"/>
  <c r="C666" i="38" s="1" a="1"/>
  <c r="C666" i="38" s="1"/>
  <c r="D667" i="38" a="1"/>
  <c r="D667" i="38" s="1"/>
  <c r="C667" i="38" s="1" a="1"/>
  <c r="C667" i="38" s="1"/>
  <c r="D668" i="38" a="1"/>
  <c r="D668" i="38" s="1"/>
  <c r="C668" i="38" s="1" a="1"/>
  <c r="C668" i="38" s="1"/>
  <c r="D669" i="38" a="1"/>
  <c r="D669" i="38" s="1"/>
  <c r="C669" i="38" s="1" a="1"/>
  <c r="C669" i="38" s="1"/>
  <c r="D670" i="38" a="1"/>
  <c r="D670" i="38" s="1"/>
  <c r="C670" i="38" s="1" a="1"/>
  <c r="C670" i="38" s="1"/>
  <c r="D671" i="38" a="1"/>
  <c r="D671" i="38" s="1"/>
  <c r="C671" i="38" s="1" a="1"/>
  <c r="C671" i="38" s="1"/>
  <c r="D672" i="38" a="1"/>
  <c r="D672" i="38" s="1"/>
  <c r="C672" i="38" s="1" a="1"/>
  <c r="C672" i="38" s="1"/>
  <c r="D673" i="38" a="1"/>
  <c r="D673" i="38" s="1"/>
  <c r="C673" i="38" s="1" a="1"/>
  <c r="C673" i="38" s="1"/>
  <c r="D674" i="38" a="1"/>
  <c r="D674" i="38" s="1"/>
  <c r="C674" i="38" s="1" a="1"/>
  <c r="C674" i="38" s="1"/>
  <c r="D675" i="38" a="1"/>
  <c r="D675" i="38" s="1"/>
  <c r="C675" i="38" s="1" a="1"/>
  <c r="C675" i="38" s="1"/>
  <c r="D676" i="38" a="1"/>
  <c r="D676" i="38" s="1"/>
  <c r="C676" i="38" s="1" a="1"/>
  <c r="C676" i="38" s="1"/>
  <c r="D677" i="38" a="1"/>
  <c r="D677" i="38" s="1"/>
  <c r="C677" i="38" s="1" a="1"/>
  <c r="C677" i="38" s="1"/>
  <c r="D678" i="38" a="1"/>
  <c r="D678" i="38" s="1"/>
  <c r="C678" i="38" s="1" a="1"/>
  <c r="C678" i="38" s="1"/>
  <c r="D679" i="38" a="1"/>
  <c r="D679" i="38" s="1"/>
  <c r="C679" i="38" s="1" a="1"/>
  <c r="C679" i="38" s="1"/>
  <c r="D680" i="38" a="1"/>
  <c r="D680" i="38" s="1"/>
  <c r="C680" i="38" s="1" a="1"/>
  <c r="C680" i="38" s="1"/>
  <c r="D681" i="38" a="1"/>
  <c r="D681" i="38" s="1"/>
  <c r="C681" i="38" s="1" a="1"/>
  <c r="C681" i="38" s="1"/>
  <c r="D682" i="38" a="1"/>
  <c r="D682" i="38" s="1"/>
  <c r="C682" i="38" s="1" a="1"/>
  <c r="C682" i="38" s="1"/>
  <c r="D683" i="38" a="1"/>
  <c r="D683" i="38" s="1"/>
  <c r="C683" i="38" s="1" a="1"/>
  <c r="C683" i="38" s="1"/>
  <c r="D684" i="38" a="1"/>
  <c r="D684" i="38" s="1"/>
  <c r="C684" i="38" s="1" a="1"/>
  <c r="C684" i="38" s="1"/>
  <c r="D685" i="38" a="1"/>
  <c r="D685" i="38" s="1"/>
  <c r="C685" i="38" s="1" a="1"/>
  <c r="C685" i="38" s="1"/>
  <c r="D686" i="38" a="1"/>
  <c r="D686" i="38" s="1"/>
  <c r="C686" i="38" s="1" a="1"/>
  <c r="C686" i="38" s="1"/>
  <c r="D687" i="38" a="1"/>
  <c r="D687" i="38" s="1"/>
  <c r="C687" i="38" s="1" a="1"/>
  <c r="C687" i="38" s="1"/>
  <c r="D688" i="38" a="1"/>
  <c r="D688" i="38" s="1"/>
  <c r="C688" i="38" s="1" a="1"/>
  <c r="C688" i="38" s="1"/>
  <c r="D689" i="38" a="1"/>
  <c r="D689" i="38" s="1"/>
  <c r="C689" i="38" s="1" a="1"/>
  <c r="C689" i="38" s="1"/>
  <c r="D690" i="38" a="1"/>
  <c r="D690" i="38" s="1"/>
  <c r="C690" i="38" s="1" a="1"/>
  <c r="C690" i="38" s="1"/>
  <c r="D691" i="38" a="1"/>
  <c r="D691" i="38" s="1"/>
  <c r="C691" i="38" s="1" a="1"/>
  <c r="C691" i="38" s="1"/>
  <c r="D692" i="38" a="1"/>
  <c r="D692" i="38" s="1"/>
  <c r="C692" i="38" s="1" a="1"/>
  <c r="C692" i="38" s="1"/>
  <c r="D693" i="38" a="1"/>
  <c r="D693" i="38" s="1"/>
  <c r="C693" i="38" s="1" a="1"/>
  <c r="C693" i="38" s="1"/>
  <c r="D694" i="38" a="1"/>
  <c r="D694" i="38"/>
  <c r="C694" i="38" s="1" a="1"/>
  <c r="C694" i="38" s="1"/>
  <c r="D695" i="38" a="1"/>
  <c r="D695" i="38" s="1"/>
  <c r="C695" i="38" s="1" a="1"/>
  <c r="C695" i="38" s="1"/>
  <c r="D696" i="38" a="1"/>
  <c r="D696" i="38" s="1"/>
  <c r="C696" i="38" s="1" a="1"/>
  <c r="C696" i="38" s="1"/>
  <c r="D697" i="38" a="1"/>
  <c r="D697" i="38" s="1"/>
  <c r="C697" i="38" s="1" a="1"/>
  <c r="C697" i="38" s="1"/>
  <c r="D698" i="38" a="1"/>
  <c r="D698" i="38" s="1"/>
  <c r="C698" i="38" s="1" a="1"/>
  <c r="C698" i="38" s="1"/>
  <c r="D699" i="38" a="1"/>
  <c r="D699" i="38" s="1"/>
  <c r="C699" i="38" s="1" a="1"/>
  <c r="C699" i="38" s="1"/>
  <c r="D700" i="38" a="1"/>
  <c r="D700" i="38" s="1"/>
  <c r="C700" i="38" s="1" a="1"/>
  <c r="C700" i="38" s="1"/>
  <c r="D701" i="38" a="1"/>
  <c r="D701" i="38" s="1"/>
  <c r="C701" i="38" s="1" a="1"/>
  <c r="C701" i="38" s="1"/>
  <c r="D702" i="38" a="1"/>
  <c r="D702" i="38" s="1"/>
  <c r="C702" i="38" s="1" a="1"/>
  <c r="C702" i="38" s="1"/>
  <c r="D703" i="38" a="1"/>
  <c r="D703" i="38" s="1"/>
  <c r="C703" i="38" s="1" a="1"/>
  <c r="C703" i="38" s="1"/>
  <c r="D704" i="38" a="1"/>
  <c r="D704" i="38" s="1"/>
  <c r="C704" i="38" s="1" a="1"/>
  <c r="C704" i="38" s="1"/>
  <c r="D705" i="38" a="1"/>
  <c r="D705" i="38" s="1"/>
  <c r="C705" i="38" s="1" a="1"/>
  <c r="C705" i="38" s="1"/>
  <c r="D706" i="38" a="1"/>
  <c r="D706" i="38" s="1"/>
  <c r="C706" i="38" s="1" a="1"/>
  <c r="C706" i="38" s="1"/>
  <c r="D707" i="38" a="1"/>
  <c r="D707" i="38" s="1"/>
  <c r="C707" i="38" s="1" a="1"/>
  <c r="C707" i="38" s="1"/>
  <c r="D708" i="38" a="1"/>
  <c r="D708" i="38" s="1"/>
  <c r="C708" i="38" s="1" a="1"/>
  <c r="C708" i="38" s="1"/>
  <c r="D709" i="38" a="1"/>
  <c r="D709" i="38" s="1"/>
  <c r="C709" i="38" s="1" a="1"/>
  <c r="C709" i="38" s="1"/>
  <c r="D710" i="38" a="1"/>
  <c r="D710" i="38" s="1"/>
  <c r="C710" i="38" s="1" a="1"/>
  <c r="C710" i="38" s="1"/>
  <c r="D711" i="38" a="1"/>
  <c r="D711" i="38" s="1"/>
  <c r="C711" i="38" s="1" a="1"/>
  <c r="C711" i="38" s="1"/>
  <c r="D712" i="38" a="1"/>
  <c r="D712" i="38" s="1"/>
  <c r="C712" i="38" s="1" a="1"/>
  <c r="C712" i="38" s="1"/>
  <c r="D713" i="38" a="1"/>
  <c r="D713" i="38" s="1"/>
  <c r="C713" i="38" s="1" a="1"/>
  <c r="C713" i="38" s="1"/>
  <c r="D714" i="38" a="1"/>
  <c r="D714" i="38" s="1"/>
  <c r="C714" i="38" s="1" a="1"/>
  <c r="C714" i="38" s="1"/>
  <c r="D715" i="38" a="1"/>
  <c r="D715" i="38" s="1"/>
  <c r="C715" i="38" s="1" a="1"/>
  <c r="C715" i="38" s="1"/>
  <c r="D716" i="38" a="1"/>
  <c r="D716" i="38" s="1"/>
  <c r="C716" i="38" s="1" a="1"/>
  <c r="C716" i="38" s="1"/>
  <c r="D717" i="38" a="1"/>
  <c r="D717" i="38" s="1"/>
  <c r="C717" i="38" s="1" a="1"/>
  <c r="C717" i="38" s="1"/>
  <c r="D718" i="38" a="1"/>
  <c r="D718" i="38"/>
  <c r="C718" i="38" s="1" a="1"/>
  <c r="C718" i="38" s="1"/>
  <c r="D719" i="38" a="1"/>
  <c r="D719" i="38" s="1"/>
  <c r="C719" i="38" s="1" a="1"/>
  <c r="C719" i="38" s="1"/>
  <c r="D720" i="38" a="1"/>
  <c r="D720" i="38" s="1"/>
  <c r="C720" i="38" s="1" a="1"/>
  <c r="C720" i="38" s="1"/>
  <c r="D721" i="38" a="1"/>
  <c r="D721" i="38" s="1"/>
  <c r="C721" i="38" s="1" a="1"/>
  <c r="C721" i="38" s="1"/>
  <c r="D722" i="38" a="1"/>
  <c r="D722" i="38" s="1"/>
  <c r="C722" i="38" s="1" a="1"/>
  <c r="C722" i="38" s="1"/>
  <c r="D723" i="38" a="1"/>
  <c r="D723" i="38" s="1"/>
  <c r="C723" i="38" s="1" a="1"/>
  <c r="C723" i="38" s="1"/>
  <c r="D724" i="38" a="1"/>
  <c r="D724" i="38" s="1"/>
  <c r="C724" i="38" s="1" a="1"/>
  <c r="C724" i="38" s="1"/>
  <c r="D725" i="38" a="1"/>
  <c r="D725" i="38" s="1"/>
  <c r="C725" i="38" s="1" a="1"/>
  <c r="C725" i="38" s="1"/>
  <c r="D726" i="38" a="1"/>
  <c r="D726" i="38" s="1"/>
  <c r="C726" i="38" s="1" a="1"/>
  <c r="C726" i="38" s="1"/>
  <c r="D727" i="38" a="1"/>
  <c r="D727" i="38" s="1"/>
  <c r="C727" i="38" s="1" a="1"/>
  <c r="C727" i="38" s="1"/>
  <c r="D728" i="38" a="1"/>
  <c r="D728" i="38" s="1"/>
  <c r="C728" i="38" s="1" a="1"/>
  <c r="C728" i="38" s="1"/>
  <c r="D729" i="38" a="1"/>
  <c r="D729" i="38" s="1"/>
  <c r="C729" i="38" s="1" a="1"/>
  <c r="C729" i="38" s="1"/>
  <c r="D730" i="38" a="1"/>
  <c r="D730" i="38" s="1"/>
  <c r="C730" i="38" s="1" a="1"/>
  <c r="C730" i="38" s="1"/>
  <c r="D731" i="38" a="1"/>
  <c r="D731" i="38" s="1"/>
  <c r="C731" i="38" s="1" a="1"/>
  <c r="C731" i="38" s="1"/>
  <c r="D732" i="38" a="1"/>
  <c r="D732" i="38" s="1"/>
  <c r="C732" i="38" s="1" a="1"/>
  <c r="C732" i="38" s="1"/>
  <c r="D733" i="38" a="1"/>
  <c r="D733" i="38" s="1"/>
  <c r="C733" i="38" s="1" a="1"/>
  <c r="C733" i="38" s="1"/>
  <c r="D734" i="38" a="1"/>
  <c r="D734" i="38" s="1"/>
  <c r="C734" i="38" s="1" a="1"/>
  <c r="C734" i="38" s="1"/>
  <c r="D735" i="38" a="1"/>
  <c r="D735" i="38" s="1"/>
  <c r="C735" i="38" s="1" a="1"/>
  <c r="C735" i="38" s="1"/>
  <c r="D736" i="38" a="1"/>
  <c r="D736" i="38" s="1"/>
  <c r="C736" i="38" s="1" a="1"/>
  <c r="C736" i="38" s="1"/>
  <c r="D737" i="38" a="1"/>
  <c r="D737" i="38" s="1"/>
  <c r="C737" i="38" s="1" a="1"/>
  <c r="C737" i="38" s="1"/>
  <c r="D738" i="38" a="1"/>
  <c r="D738" i="38" s="1"/>
  <c r="C738" i="38" s="1" a="1"/>
  <c r="C738" i="38" s="1"/>
  <c r="D739" i="38" a="1"/>
  <c r="D739" i="38" s="1"/>
  <c r="C739" i="38" s="1" a="1"/>
  <c r="C739" i="38" s="1"/>
  <c r="D740" i="38" a="1"/>
  <c r="D740" i="38" s="1"/>
  <c r="C740" i="38" s="1" a="1"/>
  <c r="C740" i="38" s="1"/>
  <c r="D741" i="38" a="1"/>
  <c r="D741" i="38" s="1"/>
  <c r="C741" i="38" s="1" a="1"/>
  <c r="C741" i="38" s="1"/>
  <c r="D742" i="38" a="1"/>
  <c r="D742" i="38" s="1"/>
  <c r="C742" i="38" s="1" a="1"/>
  <c r="C742" i="38" s="1"/>
  <c r="D743" i="38" a="1"/>
  <c r="D743" i="38" s="1"/>
  <c r="C743" i="38" s="1" a="1"/>
  <c r="C743" i="38" s="1"/>
  <c r="D744" i="38" a="1"/>
  <c r="D744" i="38" s="1"/>
  <c r="C744" i="38" s="1" a="1"/>
  <c r="C744" i="38" s="1"/>
  <c r="D745" i="38" a="1"/>
  <c r="D745" i="38"/>
  <c r="C745" i="38" s="1" a="1"/>
  <c r="C745" i="38" s="1"/>
  <c r="D746" i="38" a="1"/>
  <c r="D746" i="38" s="1"/>
  <c r="C746" i="38" s="1" a="1"/>
  <c r="C746" i="38" s="1"/>
  <c r="D747" i="38" a="1"/>
  <c r="D747" i="38" s="1"/>
  <c r="C747" i="38" s="1" a="1"/>
  <c r="C747" i="38" s="1"/>
  <c r="D748" i="38" a="1"/>
  <c r="D748" i="38" s="1"/>
  <c r="C748" i="38" s="1" a="1"/>
  <c r="C748" i="38" s="1"/>
  <c r="D749" i="38" a="1"/>
  <c r="D749" i="38" s="1"/>
  <c r="C749" i="38" s="1" a="1"/>
  <c r="C749" i="38" s="1"/>
  <c r="D750" i="38" a="1"/>
  <c r="D750" i="38" s="1"/>
  <c r="C750" i="38" s="1" a="1"/>
  <c r="C750" i="38" s="1"/>
  <c r="D751" i="38" a="1"/>
  <c r="D751" i="38"/>
  <c r="C751" i="38" s="1" a="1"/>
  <c r="C751" i="38" s="1"/>
  <c r="D752" i="38" a="1"/>
  <c r="D752" i="38" s="1"/>
  <c r="C752" i="38" s="1" a="1"/>
  <c r="C752" i="38" s="1"/>
  <c r="D753" i="38" a="1"/>
  <c r="D753" i="38" s="1"/>
  <c r="C753" i="38" s="1" a="1"/>
  <c r="C753" i="38" s="1"/>
  <c r="D754" i="38" a="1"/>
  <c r="D754" i="38" s="1"/>
  <c r="C754" i="38" s="1" a="1"/>
  <c r="C754" i="38" s="1"/>
  <c r="D755" i="38" a="1"/>
  <c r="D755" i="38" s="1"/>
  <c r="C755" i="38" s="1" a="1"/>
  <c r="C755" i="38" s="1"/>
  <c r="D756" i="38" a="1"/>
  <c r="D756" i="38" s="1"/>
  <c r="C756" i="38" s="1" a="1"/>
  <c r="C756" i="38" s="1"/>
  <c r="D757" i="38" a="1"/>
  <c r="D757" i="38" s="1"/>
  <c r="C757" i="38" s="1" a="1"/>
  <c r="C757" i="38" s="1"/>
  <c r="D758" i="38" a="1"/>
  <c r="D758" i="38" s="1"/>
  <c r="C758" i="38" s="1" a="1"/>
  <c r="C758" i="38" s="1"/>
  <c r="D759" i="38" a="1"/>
  <c r="D759" i="38" s="1"/>
  <c r="C759" i="38" s="1" a="1"/>
  <c r="C759" i="38" s="1"/>
  <c r="D760" i="38" a="1"/>
  <c r="D760" i="38" s="1"/>
  <c r="C760" i="38" s="1" a="1"/>
  <c r="C760" i="38" s="1"/>
  <c r="D761" i="38" a="1"/>
  <c r="D761" i="38" s="1"/>
  <c r="C761" i="38" s="1" a="1"/>
  <c r="C761" i="38" s="1"/>
  <c r="D762" i="38" a="1"/>
  <c r="D762" i="38" s="1"/>
  <c r="C762" i="38" s="1" a="1"/>
  <c r="C762" i="38" s="1"/>
  <c r="D763" i="38" a="1"/>
  <c r="D763" i="38" s="1"/>
  <c r="C763" i="38" s="1" a="1"/>
  <c r="C763" i="38" s="1"/>
  <c r="D764" i="38" a="1"/>
  <c r="D764" i="38" s="1"/>
  <c r="C764" i="38" s="1" a="1"/>
  <c r="C764" i="38" s="1"/>
  <c r="D765" i="38" a="1"/>
  <c r="D765" i="38" s="1"/>
  <c r="C765" i="38" s="1" a="1"/>
  <c r="C765" i="38" s="1"/>
  <c r="D766" i="38" a="1"/>
  <c r="D766" i="38" s="1"/>
  <c r="C766" i="38" s="1" a="1"/>
  <c r="C766" i="38" s="1"/>
  <c r="D767" i="38" a="1"/>
  <c r="D767" i="38" s="1"/>
  <c r="C767" i="38" s="1" a="1"/>
  <c r="C767" i="38" s="1"/>
  <c r="D768" i="38" a="1"/>
  <c r="D768" i="38" s="1"/>
  <c r="C768" i="38" s="1" a="1"/>
  <c r="C768" i="38" s="1"/>
  <c r="D769" i="38" a="1"/>
  <c r="D769" i="38" s="1"/>
  <c r="C769" i="38" s="1" a="1"/>
  <c r="C769" i="38" s="1"/>
  <c r="D770" i="38" a="1"/>
  <c r="D770" i="38" s="1"/>
  <c r="C770" i="38" s="1" a="1"/>
  <c r="C770" i="38" s="1"/>
  <c r="D771" i="38" a="1"/>
  <c r="D771" i="38" s="1"/>
  <c r="C771" i="38" s="1" a="1"/>
  <c r="C771" i="38" s="1"/>
  <c r="D772" i="38" a="1"/>
  <c r="D772" i="38" s="1"/>
  <c r="C772" i="38" s="1" a="1"/>
  <c r="C772" i="38" s="1"/>
  <c r="D773" i="38" a="1"/>
  <c r="D773" i="38" s="1"/>
  <c r="C773" i="38" s="1" a="1"/>
  <c r="C773" i="38" s="1"/>
  <c r="D774" i="38" a="1"/>
  <c r="D774" i="38" s="1"/>
  <c r="C774" i="38" s="1" a="1"/>
  <c r="C774" i="38" s="1"/>
  <c r="D775" i="38" a="1"/>
  <c r="D775" i="38"/>
  <c r="C775" i="38" s="1" a="1"/>
  <c r="C775" i="38" s="1"/>
  <c r="D776" i="38" a="1"/>
  <c r="D776" i="38" s="1"/>
  <c r="C776" i="38" s="1" a="1"/>
  <c r="C776" i="38" s="1"/>
  <c r="D777" i="38" a="1"/>
  <c r="D777" i="38" s="1"/>
  <c r="C777" i="38" s="1" a="1"/>
  <c r="C777" i="38" s="1"/>
  <c r="D778" i="38" a="1"/>
  <c r="D778" i="38" s="1"/>
  <c r="C778" i="38" s="1" a="1"/>
  <c r="C778" i="38" s="1"/>
  <c r="D779" i="38" a="1"/>
  <c r="D779" i="38" s="1"/>
  <c r="C779" i="38" s="1" a="1"/>
  <c r="C779" i="38" s="1"/>
  <c r="D780" i="38" a="1"/>
  <c r="D780" i="38" s="1"/>
  <c r="C780" i="38" s="1" a="1"/>
  <c r="C780" i="38" s="1"/>
  <c r="D781" i="38" a="1"/>
  <c r="D781" i="38" s="1"/>
  <c r="C781" i="38" s="1" a="1"/>
  <c r="C781" i="38" s="1"/>
  <c r="D782" i="38" a="1"/>
  <c r="D782" i="38" s="1"/>
  <c r="C782" i="38" s="1" a="1"/>
  <c r="C782" i="38" s="1"/>
  <c r="D783" i="38" a="1"/>
  <c r="D783" i="38" s="1"/>
  <c r="C783" i="38" s="1" a="1"/>
  <c r="C783" i="38" s="1"/>
  <c r="D784" i="38" a="1"/>
  <c r="D784" i="38" s="1"/>
  <c r="C784" i="38" s="1" a="1"/>
  <c r="C784" i="38" s="1"/>
  <c r="D785" i="38" a="1"/>
  <c r="D785" i="38" s="1"/>
  <c r="C785" i="38" s="1" a="1"/>
  <c r="C785" i="38" s="1"/>
  <c r="D786" i="38" a="1"/>
  <c r="D786" i="38" s="1"/>
  <c r="C786" i="38" s="1" a="1"/>
  <c r="C786" i="38" s="1"/>
  <c r="D787" i="38" a="1"/>
  <c r="D787" i="38" s="1"/>
  <c r="C787" i="38" s="1" a="1"/>
  <c r="C787" i="38" s="1"/>
  <c r="D788" i="38" a="1"/>
  <c r="D788" i="38" s="1"/>
  <c r="C788" i="38" s="1" a="1"/>
  <c r="C788" i="38" s="1"/>
  <c r="D789" i="38" a="1"/>
  <c r="D789" i="38" s="1"/>
  <c r="C789" i="38" s="1" a="1"/>
  <c r="C789" i="38" s="1"/>
  <c r="D790" i="38" a="1"/>
  <c r="D790" i="38" s="1"/>
  <c r="C790" i="38" s="1" a="1"/>
  <c r="C790" i="38" s="1"/>
  <c r="D791" i="38" a="1"/>
  <c r="D791" i="38" s="1"/>
  <c r="C791" i="38" s="1" a="1"/>
  <c r="C791" i="38" s="1"/>
  <c r="D792" i="38" a="1"/>
  <c r="D792" i="38" s="1"/>
  <c r="C792" i="38" s="1" a="1"/>
  <c r="C792" i="38" s="1"/>
  <c r="D793" i="38" a="1"/>
  <c r="D793" i="38" s="1"/>
  <c r="C793" i="38" s="1" a="1"/>
  <c r="C793" i="38" s="1"/>
  <c r="D794" i="38" a="1"/>
  <c r="D794" i="38" s="1"/>
  <c r="C794" i="38" s="1" a="1"/>
  <c r="C794" i="38" s="1"/>
  <c r="D795" i="38" a="1"/>
  <c r="D795" i="38" s="1"/>
  <c r="C795" i="38" s="1" a="1"/>
  <c r="C795" i="38" s="1"/>
  <c r="D796" i="38" a="1"/>
  <c r="D796" i="38" s="1"/>
  <c r="C796" i="38" s="1" a="1"/>
  <c r="C796" i="38" s="1"/>
  <c r="D797" i="38" a="1"/>
  <c r="D797" i="38" s="1"/>
  <c r="C797" i="38" s="1" a="1"/>
  <c r="C797" i="38" s="1"/>
  <c r="D798" i="38" a="1"/>
  <c r="D798" i="38" s="1"/>
  <c r="C798" i="38" s="1" a="1"/>
  <c r="C798" i="38" s="1"/>
  <c r="D799" i="38" a="1"/>
  <c r="D799" i="38" s="1"/>
  <c r="C799" i="38" s="1" a="1"/>
  <c r="C799" i="38" s="1"/>
  <c r="D800" i="38" a="1"/>
  <c r="D800" i="38" s="1"/>
  <c r="C800" i="38" s="1" a="1"/>
  <c r="C800" i="38" s="1"/>
  <c r="D801" i="38" a="1"/>
  <c r="D801" i="38" s="1"/>
  <c r="C801" i="38" s="1" a="1"/>
  <c r="C801" i="38" s="1"/>
  <c r="D802" i="38" a="1"/>
  <c r="D802" i="38" s="1"/>
  <c r="C802" i="38" s="1" a="1"/>
  <c r="C802" i="38" s="1"/>
  <c r="D803" i="38" a="1"/>
  <c r="D803" i="38" s="1"/>
  <c r="C803" i="38" s="1" a="1"/>
  <c r="C803" i="38" s="1"/>
  <c r="D804" i="38" a="1"/>
  <c r="D804" i="38" s="1"/>
  <c r="C804" i="38" s="1" a="1"/>
  <c r="C804" i="38" s="1"/>
  <c r="D805" i="38" a="1"/>
  <c r="D805" i="38" s="1"/>
  <c r="C805" i="38" s="1" a="1"/>
  <c r="C805" i="38" s="1"/>
  <c r="D806" i="38" a="1"/>
  <c r="D806" i="38" s="1"/>
  <c r="C806" i="38" s="1" a="1"/>
  <c r="C806" i="38" s="1"/>
  <c r="D807" i="38" a="1"/>
  <c r="D807" i="38" s="1"/>
  <c r="C807" i="38" s="1" a="1"/>
  <c r="C807" i="38" s="1"/>
  <c r="D808" i="38" a="1"/>
  <c r="D808" i="38" s="1"/>
  <c r="C808" i="38" s="1" a="1"/>
  <c r="C808" i="38" s="1"/>
  <c r="D809" i="38" a="1"/>
  <c r="D809" i="38" s="1"/>
  <c r="C809" i="38" s="1" a="1"/>
  <c r="C809" i="38" s="1"/>
  <c r="D810" i="38" a="1"/>
  <c r="D810" i="38" s="1"/>
  <c r="C810" i="38" s="1" a="1"/>
  <c r="C810" i="38" s="1"/>
  <c r="D811" i="38" a="1"/>
  <c r="D811" i="38" s="1"/>
  <c r="C811" i="38" s="1" a="1"/>
  <c r="C811" i="38" s="1"/>
  <c r="D812" i="38" a="1"/>
  <c r="D812" i="38" s="1"/>
  <c r="C812" i="38" s="1" a="1"/>
  <c r="C812" i="38" s="1"/>
  <c r="D813" i="38" a="1"/>
  <c r="D813" i="38" s="1"/>
  <c r="C813" i="38" s="1" a="1"/>
  <c r="C813" i="38" s="1"/>
  <c r="D814" i="38" a="1"/>
  <c r="D814" i="38" s="1"/>
  <c r="C814" i="38" s="1" a="1"/>
  <c r="C814" i="38" s="1"/>
  <c r="D815" i="38" a="1"/>
  <c r="D815" i="38" s="1"/>
  <c r="C815" i="38" s="1" a="1"/>
  <c r="C815" i="38" s="1"/>
  <c r="D816" i="38" a="1"/>
  <c r="D816" i="38" s="1"/>
  <c r="C816" i="38" s="1" a="1"/>
  <c r="C816" i="38" s="1"/>
  <c r="D817" i="38" a="1"/>
  <c r="D817" i="38" s="1"/>
  <c r="C817" i="38" s="1" a="1"/>
  <c r="C817" i="38" s="1"/>
  <c r="D818" i="38" a="1"/>
  <c r="D818" i="38" s="1"/>
  <c r="C818" i="38" s="1" a="1"/>
  <c r="C818" i="38" s="1"/>
  <c r="D819" i="38" a="1"/>
  <c r="D819" i="38" s="1"/>
  <c r="C819" i="38" s="1" a="1"/>
  <c r="C819" i="38" s="1"/>
  <c r="D820" i="38" a="1"/>
  <c r="D820" i="38" s="1"/>
  <c r="C820" i="38" s="1" a="1"/>
  <c r="C820" i="38" s="1"/>
  <c r="D821" i="38" a="1"/>
  <c r="D821" i="38" s="1"/>
  <c r="C821" i="38" s="1" a="1"/>
  <c r="C821" i="38" s="1"/>
  <c r="D822" i="38" a="1"/>
  <c r="D822" i="38" s="1"/>
  <c r="C822" i="38" s="1" a="1"/>
  <c r="C822" i="38" s="1"/>
  <c r="D823" i="38" a="1"/>
  <c r="D823" i="38" s="1"/>
  <c r="C823" i="38" s="1" a="1"/>
  <c r="C823" i="38" s="1"/>
  <c r="D824" i="38" a="1"/>
  <c r="D824" i="38" s="1"/>
  <c r="C824" i="38" s="1" a="1"/>
  <c r="C824" i="38" s="1"/>
  <c r="D825" i="38" a="1"/>
  <c r="D825" i="38" s="1"/>
  <c r="C825" i="38" s="1" a="1"/>
  <c r="C825" i="38" s="1"/>
  <c r="D826" i="38" a="1"/>
  <c r="D826" i="38" s="1"/>
  <c r="C826" i="38" s="1" a="1"/>
  <c r="C826" i="38" s="1"/>
  <c r="D827" i="38" a="1"/>
  <c r="D827" i="38" s="1"/>
  <c r="C827" i="38" s="1" a="1"/>
  <c r="C827" i="38" s="1"/>
  <c r="D828" i="38" a="1"/>
  <c r="D828" i="38" s="1"/>
  <c r="C828" i="38" s="1" a="1"/>
  <c r="C828" i="38" s="1"/>
  <c r="D829" i="38" a="1"/>
  <c r="D829" i="38" s="1"/>
  <c r="C829" i="38" s="1" a="1"/>
  <c r="C829" i="38" s="1"/>
  <c r="D830" i="38" a="1"/>
  <c r="D830" i="38" s="1"/>
  <c r="C830" i="38" s="1" a="1"/>
  <c r="C830" i="38" s="1"/>
  <c r="D831" i="38" a="1"/>
  <c r="D831" i="38" s="1"/>
  <c r="C831" i="38" s="1" a="1"/>
  <c r="C831" i="38" s="1"/>
  <c r="D832" i="38" a="1"/>
  <c r="D832" i="38" s="1"/>
  <c r="C832" i="38" s="1" a="1"/>
  <c r="C832" i="38" s="1"/>
  <c r="D833" i="38" a="1"/>
  <c r="D833" i="38" s="1"/>
  <c r="C833" i="38" s="1" a="1"/>
  <c r="C833" i="38" s="1"/>
  <c r="D834" i="38" a="1"/>
  <c r="D834" i="38" s="1"/>
  <c r="C834" i="38" s="1" a="1"/>
  <c r="C834" i="38" s="1"/>
  <c r="D835" i="38" a="1"/>
  <c r="D835" i="38" s="1"/>
  <c r="C835" i="38" s="1" a="1"/>
  <c r="C835" i="38" s="1"/>
  <c r="D836" i="38" a="1"/>
  <c r="D836" i="38" s="1"/>
  <c r="C836" i="38" s="1" a="1"/>
  <c r="C836" i="38" s="1"/>
  <c r="D837" i="38" a="1"/>
  <c r="D837" i="38" s="1"/>
  <c r="C837" i="38" s="1" a="1"/>
  <c r="C837" i="38" s="1"/>
  <c r="D838" i="38" a="1"/>
  <c r="D838" i="38" s="1"/>
  <c r="C838" i="38" s="1" a="1"/>
  <c r="C838" i="38" s="1"/>
  <c r="D839" i="38" a="1"/>
  <c r="D839" i="38" s="1"/>
  <c r="C839" i="38" s="1" a="1"/>
  <c r="C839" i="38" s="1"/>
  <c r="D840" i="38" a="1"/>
  <c r="D840" i="38" s="1"/>
  <c r="C840" i="38" s="1" a="1"/>
  <c r="C840" i="38" s="1"/>
  <c r="D841" i="38" a="1"/>
  <c r="D841" i="38" s="1"/>
  <c r="C841" i="38" s="1" a="1"/>
  <c r="C841" i="38" s="1"/>
  <c r="D842" i="38" a="1"/>
  <c r="D842" i="38" s="1"/>
  <c r="C842" i="38" s="1" a="1"/>
  <c r="C842" i="38" s="1"/>
  <c r="D843" i="38" a="1"/>
  <c r="D843" i="38" s="1"/>
  <c r="C843" i="38" s="1" a="1"/>
  <c r="C843" i="38" s="1"/>
  <c r="D844" i="38" a="1"/>
  <c r="D844" i="38" s="1"/>
  <c r="C844" i="38" s="1" a="1"/>
  <c r="C844" i="38" s="1"/>
  <c r="D845" i="38" a="1"/>
  <c r="D845" i="38" s="1"/>
  <c r="C845" i="38" s="1" a="1"/>
  <c r="C845" i="38" s="1"/>
  <c r="D846" i="38" a="1"/>
  <c r="D846" i="38" s="1"/>
  <c r="C846" i="38" s="1" a="1"/>
  <c r="C846" i="38" s="1"/>
  <c r="D847" i="38" a="1"/>
  <c r="D847" i="38" s="1"/>
  <c r="C847" i="38" s="1" a="1"/>
  <c r="C847" i="38" s="1"/>
  <c r="D848" i="38" a="1"/>
  <c r="D848" i="38" s="1"/>
  <c r="C848" i="38" s="1" a="1"/>
  <c r="C848" i="38" s="1"/>
  <c r="D849" i="38" a="1"/>
  <c r="D849" i="38" s="1"/>
  <c r="C849" i="38" s="1" a="1"/>
  <c r="C849" i="38" s="1"/>
  <c r="D850" i="38" a="1"/>
  <c r="D850" i="38" s="1"/>
  <c r="C850" i="38" s="1" a="1"/>
  <c r="C850" i="38" s="1"/>
  <c r="D851" i="38" a="1"/>
  <c r="D851" i="38" s="1"/>
  <c r="C851" i="38" s="1" a="1"/>
  <c r="C851" i="38" s="1"/>
  <c r="D852" i="38" a="1"/>
  <c r="D852" i="38" s="1"/>
  <c r="C852" i="38" s="1" a="1"/>
  <c r="C852" i="38" s="1"/>
  <c r="D853" i="38" a="1"/>
  <c r="D853" i="38" s="1"/>
  <c r="C853" i="38" s="1" a="1"/>
  <c r="C853" i="38" s="1"/>
  <c r="D854" i="38" a="1"/>
  <c r="D854" i="38" s="1"/>
  <c r="C854" i="38" s="1" a="1"/>
  <c r="C854" i="38" s="1"/>
  <c r="D855" i="38" a="1"/>
  <c r="D855" i="38" s="1"/>
  <c r="C855" i="38" s="1" a="1"/>
  <c r="C855" i="38" s="1"/>
  <c r="D856" i="38" a="1"/>
  <c r="D856" i="38" s="1"/>
  <c r="C856" i="38" s="1" a="1"/>
  <c r="C856" i="38" s="1"/>
  <c r="D857" i="38" a="1"/>
  <c r="D857" i="38" s="1"/>
  <c r="C857" i="38" s="1" a="1"/>
  <c r="C857" i="38" s="1"/>
  <c r="D858" i="38" a="1"/>
  <c r="D858" i="38" s="1"/>
  <c r="C858" i="38" s="1" a="1"/>
  <c r="C858" i="38" s="1"/>
  <c r="D859" i="38" a="1"/>
  <c r="D859" i="38" s="1"/>
  <c r="C859" i="38" s="1" a="1"/>
  <c r="C859" i="38" s="1"/>
  <c r="D860" i="38" a="1"/>
  <c r="D860" i="38" s="1"/>
  <c r="C860" i="38" s="1" a="1"/>
  <c r="C860" i="38" s="1"/>
  <c r="D861" i="38" a="1"/>
  <c r="D861" i="38" s="1"/>
  <c r="C861" i="38" s="1" a="1"/>
  <c r="C861" i="38" s="1"/>
  <c r="D862" i="38" a="1"/>
  <c r="D862" i="38" s="1"/>
  <c r="C862" i="38" s="1" a="1"/>
  <c r="C862" i="38" s="1"/>
  <c r="D863" i="38" a="1"/>
  <c r="D863" i="38" s="1"/>
  <c r="C863" i="38" s="1" a="1"/>
  <c r="C863" i="38" s="1"/>
  <c r="D864" i="38" a="1"/>
  <c r="D864" i="38" s="1"/>
  <c r="C864" i="38" s="1" a="1"/>
  <c r="C864" i="38" s="1"/>
  <c r="D865" i="38" a="1"/>
  <c r="D865" i="38" s="1"/>
  <c r="C865" i="38" s="1" a="1"/>
  <c r="C865" i="38" s="1"/>
  <c r="D866" i="38" a="1"/>
  <c r="D866" i="38" s="1"/>
  <c r="C866" i="38" s="1" a="1"/>
  <c r="C866" i="38" s="1"/>
  <c r="D867" i="38" a="1"/>
  <c r="D867" i="38" s="1"/>
  <c r="C867" i="38" s="1" a="1"/>
  <c r="C867" i="38" s="1"/>
  <c r="D868" i="38" a="1"/>
  <c r="D868" i="38" s="1"/>
  <c r="C868" i="38" s="1" a="1"/>
  <c r="C868" i="38" s="1"/>
  <c r="D869" i="38" a="1"/>
  <c r="D869" i="38" s="1"/>
  <c r="C869" i="38" s="1" a="1"/>
  <c r="C869" i="38" s="1"/>
  <c r="D870" i="38" a="1"/>
  <c r="D870" i="38" s="1"/>
  <c r="C870" i="38" s="1" a="1"/>
  <c r="C870" i="38" s="1"/>
  <c r="D871" i="38" a="1"/>
  <c r="D871" i="38" s="1"/>
  <c r="C871" i="38" s="1" a="1"/>
  <c r="C871" i="38" s="1"/>
  <c r="D872" i="38" a="1"/>
  <c r="D872" i="38" s="1"/>
  <c r="C872" i="38" s="1" a="1"/>
  <c r="C872" i="38" s="1"/>
  <c r="D873" i="38" a="1"/>
  <c r="D873" i="38" s="1"/>
  <c r="C873" i="38" s="1" a="1"/>
  <c r="C873" i="38" s="1"/>
  <c r="D874" i="38" a="1"/>
  <c r="D874" i="38" s="1"/>
  <c r="C874" i="38" s="1" a="1"/>
  <c r="C874" i="38" s="1"/>
  <c r="D875" i="38" a="1"/>
  <c r="D875" i="38" s="1"/>
  <c r="C875" i="38" s="1" a="1"/>
  <c r="C875" i="38" s="1"/>
  <c r="D876" i="38" a="1"/>
  <c r="D876" i="38" s="1"/>
  <c r="C876" i="38" s="1" a="1"/>
  <c r="C876" i="38" s="1"/>
  <c r="D877" i="38" a="1"/>
  <c r="D877" i="38" s="1"/>
  <c r="C877" i="38" s="1" a="1"/>
  <c r="C877" i="38" s="1"/>
  <c r="D878" i="38" a="1"/>
  <c r="D878" i="38" s="1"/>
  <c r="C878" i="38" s="1" a="1"/>
  <c r="C878" i="38" s="1"/>
  <c r="D879" i="38" a="1"/>
  <c r="D879" i="38" s="1"/>
  <c r="C879" i="38" s="1" a="1"/>
  <c r="C879" i="38" s="1"/>
  <c r="D880" i="38" a="1"/>
  <c r="D880" i="38" s="1"/>
  <c r="C880" i="38" s="1" a="1"/>
  <c r="C880" i="38" s="1"/>
  <c r="D881" i="38" a="1"/>
  <c r="D881" i="38" s="1"/>
  <c r="C881" i="38" s="1" a="1"/>
  <c r="C881" i="38" s="1"/>
  <c r="D882" i="38" a="1"/>
  <c r="D882" i="38" s="1"/>
  <c r="C882" i="38" s="1" a="1"/>
  <c r="C882" i="38" s="1"/>
  <c r="D883" i="38" a="1"/>
  <c r="D883" i="38" s="1"/>
  <c r="C883" i="38" s="1" a="1"/>
  <c r="C883" i="38" s="1"/>
  <c r="D884" i="38" a="1"/>
  <c r="D884" i="38" s="1"/>
  <c r="C884" i="38" s="1" a="1"/>
  <c r="C884" i="38" s="1"/>
  <c r="D885" i="38" a="1"/>
  <c r="D885" i="38" s="1"/>
  <c r="C885" i="38" s="1" a="1"/>
  <c r="C885" i="38" s="1"/>
  <c r="D886" i="38" a="1"/>
  <c r="D886" i="38" s="1"/>
  <c r="C886" i="38" s="1" a="1"/>
  <c r="C886" i="38" s="1"/>
  <c r="D887" i="38" a="1"/>
  <c r="D887" i="38" s="1"/>
  <c r="C887" i="38" s="1" a="1"/>
  <c r="C887" i="38" s="1"/>
  <c r="D888" i="38" a="1"/>
  <c r="D888" i="38" s="1"/>
  <c r="C888" i="38" s="1" a="1"/>
  <c r="C888" i="38" s="1"/>
  <c r="D889" i="38" a="1"/>
  <c r="D889" i="38" s="1"/>
  <c r="C889" i="38" s="1" a="1"/>
  <c r="C889" i="38" s="1"/>
  <c r="D890" i="38" a="1"/>
  <c r="D890" i="38" s="1"/>
  <c r="C890" i="38" s="1" a="1"/>
  <c r="C890" i="38" s="1"/>
  <c r="D891" i="38" a="1"/>
  <c r="D891" i="38" s="1"/>
  <c r="C891" i="38" s="1" a="1"/>
  <c r="C891" i="38" s="1"/>
  <c r="D892" i="38" a="1"/>
  <c r="D892" i="38" s="1"/>
  <c r="C892" i="38" s="1" a="1"/>
  <c r="C892" i="38" s="1"/>
  <c r="D893" i="38" a="1"/>
  <c r="D893" i="38" s="1"/>
  <c r="C893" i="38" s="1" a="1"/>
  <c r="C893" i="38" s="1"/>
  <c r="D894" i="38" a="1"/>
  <c r="D894" i="38" s="1"/>
  <c r="C894" i="38" s="1" a="1"/>
  <c r="C894" i="38" s="1"/>
  <c r="D895" i="38" a="1"/>
  <c r="D895" i="38" s="1"/>
  <c r="C895" i="38" s="1" a="1"/>
  <c r="C895" i="38" s="1"/>
  <c r="D896" i="38" a="1"/>
  <c r="D896" i="38" s="1"/>
  <c r="C896" i="38" s="1" a="1"/>
  <c r="C896" i="38" s="1"/>
  <c r="D897" i="38" a="1"/>
  <c r="D897" i="38" s="1"/>
  <c r="C897" i="38" s="1" a="1"/>
  <c r="C897" i="38" s="1"/>
  <c r="D898" i="38" a="1"/>
  <c r="D898" i="38" s="1"/>
  <c r="C898" i="38" s="1" a="1"/>
  <c r="C898" i="38" s="1"/>
  <c r="D899" i="38" a="1"/>
  <c r="D899" i="38" s="1"/>
  <c r="C899" i="38" s="1" a="1"/>
  <c r="C899" i="38" s="1"/>
  <c r="D900" i="38" a="1"/>
  <c r="D900" i="38" s="1"/>
  <c r="C900" i="38" s="1" a="1"/>
  <c r="C900" i="38" s="1"/>
  <c r="D901" i="38" a="1"/>
  <c r="D901" i="38" s="1"/>
  <c r="C901" i="38" s="1" a="1"/>
  <c r="C901" i="38" s="1"/>
  <c r="D902" i="38" a="1"/>
  <c r="D902" i="38" s="1"/>
  <c r="C902" i="38" s="1" a="1"/>
  <c r="C902" i="38" s="1"/>
  <c r="D903" i="38" a="1"/>
  <c r="D903" i="38" s="1"/>
  <c r="C903" i="38" s="1" a="1"/>
  <c r="C903" i="38" s="1"/>
  <c r="D904" i="38" a="1"/>
  <c r="D904" i="38" s="1"/>
  <c r="C904" i="38" s="1" a="1"/>
  <c r="C904" i="38" s="1"/>
  <c r="D905" i="38" a="1"/>
  <c r="D905" i="38" s="1"/>
  <c r="C905" i="38" s="1" a="1"/>
  <c r="C905" i="38" s="1"/>
  <c r="D906" i="38" a="1"/>
  <c r="D906" i="38" s="1"/>
  <c r="C906" i="38" s="1" a="1"/>
  <c r="C906" i="38" s="1"/>
  <c r="D907" i="38" a="1"/>
  <c r="D907" i="38" s="1"/>
  <c r="C907" i="38" s="1" a="1"/>
  <c r="C907" i="38" s="1"/>
  <c r="D908" i="38" a="1"/>
  <c r="D908" i="38" s="1"/>
  <c r="C908" i="38" s="1" a="1"/>
  <c r="C908" i="38" s="1"/>
  <c r="D909" i="38" a="1"/>
  <c r="D909" i="38" s="1"/>
  <c r="C909" i="38" s="1" a="1"/>
  <c r="C909" i="38" s="1"/>
  <c r="D910" i="38" a="1"/>
  <c r="D910" i="38" s="1"/>
  <c r="C910" i="38" s="1" a="1"/>
  <c r="C910" i="38" s="1"/>
  <c r="D911" i="38" a="1"/>
  <c r="D911" i="38" s="1"/>
  <c r="C911" i="38" s="1" a="1"/>
  <c r="C911" i="38" s="1"/>
  <c r="D912" i="38" a="1"/>
  <c r="D912" i="38" s="1"/>
  <c r="C912" i="38" s="1" a="1"/>
  <c r="C912" i="38" s="1"/>
  <c r="D913" i="38" a="1"/>
  <c r="D913" i="38" s="1"/>
  <c r="C913" i="38" s="1" a="1"/>
  <c r="C913" i="38" s="1"/>
  <c r="D914" i="38" a="1"/>
  <c r="D914" i="38" s="1"/>
  <c r="C914" i="38" s="1" a="1"/>
  <c r="C914" i="38" s="1"/>
  <c r="D915" i="38" a="1"/>
  <c r="D915" i="38"/>
  <c r="C915" i="38" s="1" a="1"/>
  <c r="C915" i="38" s="1"/>
  <c r="D916" i="38" a="1"/>
  <c r="D916" i="38" s="1"/>
  <c r="C916" i="38" s="1" a="1"/>
  <c r="C916" i="38" s="1"/>
  <c r="D917" i="38" a="1"/>
  <c r="D917" i="38" s="1"/>
  <c r="C917" i="38" s="1" a="1"/>
  <c r="C917" i="38" s="1"/>
  <c r="D918" i="38" a="1"/>
  <c r="D918" i="38" s="1"/>
  <c r="C918" i="38" s="1" a="1"/>
  <c r="C918" i="38" s="1"/>
  <c r="D919" i="38" a="1"/>
  <c r="D919" i="38" s="1"/>
  <c r="C919" i="38" s="1" a="1"/>
  <c r="C919" i="38" s="1"/>
  <c r="D920" i="38" a="1"/>
  <c r="D920" i="38" s="1"/>
  <c r="C920" i="38" s="1" a="1"/>
  <c r="C920" i="38" s="1"/>
  <c r="D921" i="38" a="1"/>
  <c r="D921" i="38"/>
  <c r="C921" i="38" s="1" a="1"/>
  <c r="C921" i="38" s="1"/>
  <c r="D922" i="38" a="1"/>
  <c r="D922" i="38" s="1"/>
  <c r="C922" i="38" s="1" a="1"/>
  <c r="C922" i="38" s="1"/>
  <c r="D923" i="38" a="1"/>
  <c r="D923" i="38" s="1"/>
  <c r="C923" i="38" s="1" a="1"/>
  <c r="C923" i="38" s="1"/>
  <c r="D924" i="38" a="1"/>
  <c r="D924" i="38" s="1"/>
  <c r="C924" i="38" s="1" a="1"/>
  <c r="C924" i="38" s="1"/>
  <c r="D925" i="38" a="1"/>
  <c r="D925" i="38"/>
  <c r="C925" i="38" s="1" a="1"/>
  <c r="C925" i="38" s="1"/>
  <c r="D926" i="38" a="1"/>
  <c r="D926" i="38" s="1"/>
  <c r="C926" i="38" s="1" a="1"/>
  <c r="C926" i="38" s="1"/>
  <c r="D927" i="38" a="1"/>
  <c r="D927" i="38" s="1"/>
  <c r="C927" i="38" s="1" a="1"/>
  <c r="C927" i="38" s="1"/>
  <c r="D928" i="38" a="1"/>
  <c r="D928" i="38" s="1"/>
  <c r="C928" i="38" s="1" a="1"/>
  <c r="C928" i="38" s="1"/>
  <c r="D929" i="38" a="1"/>
  <c r="D929" i="38" s="1"/>
  <c r="C929" i="38" s="1" a="1"/>
  <c r="C929" i="38" s="1"/>
  <c r="D930" i="38" a="1"/>
  <c r="D930" i="38" s="1"/>
  <c r="C930" i="38" s="1" a="1"/>
  <c r="C930" i="38" s="1"/>
  <c r="D931" i="38" a="1"/>
  <c r="D931" i="38" s="1"/>
  <c r="C931" i="38" s="1" a="1"/>
  <c r="C931" i="38" s="1"/>
  <c r="D932" i="38" a="1"/>
  <c r="D932" i="38" s="1"/>
  <c r="C932" i="38" s="1" a="1"/>
  <c r="C932" i="38" s="1"/>
  <c r="D933" i="38" a="1"/>
  <c r="D933" i="38" s="1"/>
  <c r="C933" i="38" s="1" a="1"/>
  <c r="C933" i="38" s="1"/>
  <c r="D934" i="38" a="1"/>
  <c r="D934" i="38" s="1"/>
  <c r="C934" i="38" s="1" a="1"/>
  <c r="C934" i="38" s="1"/>
  <c r="D935" i="38" a="1"/>
  <c r="D935" i="38"/>
  <c r="C935" i="38" s="1" a="1"/>
  <c r="C935" i="38" s="1"/>
  <c r="D936" i="38" a="1"/>
  <c r="D936" i="38" s="1"/>
  <c r="C936" i="38" s="1" a="1"/>
  <c r="C936" i="38" s="1"/>
  <c r="D937" i="38" a="1"/>
  <c r="D937" i="38" s="1"/>
  <c r="C937" i="38" s="1" a="1"/>
  <c r="C937" i="38" s="1"/>
  <c r="D938" i="38" a="1"/>
  <c r="D938" i="38"/>
  <c r="C938" i="38" s="1" a="1"/>
  <c r="C938" i="38" s="1"/>
  <c r="D939" i="38" a="1"/>
  <c r="D939" i="38" s="1"/>
  <c r="C939" i="38" s="1" a="1"/>
  <c r="C939" i="38" s="1"/>
  <c r="D940" i="38" a="1"/>
  <c r="D940" i="38" s="1"/>
  <c r="C940" i="38" s="1" a="1"/>
  <c r="C940" i="38" s="1"/>
  <c r="D941" i="38" a="1"/>
  <c r="D941" i="38" s="1"/>
  <c r="C941" i="38" s="1" a="1"/>
  <c r="C941" i="38" s="1"/>
  <c r="D942" i="38" a="1"/>
  <c r="D942" i="38" s="1"/>
  <c r="C942" i="38" s="1" a="1"/>
  <c r="C942" i="38" s="1"/>
  <c r="D943" i="38" a="1"/>
  <c r="D943" i="38" s="1"/>
  <c r="C943" i="38" s="1" a="1"/>
  <c r="C943" i="38" s="1"/>
  <c r="D944" i="38" a="1"/>
  <c r="D944" i="38" s="1"/>
  <c r="C944" i="38" s="1" a="1"/>
  <c r="C944" i="38" s="1"/>
  <c r="D945" i="38" a="1"/>
  <c r="D945" i="38" s="1"/>
  <c r="C945" i="38" s="1" a="1"/>
  <c r="C945" i="38" s="1"/>
  <c r="D946" i="38" a="1"/>
  <c r="D946" i="38" s="1"/>
  <c r="C946" i="38" s="1" a="1"/>
  <c r="C946" i="38" s="1"/>
  <c r="D947" i="38" a="1"/>
  <c r="D947" i="38" s="1"/>
  <c r="C947" i="38" s="1" a="1"/>
  <c r="C947" i="38" s="1"/>
  <c r="D948" i="38" a="1"/>
  <c r="D948" i="38" s="1"/>
  <c r="C948" i="38" s="1" a="1"/>
  <c r="C948" i="38" s="1"/>
  <c r="D949" i="38" a="1"/>
  <c r="D949" i="38" s="1"/>
  <c r="C949" i="38" s="1" a="1"/>
  <c r="C949" i="38" s="1"/>
  <c r="D950" i="38" a="1"/>
  <c r="D950" i="38" s="1"/>
  <c r="C950" i="38" s="1" a="1"/>
  <c r="C950" i="38" s="1"/>
  <c r="D951" i="38" a="1"/>
  <c r="D951" i="38" s="1"/>
  <c r="C951" i="38" s="1" a="1"/>
  <c r="C951" i="38" s="1"/>
  <c r="D952" i="38" a="1"/>
  <c r="D952" i="38" s="1"/>
  <c r="C952" i="38" s="1" a="1"/>
  <c r="C952" i="38" s="1"/>
  <c r="D953" i="38" a="1"/>
  <c r="D953" i="38" s="1"/>
  <c r="C953" i="38" s="1" a="1"/>
  <c r="C953" i="38" s="1"/>
  <c r="D954" i="38" a="1"/>
  <c r="D954" i="38" s="1"/>
  <c r="C954" i="38" s="1" a="1"/>
  <c r="C954" i="38" s="1"/>
  <c r="D955" i="38" a="1"/>
  <c r="D955" i="38" s="1"/>
  <c r="C955" i="38" s="1" a="1"/>
  <c r="C955" i="38" s="1"/>
  <c r="D956" i="38" a="1"/>
  <c r="D956" i="38" s="1"/>
  <c r="C956" i="38" s="1" a="1"/>
  <c r="C956" i="38" s="1"/>
  <c r="D957" i="38" a="1"/>
  <c r="D957" i="38" s="1"/>
  <c r="C957" i="38" s="1" a="1"/>
  <c r="C957" i="38" s="1"/>
  <c r="D958" i="38" a="1"/>
  <c r="D958" i="38" s="1"/>
  <c r="C958" i="38" s="1" a="1"/>
  <c r="C958" i="38" s="1"/>
  <c r="D959" i="38" a="1"/>
  <c r="D959" i="38" s="1"/>
  <c r="C959" i="38" s="1" a="1"/>
  <c r="C959" i="38" s="1"/>
  <c r="D960" i="38" a="1"/>
  <c r="D960" i="38" s="1"/>
  <c r="C960" i="38" s="1" a="1"/>
  <c r="C960" i="38" s="1"/>
  <c r="D961" i="38" a="1"/>
  <c r="D961" i="38" s="1"/>
  <c r="C961" i="38" s="1" a="1"/>
  <c r="C961" i="38" s="1"/>
  <c r="D962" i="38" a="1"/>
  <c r="D962" i="38"/>
  <c r="C962" i="38" s="1" a="1"/>
  <c r="C962" i="38" s="1"/>
  <c r="D963" i="38" a="1"/>
  <c r="D963" i="38" s="1"/>
  <c r="C963" i="38" s="1" a="1"/>
  <c r="C963" i="38" s="1"/>
  <c r="D964" i="38" a="1"/>
  <c r="D964" i="38" s="1"/>
  <c r="C964" i="38" s="1" a="1"/>
  <c r="C964" i="38" s="1"/>
  <c r="D965" i="38" a="1"/>
  <c r="D965" i="38" s="1"/>
  <c r="C965" i="38" s="1" a="1"/>
  <c r="C965" i="38" s="1"/>
  <c r="D966" i="38" a="1"/>
  <c r="D966" i="38" s="1"/>
  <c r="C966" i="38" s="1" a="1"/>
  <c r="C966" i="38" s="1"/>
  <c r="D967" i="38" a="1"/>
  <c r="D967" i="38" s="1"/>
  <c r="C967" i="38" s="1" a="1"/>
  <c r="C967" i="38" s="1"/>
  <c r="D968" i="38" a="1"/>
  <c r="D968" i="38" s="1"/>
  <c r="C968" i="38" s="1" a="1"/>
  <c r="C968" i="38" s="1"/>
  <c r="D969" i="38" a="1"/>
  <c r="D969" i="38" s="1"/>
  <c r="C969" i="38" s="1" a="1"/>
  <c r="C969" i="38" s="1"/>
  <c r="D970" i="38" a="1"/>
  <c r="D970" i="38" s="1"/>
  <c r="C970" i="38" s="1" a="1"/>
  <c r="C970" i="38" s="1"/>
  <c r="D971" i="38" a="1"/>
  <c r="D971" i="38" s="1"/>
  <c r="C971" i="38" s="1" a="1"/>
  <c r="C971" i="38" s="1"/>
  <c r="D972" i="38" a="1"/>
  <c r="D972" i="38" s="1"/>
  <c r="C972" i="38" s="1" a="1"/>
  <c r="C972" i="38" s="1"/>
  <c r="D973" i="38" a="1"/>
  <c r="D973" i="38" s="1"/>
  <c r="C973" i="38" s="1" a="1"/>
  <c r="C973" i="38" s="1"/>
  <c r="D974" i="38" a="1"/>
  <c r="D974" i="38" s="1"/>
  <c r="C974" i="38" s="1" a="1"/>
  <c r="C974" i="38" s="1"/>
  <c r="D975" i="38" a="1"/>
  <c r="D975" i="38"/>
  <c r="C975" i="38" s="1" a="1"/>
  <c r="C975" i="38" s="1"/>
  <c r="D976" i="38" a="1"/>
  <c r="D976" i="38" s="1"/>
  <c r="C976" i="38" s="1" a="1"/>
  <c r="C976" i="38" s="1"/>
  <c r="D977" i="38" a="1"/>
  <c r="D977" i="38" s="1"/>
  <c r="C977" i="38" s="1" a="1"/>
  <c r="C977" i="38" s="1"/>
  <c r="D978" i="38" a="1"/>
  <c r="D978" i="38" s="1"/>
  <c r="C978" i="38" s="1" a="1"/>
  <c r="C978" i="38" s="1"/>
  <c r="D979" i="38" a="1"/>
  <c r="D979" i="38" s="1"/>
  <c r="C979" i="38" s="1" a="1"/>
  <c r="C979" i="38" s="1"/>
  <c r="D980" i="38" a="1"/>
  <c r="D980" i="38" s="1"/>
  <c r="C980" i="38" s="1" a="1"/>
  <c r="C980" i="38" s="1"/>
  <c r="D981" i="38" a="1"/>
  <c r="D981" i="38" s="1"/>
  <c r="C981" i="38" s="1" a="1"/>
  <c r="C981" i="38" s="1"/>
  <c r="D982" i="38" a="1"/>
  <c r="D982" i="38" s="1"/>
  <c r="C982" i="38" s="1" a="1"/>
  <c r="C982" i="38" s="1"/>
  <c r="D983" i="38" a="1"/>
  <c r="D983" i="38" s="1"/>
  <c r="C983" i="38" s="1" a="1"/>
  <c r="C983" i="38" s="1"/>
  <c r="D984" i="38" a="1"/>
  <c r="D984" i="38" s="1"/>
  <c r="C984" i="38" s="1" a="1"/>
  <c r="C984" i="38" s="1"/>
  <c r="D985" i="38" a="1"/>
  <c r="D985" i="38" s="1"/>
  <c r="C985" i="38" s="1" a="1"/>
  <c r="C985" i="38" s="1"/>
  <c r="D986" i="38" a="1"/>
  <c r="D986" i="38"/>
  <c r="C986" i="38" s="1" a="1"/>
  <c r="C986" i="38" s="1"/>
  <c r="D987" i="38" a="1"/>
  <c r="D987" i="38" s="1"/>
  <c r="C987" i="38" s="1" a="1"/>
  <c r="C987" i="38" s="1"/>
  <c r="D988" i="38" a="1"/>
  <c r="D988" i="38" s="1"/>
  <c r="C988" i="38" s="1" a="1"/>
  <c r="C988" i="38" s="1"/>
  <c r="D989" i="38" a="1"/>
  <c r="D989" i="38" s="1"/>
  <c r="C989" i="38" s="1" a="1"/>
  <c r="C989" i="38" s="1"/>
  <c r="D990" i="38" a="1"/>
  <c r="D990" i="38" s="1"/>
  <c r="C990" i="38" s="1" a="1"/>
  <c r="C990" i="38" s="1"/>
  <c r="D991" i="38" a="1"/>
  <c r="D991" i="38" s="1"/>
  <c r="C991" i="38" s="1" a="1"/>
  <c r="C991" i="38" s="1"/>
  <c r="D992" i="38" a="1"/>
  <c r="D992" i="38" s="1"/>
  <c r="C992" i="38" s="1" a="1"/>
  <c r="C992" i="38" s="1"/>
  <c r="D993" i="38" a="1"/>
  <c r="D993" i="38" s="1"/>
  <c r="C993" i="38" s="1" a="1"/>
  <c r="C993" i="38" s="1"/>
  <c r="D994" i="38" a="1"/>
  <c r="D994" i="38" s="1"/>
  <c r="C994" i="38" s="1" a="1"/>
  <c r="C994" i="38" s="1"/>
  <c r="D995" i="38" a="1"/>
  <c r="D995" i="38" s="1"/>
  <c r="C995" i="38" s="1" a="1"/>
  <c r="C995" i="38" s="1"/>
  <c r="D996" i="38" a="1"/>
  <c r="D996" i="38" s="1"/>
  <c r="C996" i="38" s="1" a="1"/>
  <c r="C996" i="38" s="1"/>
  <c r="D997" i="38" a="1"/>
  <c r="D997" i="38" s="1"/>
  <c r="C997" i="38" s="1" a="1"/>
  <c r="C997" i="38" s="1"/>
  <c r="D998" i="38" a="1"/>
  <c r="D998" i="38" s="1"/>
  <c r="C998" i="38" s="1" a="1"/>
  <c r="C998" i="38" s="1"/>
  <c r="D999" i="38" a="1"/>
  <c r="D999" i="38"/>
  <c r="C999" i="38" s="1" a="1"/>
  <c r="C999" i="38" s="1"/>
  <c r="D1000" i="38" a="1"/>
  <c r="D1000" i="38" s="1"/>
  <c r="C1000" i="38" s="1" a="1"/>
  <c r="C1000" i="38" s="1"/>
  <c r="D1001" i="38" a="1"/>
  <c r="D1001" i="38" s="1"/>
  <c r="C1001" i="38" s="1" a="1"/>
  <c r="C1001" i="38" s="1"/>
  <c r="D1002" i="38" a="1"/>
  <c r="D1002" i="38" s="1"/>
  <c r="C1002" i="38" s="1" a="1"/>
  <c r="C1002" i="38" s="1"/>
  <c r="D1003" i="38" a="1"/>
  <c r="D1003" i="38" s="1"/>
  <c r="C1003" i="38" s="1" a="1"/>
  <c r="C1003" i="38" s="1"/>
  <c r="D1004" i="38" a="1"/>
  <c r="D1004" i="38" s="1"/>
  <c r="C1004" i="38" s="1" a="1"/>
  <c r="C1004" i="38" s="1"/>
  <c r="D1005" i="38" a="1"/>
  <c r="D1005" i="38" s="1"/>
  <c r="C1005" i="38" s="1" a="1"/>
  <c r="C1005" i="38" s="1"/>
  <c r="D1006" i="38" a="1"/>
  <c r="D1006" i="38" s="1"/>
  <c r="C1006" i="38" s="1" a="1"/>
  <c r="C1006" i="38" s="1"/>
  <c r="D1007" i="38" a="1"/>
  <c r="D1007" i="38" s="1"/>
  <c r="C1007" i="38" s="1" a="1"/>
  <c r="C1007" i="38" s="1"/>
  <c r="D1008" i="38" a="1"/>
  <c r="D1008" i="38" s="1"/>
  <c r="C1008" i="38" s="1" a="1"/>
  <c r="C1008" i="38" s="1"/>
  <c r="D1009" i="38" a="1"/>
  <c r="D1009" i="38" s="1"/>
  <c r="C1009" i="38" s="1" a="1"/>
  <c r="C1009" i="38" s="1"/>
  <c r="D1010" i="38" a="1"/>
  <c r="D1010" i="38" s="1"/>
  <c r="C1010" i="38" s="1" a="1"/>
  <c r="C1010" i="38" s="1"/>
  <c r="D1011" i="38" a="1"/>
  <c r="D1011" i="38" s="1"/>
  <c r="C1011" i="38" s="1" a="1"/>
  <c r="C1011" i="38" s="1"/>
  <c r="D1012" i="38" a="1"/>
  <c r="D1012" i="38" s="1"/>
  <c r="C1012" i="38" s="1" a="1"/>
  <c r="C1012" i="38" s="1"/>
  <c r="D1013" i="38" a="1"/>
  <c r="D1013" i="38" s="1"/>
  <c r="C1013" i="38" s="1" a="1"/>
  <c r="C1013" i="38" s="1"/>
  <c r="D1014" i="38" a="1"/>
  <c r="D1014" i="38" s="1"/>
  <c r="C1014" i="38" s="1" a="1"/>
  <c r="C1014" i="38" s="1"/>
  <c r="D1015" i="38" a="1"/>
  <c r="D1015" i="38" s="1"/>
  <c r="C1015" i="38" s="1" a="1"/>
  <c r="C1015" i="38" s="1"/>
  <c r="D1016" i="38" a="1"/>
  <c r="D1016" i="38" s="1"/>
  <c r="C1016" i="38" s="1" a="1"/>
  <c r="C1016" i="38" s="1"/>
  <c r="D1017" i="38" a="1"/>
  <c r="D1017" i="38" s="1"/>
  <c r="C1017" i="38" s="1" a="1"/>
  <c r="C1017" i="38" s="1"/>
  <c r="D1018" i="38" a="1"/>
  <c r="D1018" i="38" s="1"/>
  <c r="C1018" i="38" s="1" a="1"/>
  <c r="C1018" i="38" s="1"/>
  <c r="D1019" i="38" a="1"/>
  <c r="D1019" i="38" s="1"/>
  <c r="C1019" i="38" s="1" a="1"/>
  <c r="C1019" i="38" s="1"/>
  <c r="D1020" i="38" a="1"/>
  <c r="D1020" i="38" s="1"/>
  <c r="C1020" i="38" s="1" a="1"/>
  <c r="C1020" i="38" s="1"/>
  <c r="D1021" i="38" a="1"/>
  <c r="D1021" i="38" s="1"/>
  <c r="C1021" i="38" s="1" a="1"/>
  <c r="C1021" i="38" s="1"/>
  <c r="D1022" i="38" a="1"/>
  <c r="D1022" i="38"/>
  <c r="C1022" i="38" s="1" a="1"/>
  <c r="C1022" i="38" s="1"/>
  <c r="D1023" i="38" a="1"/>
  <c r="D1023" i="38"/>
  <c r="C1023" i="38" s="1" a="1"/>
  <c r="C1023" i="38" s="1"/>
  <c r="D1024" i="38" a="1"/>
  <c r="D1024" i="38" s="1"/>
  <c r="C1024" i="38" s="1" a="1"/>
  <c r="C1024" i="38" s="1"/>
  <c r="D1025" i="38" a="1"/>
  <c r="D1025" i="38" s="1"/>
  <c r="C1025" i="38" s="1" a="1"/>
  <c r="C1025" i="38" s="1"/>
  <c r="M5" i="37"/>
  <c r="N5" i="37"/>
  <c r="F31" i="37"/>
  <c r="V31" i="37" s="1"/>
  <c r="AB31" i="37"/>
  <c r="F32" i="37"/>
  <c r="AB32" i="37"/>
  <c r="F33" i="37"/>
  <c r="R33" i="37" s="1"/>
  <c r="AB33" i="37"/>
  <c r="F34" i="37"/>
  <c r="R34" i="37" s="1"/>
  <c r="AB34" i="37"/>
  <c r="F35" i="37"/>
  <c r="R35" i="37" s="1"/>
  <c r="AB35" i="37"/>
  <c r="F36" i="37"/>
  <c r="W36" i="37" s="1"/>
  <c r="AB36" i="37"/>
  <c r="F37" i="37"/>
  <c r="R37" i="37" s="1"/>
  <c r="AB37" i="37"/>
  <c r="F38" i="37"/>
  <c r="R38" i="37" s="1"/>
  <c r="AB38" i="37"/>
  <c r="F39" i="37"/>
  <c r="R39" i="37" s="1"/>
  <c r="AB39" i="37"/>
  <c r="F40" i="37"/>
  <c r="AB40" i="37"/>
  <c r="F41" i="37"/>
  <c r="R41" i="37" s="1"/>
  <c r="AB41" i="37"/>
  <c r="F42" i="37"/>
  <c r="R42" i="37" s="1"/>
  <c r="AB42" i="37"/>
  <c r="F43" i="37"/>
  <c r="V43" i="37" s="1"/>
  <c r="AB43" i="37"/>
  <c r="F44" i="37"/>
  <c r="AB44" i="37"/>
  <c r="F45" i="37"/>
  <c r="G45" i="37" s="1"/>
  <c r="AB45" i="37"/>
  <c r="F46" i="37"/>
  <c r="R46" i="37" s="1"/>
  <c r="AB46" i="37"/>
  <c r="F47" i="37"/>
  <c r="R47" i="37" s="1"/>
  <c r="AB47" i="37"/>
  <c r="F48" i="37"/>
  <c r="G48" i="37" s="1"/>
  <c r="AB48" i="37"/>
  <c r="F49" i="37"/>
  <c r="R49" i="37" s="1"/>
  <c r="AB49" i="37"/>
  <c r="F50" i="37"/>
  <c r="R50" i="37" s="1"/>
  <c r="AB50" i="37"/>
  <c r="F51" i="37"/>
  <c r="R51" i="37" s="1"/>
  <c r="AB51" i="37"/>
  <c r="F52" i="37"/>
  <c r="AB52" i="37"/>
  <c r="F53" i="37"/>
  <c r="R53" i="37" s="1"/>
  <c r="AB53" i="37"/>
  <c r="F54" i="37"/>
  <c r="R54" i="37" s="1"/>
  <c r="AB54" i="37"/>
  <c r="F55" i="37"/>
  <c r="W55" i="37" s="1"/>
  <c r="AB55" i="37"/>
  <c r="F56" i="37"/>
  <c r="R56" i="37" s="1"/>
  <c r="AB56" i="37"/>
  <c r="F57" i="37"/>
  <c r="R57" i="37" s="1"/>
  <c r="AB57" i="37"/>
  <c r="F58" i="37"/>
  <c r="R58" i="37" s="1"/>
  <c r="AB58" i="37"/>
  <c r="F59" i="37"/>
  <c r="AB59" i="37"/>
  <c r="F60" i="37"/>
  <c r="G60" i="37" s="1"/>
  <c r="AB60" i="37"/>
  <c r="F61" i="37"/>
  <c r="R61" i="37" s="1"/>
  <c r="AB61" i="37"/>
  <c r="F62" i="37"/>
  <c r="R62" i="37" s="1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G75" i="37"/>
  <c r="AB75" i="37"/>
  <c r="AB76" i="37"/>
  <c r="G78" i="37"/>
  <c r="G80" i="37"/>
  <c r="F14" i="24"/>
  <c r="A10" i="24"/>
  <c r="A11" i="24"/>
  <c r="A12" i="24"/>
  <c r="A13" i="24"/>
  <c r="A9" i="24"/>
  <c r="F24" i="40" l="1"/>
  <c r="F23" i="40"/>
  <c r="F22" i="40"/>
  <c r="F21" i="40"/>
  <c r="F20" i="40"/>
  <c r="F19" i="40"/>
  <c r="F18" i="40"/>
  <c r="F17" i="40"/>
  <c r="F16" i="40"/>
  <c r="E20" i="40"/>
  <c r="E19" i="40"/>
  <c r="E24" i="40"/>
  <c r="E18" i="40"/>
  <c r="E23" i="40"/>
  <c r="E17" i="40"/>
  <c r="E22" i="40"/>
  <c r="E16" i="40"/>
  <c r="E21" i="40"/>
  <c r="V78" i="37"/>
  <c r="V54" i="37"/>
  <c r="V42" i="37"/>
  <c r="R79" i="37"/>
  <c r="R55" i="37"/>
  <c r="R43" i="37"/>
  <c r="V77" i="37"/>
  <c r="V53" i="37"/>
  <c r="V41" i="37"/>
  <c r="N9" i="37" s="1" a="1"/>
  <c r="N9" i="37" s="1"/>
  <c r="V76" i="37"/>
  <c r="V52" i="37"/>
  <c r="V40" i="37"/>
  <c r="V75" i="37"/>
  <c r="V51" i="37"/>
  <c r="V39" i="37"/>
  <c r="R52" i="37"/>
  <c r="H52" i="37" s="1"/>
  <c r="R40" i="37"/>
  <c r="H40" i="37" s="1"/>
  <c r="V74" i="37"/>
  <c r="V62" i="37"/>
  <c r="V50" i="37"/>
  <c r="V38" i="37"/>
  <c r="V73" i="37"/>
  <c r="V61" i="37"/>
  <c r="V49" i="37"/>
  <c r="V37" i="37"/>
  <c r="V72" i="37"/>
  <c r="V60" i="37"/>
  <c r="V48" i="37"/>
  <c r="V36" i="37"/>
  <c r="H37" i="37"/>
  <c r="V71" i="37"/>
  <c r="V59" i="37"/>
  <c r="V47" i="37"/>
  <c r="V35" i="37"/>
  <c r="R60" i="37"/>
  <c r="H60" i="37" s="1"/>
  <c r="R48" i="37"/>
  <c r="R36" i="37"/>
  <c r="R31" i="37"/>
  <c r="H31" i="37" s="1"/>
  <c r="V58" i="37"/>
  <c r="V46" i="37"/>
  <c r="V34" i="37"/>
  <c r="R59" i="37"/>
  <c r="H59" i="37" s="1"/>
  <c r="V57" i="37"/>
  <c r="V45" i="37"/>
  <c r="V33" i="37"/>
  <c r="V80" i="37"/>
  <c r="V56" i="37"/>
  <c r="V44" i="37"/>
  <c r="V32" i="37"/>
  <c r="R45" i="37"/>
  <c r="H45" i="37" s="1"/>
  <c r="V79" i="37"/>
  <c r="V55" i="37"/>
  <c r="R44" i="37"/>
  <c r="H44" i="37" s="1"/>
  <c r="R32" i="37"/>
  <c r="H32" i="37" s="1"/>
  <c r="H41" i="37"/>
  <c r="H77" i="37"/>
  <c r="H71" i="37"/>
  <c r="G31" i="37"/>
  <c r="C60" i="38" s="1" a="1"/>
  <c r="C60" i="38" s="1"/>
  <c r="H33" i="37"/>
  <c r="F70" i="37"/>
  <c r="F63" i="37"/>
  <c r="F69" i="37"/>
  <c r="F68" i="37"/>
  <c r="F67" i="37"/>
  <c r="F66" i="37"/>
  <c r="F65" i="37"/>
  <c r="F64" i="37"/>
  <c r="D21" i="40"/>
  <c r="C16" i="40"/>
  <c r="D16" i="40"/>
  <c r="D15" i="40"/>
  <c r="D23" i="40"/>
  <c r="D19" i="40"/>
  <c r="D22" i="40"/>
  <c r="D18" i="40"/>
  <c r="D17" i="40"/>
  <c r="D24" i="40"/>
  <c r="D20" i="40"/>
  <c r="C24" i="40"/>
  <c r="C21" i="40"/>
  <c r="C18" i="40"/>
  <c r="C23" i="40"/>
  <c r="C20" i="40"/>
  <c r="C17" i="40"/>
  <c r="C15" i="40"/>
  <c r="G57" i="37"/>
  <c r="C117" i="38" s="1" a="1"/>
  <c r="C117" i="38" s="1"/>
  <c r="C22" i="40"/>
  <c r="C19" i="40"/>
  <c r="G54" i="37"/>
  <c r="C103" i="38" s="1" a="1"/>
  <c r="C103" i="38" s="1"/>
  <c r="G52" i="37"/>
  <c r="C112" i="38" s="1" a="1"/>
  <c r="C112" i="38" s="1"/>
  <c r="G61" i="37"/>
  <c r="C125" i="38" s="1" a="1"/>
  <c r="C125" i="38" s="1"/>
  <c r="H78" i="37"/>
  <c r="G55" i="37"/>
  <c r="C101" i="38" s="1" a="1"/>
  <c r="C101" i="38" s="1"/>
  <c r="G58" i="37"/>
  <c r="C123" i="38" s="1" a="1"/>
  <c r="C123" i="38" s="1"/>
  <c r="G34" i="37"/>
  <c r="C33" i="38" s="1" a="1"/>
  <c r="C33" i="38" s="1"/>
  <c r="G37" i="37"/>
  <c r="C81" i="38" s="1" a="1"/>
  <c r="C81" i="38" s="1"/>
  <c r="G51" i="37"/>
  <c r="C122" i="38" s="1" a="1"/>
  <c r="C122" i="38" s="1"/>
  <c r="G40" i="37"/>
  <c r="C58" i="38" s="1" a="1"/>
  <c r="C58" i="38" s="1"/>
  <c r="G36" i="37"/>
  <c r="C82" i="38" s="1" a="1"/>
  <c r="C82" i="38" s="1"/>
  <c r="G46" i="37"/>
  <c r="C92" i="38" s="1" a="1"/>
  <c r="C92" i="38" s="1"/>
  <c r="G39" i="37"/>
  <c r="C83" i="38" s="1" a="1"/>
  <c r="C83" i="38" s="1"/>
  <c r="G42" i="37"/>
  <c r="C84" i="38" s="1" a="1"/>
  <c r="C84" i="38" s="1"/>
  <c r="G49" i="37"/>
  <c r="C95" i="38" s="1" a="1"/>
  <c r="C95" i="38" s="1"/>
  <c r="W78" i="37"/>
  <c r="W62" i="37"/>
  <c r="W53" i="37"/>
  <c r="W44" i="37"/>
  <c r="W35" i="37"/>
  <c r="H56" i="37"/>
  <c r="W31" i="37"/>
  <c r="W61" i="37"/>
  <c r="W52" i="37"/>
  <c r="H53" i="37"/>
  <c r="H49" i="37"/>
  <c r="W60" i="37"/>
  <c r="W51" i="37"/>
  <c r="W43" i="37"/>
  <c r="W34" i="37"/>
  <c r="H75" i="37"/>
  <c r="H38" i="37"/>
  <c r="H34" i="37"/>
  <c r="W50" i="37"/>
  <c r="W42" i="37"/>
  <c r="W33" i="37"/>
  <c r="H61" i="37"/>
  <c r="H57" i="37"/>
  <c r="W59" i="37"/>
  <c r="W49" i="37"/>
  <c r="W41" i="37"/>
  <c r="W32" i="37"/>
  <c r="H50" i="37"/>
  <c r="H46" i="37"/>
  <c r="W48" i="37"/>
  <c r="W40" i="37"/>
  <c r="H76" i="37"/>
  <c r="M9" i="37" a="1"/>
  <c r="M9" i="37" s="1"/>
  <c r="H39" i="37"/>
  <c r="H35" i="37"/>
  <c r="W58" i="37"/>
  <c r="H62" i="37"/>
  <c r="H58" i="37"/>
  <c r="W57" i="37"/>
  <c r="W47" i="37"/>
  <c r="W39" i="37"/>
  <c r="H74" i="37"/>
  <c r="H80" i="37"/>
  <c r="H51" i="37"/>
  <c r="H47" i="37"/>
  <c r="W56" i="37"/>
  <c r="W38" i="37"/>
  <c r="H36" i="37"/>
  <c r="G43" i="37"/>
  <c r="C90" i="38" s="1" a="1"/>
  <c r="C90" i="38" s="1"/>
  <c r="W46" i="37"/>
  <c r="W37" i="37"/>
  <c r="H72" i="37"/>
  <c r="H48" i="37"/>
  <c r="N8" i="37"/>
  <c r="W54" i="37"/>
  <c r="W45" i="37"/>
  <c r="H79" i="37"/>
  <c r="H55" i="37"/>
  <c r="H43" i="37"/>
  <c r="H54" i="37"/>
  <c r="H42" i="37"/>
  <c r="H73" i="37"/>
  <c r="W71" i="37"/>
  <c r="W73" i="37"/>
  <c r="W80" i="37"/>
  <c r="W72" i="37"/>
  <c r="W68" i="37"/>
  <c r="W76" i="37"/>
  <c r="W77" i="37"/>
  <c r="W74" i="37"/>
  <c r="W63" i="37"/>
  <c r="W75" i="37"/>
  <c r="M8" i="37"/>
  <c r="G74" i="37"/>
  <c r="G79" i="37"/>
  <c r="G50" i="37"/>
  <c r="C97" i="38" s="1" a="1"/>
  <c r="C97" i="38" s="1"/>
  <c r="G72" i="37"/>
  <c r="G59" i="37"/>
  <c r="C132" i="38" s="1" a="1"/>
  <c r="C132" i="38" s="1"/>
  <c r="G33" i="37"/>
  <c r="C50" i="38" s="1" a="1"/>
  <c r="C50" i="38" s="1"/>
  <c r="G53" i="37"/>
  <c r="C133" i="38" s="1" a="1"/>
  <c r="C133" i="38" s="1"/>
  <c r="G71" i="37"/>
  <c r="G47" i="37"/>
  <c r="C94" i="38" s="1" a="1"/>
  <c r="C94" i="38" s="1"/>
  <c r="G62" i="37"/>
  <c r="C120" i="38" s="1" a="1"/>
  <c r="C120" i="38" s="1"/>
  <c r="N7" i="37" a="1"/>
  <c r="N7" i="37" s="1"/>
  <c r="G77" i="37"/>
  <c r="G56" i="37"/>
  <c r="C127" i="38" s="1" a="1"/>
  <c r="C127" i="38" s="1"/>
  <c r="G68" i="37"/>
  <c r="M9" i="38" s="1" a="1"/>
  <c r="M9" i="38" s="1"/>
  <c r="G44" i="37"/>
  <c r="C62" i="38" s="1" a="1"/>
  <c r="C62" i="38" s="1"/>
  <c r="G41" i="37"/>
  <c r="C85" i="38" s="1" a="1"/>
  <c r="C85" i="38" s="1"/>
  <c r="G38" i="37"/>
  <c r="C40" i="38" s="1" a="1"/>
  <c r="C40" i="38" s="1"/>
  <c r="G35" i="37"/>
  <c r="C55" i="38" s="1" a="1"/>
  <c r="C55" i="38" s="1"/>
  <c r="G32" i="37"/>
  <c r="C42" i="38" s="1" a="1"/>
  <c r="C42" i="38" s="1"/>
  <c r="C109" i="38" a="1"/>
  <c r="C109" i="38" s="1"/>
  <c r="C96" i="38" a="1"/>
  <c r="C96" i="38" s="1"/>
  <c r="C129" i="38" a="1"/>
  <c r="C129" i="38" s="1"/>
  <c r="C136" i="38" a="1"/>
  <c r="C136" i="38" s="1"/>
  <c r="C113" i="38" a="1"/>
  <c r="C113" i="38" s="1"/>
  <c r="C119" i="38" a="1"/>
  <c r="C119" i="38" s="1"/>
  <c r="C53" i="38" a="1"/>
  <c r="C53" i="38" s="1"/>
  <c r="C126" i="38" a="1"/>
  <c r="C126" i="38" s="1"/>
  <c r="N65" i="25"/>
  <c r="I65" i="25"/>
  <c r="C65" i="25"/>
  <c r="L65" i="23"/>
  <c r="K65" i="23"/>
  <c r="J65" i="23"/>
  <c r="C65" i="23"/>
  <c r="C100" i="38" l="1" a="1"/>
  <c r="C100" i="38" s="1"/>
  <c r="M7" i="37" a="1"/>
  <c r="M7" i="37" s="1"/>
  <c r="R65" i="37"/>
  <c r="H65" i="37" s="1"/>
  <c r="V65" i="37"/>
  <c r="R64" i="37"/>
  <c r="H64" i="37" s="1"/>
  <c r="V64" i="37"/>
  <c r="R66" i="37"/>
  <c r="H66" i="37" s="1"/>
  <c r="V66" i="37"/>
  <c r="V67" i="37"/>
  <c r="R67" i="37"/>
  <c r="H67" i="37" s="1"/>
  <c r="R68" i="37"/>
  <c r="H68" i="37" s="1"/>
  <c r="V68" i="37"/>
  <c r="R69" i="37"/>
  <c r="H69" i="37" s="1"/>
  <c r="V69" i="37"/>
  <c r="R63" i="37"/>
  <c r="H63" i="37" s="1"/>
  <c r="V63" i="37"/>
  <c r="R70" i="37"/>
  <c r="H70" i="37" s="1"/>
  <c r="V70" i="37"/>
  <c r="C121" i="38" a="1"/>
  <c r="C121" i="38" s="1"/>
  <c r="W65" i="37"/>
  <c r="W70" i="37"/>
  <c r="G70" i="37"/>
  <c r="W69" i="37"/>
  <c r="C134" i="38" a="1"/>
  <c r="C134" i="38" s="1"/>
  <c r="C57" i="38" a="1"/>
  <c r="C57" i="38" s="1"/>
  <c r="C12" i="38" s="1"/>
  <c r="G63" i="37"/>
  <c r="M4" i="38" s="1" a="1"/>
  <c r="M4" i="38" s="1"/>
  <c r="W67" i="37"/>
  <c r="C93" i="38" a="1"/>
  <c r="C93" i="38" s="1"/>
  <c r="W66" i="37"/>
  <c r="W64" i="37"/>
  <c r="C28" i="38" a="1"/>
  <c r="C28" i="38" s="1"/>
  <c r="G69" i="37"/>
  <c r="C105" i="38" a="1"/>
  <c r="C105" i="38" s="1"/>
  <c r="C43" i="38" a="1"/>
  <c r="C43" i="38" s="1"/>
  <c r="C34" i="38" a="1"/>
  <c r="C34" i="38" s="1"/>
  <c r="C37" i="38" a="1"/>
  <c r="C37" i="38" s="1"/>
  <c r="C7" i="38" s="1"/>
  <c r="C91" i="38" a="1"/>
  <c r="C91" i="38" s="1"/>
  <c r="C18" i="38" s="1"/>
  <c r="C89" i="38" a="1"/>
  <c r="C89" i="38" s="1"/>
  <c r="C31" i="38" a="1"/>
  <c r="C31" i="38" s="1"/>
  <c r="C128" i="38" a="1"/>
  <c r="C128" i="38" s="1"/>
  <c r="C131" i="38" a="1"/>
  <c r="C131" i="38" s="1"/>
  <c r="C39" i="38" a="1"/>
  <c r="C39" i="38" s="1"/>
  <c r="C8" i="38" s="1"/>
  <c r="C36" i="38" a="1"/>
  <c r="C36" i="38" s="1"/>
  <c r="C115" i="38" a="1"/>
  <c r="C115" i="38" s="1"/>
  <c r="C51" i="38" a="1"/>
  <c r="C51" i="38" s="1"/>
  <c r="C102" i="38" a="1"/>
  <c r="C102" i="38" s="1"/>
  <c r="C29" i="38" a="1"/>
  <c r="C29" i="38" s="1"/>
  <c r="C4" i="38" s="1"/>
  <c r="C44" i="38" a="1"/>
  <c r="C44" i="38" s="1"/>
  <c r="C106" i="38" a="1"/>
  <c r="C106" i="38" s="1"/>
  <c r="C111" i="38" a="1"/>
  <c r="C111" i="38" s="1"/>
  <c r="C61" i="38" a="1"/>
  <c r="C61" i="38" s="1"/>
  <c r="C30" i="38" a="1"/>
  <c r="C30" i="38" s="1"/>
  <c r="C56" i="38" a="1"/>
  <c r="C56" i="38" s="1"/>
  <c r="C48" i="38" a="1"/>
  <c r="C48" i="38" s="1"/>
  <c r="C41" i="38" a="1"/>
  <c r="C41" i="38" s="1"/>
  <c r="C59" i="38" a="1"/>
  <c r="C59" i="38" s="1"/>
  <c r="C13" i="38" s="1"/>
  <c r="C135" i="38" a="1"/>
  <c r="C135" i="38" s="1"/>
  <c r="C86" i="38" a="1"/>
  <c r="C86" i="38" s="1"/>
  <c r="C108" i="38" a="1"/>
  <c r="C108" i="38" s="1"/>
  <c r="C98" i="38" a="1"/>
  <c r="C98" i="38" s="1"/>
  <c r="C46" i="38" a="1"/>
  <c r="C46" i="38" s="1"/>
  <c r="C88" i="38" a="1"/>
  <c r="C88" i="38" s="1"/>
  <c r="C38" i="38" a="1"/>
  <c r="C38" i="38" s="1"/>
  <c r="C32" i="38" a="1"/>
  <c r="C32" i="38" s="1"/>
  <c r="C5" i="38" s="1"/>
  <c r="C45" i="38" a="1"/>
  <c r="C45" i="38" s="1"/>
  <c r="C54" i="38" a="1"/>
  <c r="C54" i="38" s="1"/>
  <c r="C11" i="38" s="1"/>
  <c r="C130" i="38" a="1"/>
  <c r="C130" i="38" s="1"/>
  <c r="C52" i="38" a="1"/>
  <c r="C52" i="38" s="1"/>
  <c r="C35" i="38" a="1"/>
  <c r="C35" i="38" s="1"/>
  <c r="C49" i="38" a="1"/>
  <c r="C49" i="38" s="1"/>
  <c r="C124" i="38" a="1"/>
  <c r="C124" i="38" s="1"/>
  <c r="C118" i="38" a="1"/>
  <c r="C118" i="38" s="1"/>
  <c r="C87" i="38" a="1"/>
  <c r="C87" i="38" s="1"/>
  <c r="C99" i="38" a="1"/>
  <c r="C99" i="38" s="1"/>
  <c r="C114" i="38" a="1"/>
  <c r="C114" i="38" s="1"/>
  <c r="C47" i="38" a="1"/>
  <c r="C47" i="38" s="1"/>
  <c r="M6" i="37" a="1"/>
  <c r="M6" i="37" s="1"/>
  <c r="M11" i="37" s="1"/>
  <c r="N6" i="37" a="1"/>
  <c r="N6" i="37" s="1"/>
  <c r="N11" i="37" s="1"/>
  <c r="G67" i="37"/>
  <c r="M8" i="38" s="1" a="1"/>
  <c r="M8" i="38" s="1"/>
  <c r="G64" i="37"/>
  <c r="M5" i="38" s="1"/>
  <c r="G65" i="37"/>
  <c r="M6" i="38" s="1" a="1"/>
  <c r="M6" i="38" s="1"/>
  <c r="C116" i="38" a="1"/>
  <c r="C116" i="38" s="1"/>
  <c r="C104" i="38" a="1"/>
  <c r="C104" i="38" s="1"/>
  <c r="G66" i="37"/>
  <c r="M7" i="38" s="1" a="1"/>
  <c r="M7" i="38" s="1"/>
  <c r="G76" i="37"/>
  <c r="C137" i="38" a="1"/>
  <c r="C137" i="38" s="1"/>
  <c r="C107" i="38" a="1"/>
  <c r="C107" i="38" s="1"/>
  <c r="C110" i="38" a="1"/>
  <c r="C110" i="38" s="1"/>
  <c r="G73" i="37"/>
  <c r="N66" i="25"/>
  <c r="C66" i="25"/>
  <c r="K66" i="23"/>
  <c r="J66" i="23"/>
  <c r="C66" i="23"/>
  <c r="C6" i="38" l="1"/>
  <c r="C23" i="38"/>
  <c r="C9" i="38"/>
  <c r="C20" i="38"/>
  <c r="C19" i="38"/>
  <c r="C17" i="38"/>
  <c r="C22" i="38"/>
  <c r="C10" i="38"/>
  <c r="N10" i="37"/>
  <c r="M12" i="37" s="1"/>
  <c r="M10" i="37"/>
  <c r="N12" i="37" s="1"/>
  <c r="C21" i="38"/>
  <c r="M11" i="38"/>
  <c r="M16" i="37"/>
  <c r="M17" i="37"/>
  <c r="F23" i="24"/>
  <c r="M18" i="37" l="1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F24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F18" i="24"/>
  <c r="F19" i="24"/>
  <c r="F20" i="24"/>
  <c r="F21" i="24"/>
  <c r="F22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F5" i="24" l="1"/>
  <c r="F6" i="24"/>
  <c r="F7" i="24"/>
  <c r="F8" i="24"/>
  <c r="F15" i="24"/>
  <c r="F16" i="24"/>
  <c r="F17" i="24"/>
  <c r="F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  <c r="D77" i="38"/>
  <c r="C77" i="38"/>
  <c r="C77" i="38" a="1"/>
  <c r="C14" i="38"/>
  <c r="C63" i="38"/>
  <c r="C63" i="38" a="1"/>
  <c r="C15" i="38"/>
  <c r="C64" i="38"/>
  <c r="C64" i="38" a="1"/>
  <c r="C16" i="38"/>
  <c r="C71" i="38"/>
  <c r="C71" i="38" a="1"/>
  <c r="C78" i="38"/>
  <c r="C78" i="38" a="1"/>
  <c r="C80" i="38"/>
  <c r="C80" i="38" a="1"/>
  <c r="C76" i="38"/>
  <c r="C76" i="38" a="1"/>
  <c r="C74" i="38"/>
  <c r="C74" i="38" a="1"/>
  <c r="D71" i="38"/>
  <c r="C68" i="38"/>
  <c r="C68" i="38" a="1"/>
  <c r="C70" i="38"/>
  <c r="C70" i="38" a="1"/>
  <c r="C72" i="38"/>
  <c r="C72" i="38" a="1"/>
  <c r="C65" i="38"/>
  <c r="C65" i="38" a="1"/>
  <c r="C73" i="38"/>
  <c r="C73" i="38" a="1"/>
  <c r="D73" i="38"/>
  <c r="D68" i="38"/>
  <c r="C79" i="38"/>
  <c r="C79" i="38" a="1"/>
  <c r="C66" i="38"/>
  <c r="C66" i="38" a="1"/>
  <c r="C67" i="38"/>
  <c r="C67" i="38" a="1"/>
  <c r="D67" i="38"/>
  <c r="D76" i="38"/>
  <c r="D80" i="38"/>
  <c r="AE80" i="38"/>
  <c r="Z80" i="38"/>
  <c r="Y80" i="38"/>
  <c r="AH80" i="38"/>
  <c r="AF80" i="38"/>
  <c r="AA80" i="38"/>
  <c r="AG80" i="38"/>
  <c r="AD80" i="38"/>
  <c r="AC80" i="38"/>
  <c r="AB80" i="38"/>
  <c r="D80" i="38" a="1"/>
  <c r="F80" i="38"/>
  <c r="X80" i="38"/>
  <c r="X63" i="38"/>
  <c r="Y63" i="38"/>
  <c r="AE63" i="38"/>
  <c r="AC63" i="38"/>
  <c r="AD63" i="38"/>
  <c r="AB63" i="38"/>
  <c r="H63" i="38"/>
  <c r="AG63" i="38"/>
  <c r="Z63" i="38"/>
  <c r="AF63" i="38"/>
  <c r="AA63" i="38"/>
  <c r="D63" i="38"/>
  <c r="D63" i="38" a="1"/>
  <c r="F63" i="38"/>
  <c r="AH63" i="38"/>
  <c r="D64" i="38"/>
  <c r="AE64" i="38"/>
  <c r="AH64" i="38"/>
  <c r="AB64" i="38"/>
  <c r="AC64" i="38"/>
  <c r="X64" i="38"/>
  <c r="Y64" i="38"/>
  <c r="AG64" i="38"/>
  <c r="AF64" i="38"/>
  <c r="AA64" i="38"/>
  <c r="Z64" i="38"/>
  <c r="D64" i="38" a="1"/>
  <c r="F64" i="38"/>
  <c r="AD64" i="38"/>
  <c r="AD76" i="38"/>
  <c r="Y76" i="38"/>
  <c r="AE76" i="38"/>
  <c r="AB76" i="38"/>
  <c r="AF76" i="38"/>
  <c r="AA76" i="38"/>
  <c r="AG76" i="38"/>
  <c r="X76" i="38"/>
  <c r="AH76" i="38"/>
  <c r="Z76" i="38"/>
  <c r="D76" i="38" a="1"/>
  <c r="F76" i="38"/>
  <c r="AC76" i="38"/>
  <c r="AD70" i="38"/>
  <c r="AA70" i="38"/>
  <c r="Z70" i="38"/>
  <c r="X70" i="38"/>
  <c r="Y70" i="38"/>
  <c r="AC70" i="38"/>
  <c r="AF70" i="38"/>
  <c r="AG70" i="38"/>
  <c r="D70" i="38"/>
  <c r="AH70" i="38"/>
  <c r="AB70" i="38"/>
  <c r="D70" i="38" a="1"/>
  <c r="F70" i="38"/>
  <c r="AE70" i="38"/>
  <c r="X72" i="38"/>
  <c r="AA72" i="38"/>
  <c r="AE72" i="38"/>
  <c r="AH72" i="38"/>
  <c r="AC72" i="38"/>
  <c r="AB72" i="38"/>
  <c r="AD72" i="38"/>
  <c r="Z72" i="38"/>
  <c r="AF72" i="38"/>
  <c r="AG72" i="38"/>
  <c r="D72" i="38"/>
  <c r="D72" i="38" a="1"/>
  <c r="F72" i="38"/>
  <c r="Y72" i="38"/>
  <c r="Z67" i="38"/>
  <c r="Y67" i="38"/>
  <c r="AD67" i="38"/>
  <c r="AE67" i="38"/>
  <c r="AG67" i="38"/>
  <c r="AB67" i="38"/>
  <c r="X67" i="38"/>
  <c r="AH67" i="38"/>
  <c r="AA67" i="38"/>
  <c r="AF67" i="38"/>
  <c r="D67" i="38" a="1"/>
  <c r="F67" i="38"/>
  <c r="AC67" i="38"/>
  <c r="C69" i="38"/>
  <c r="C69" i="38" a="1"/>
  <c r="D69" i="38"/>
  <c r="AC69" i="38"/>
  <c r="AE69" i="38"/>
  <c r="AF69" i="38"/>
  <c r="AD69" i="38"/>
  <c r="AB69" i="38"/>
  <c r="AA69" i="38"/>
  <c r="Y69" i="38"/>
  <c r="AG69" i="38"/>
  <c r="X69" i="38"/>
  <c r="Z69" i="38"/>
  <c r="D69" i="38" a="1"/>
  <c r="F69" i="38"/>
  <c r="AH69" i="38"/>
  <c r="AA77" i="38"/>
  <c r="AF77" i="38"/>
  <c r="AB77" i="38"/>
  <c r="AG77" i="38"/>
  <c r="Z77" i="38"/>
  <c r="X77" i="38"/>
  <c r="AE77" i="38"/>
  <c r="AD77" i="38"/>
  <c r="AH77" i="38"/>
  <c r="Y77" i="38"/>
  <c r="D77" i="38" a="1"/>
  <c r="F77" i="38"/>
  <c r="AC77" i="38"/>
  <c r="AF66" i="38"/>
  <c r="X66" i="38"/>
  <c r="Z66" i="38"/>
  <c r="AE66" i="38"/>
  <c r="AA66" i="38"/>
  <c r="Y66" i="38"/>
  <c r="D66" i="38"/>
  <c r="AD66" i="38"/>
  <c r="AH66" i="38"/>
  <c r="AB66" i="38"/>
  <c r="AC66" i="38"/>
  <c r="D66" i="38" a="1"/>
  <c r="F66" i="38"/>
  <c r="AG66" i="38"/>
  <c r="AD75" i="38"/>
  <c r="Y75" i="38"/>
  <c r="Z75" i="38"/>
  <c r="D75" i="38"/>
  <c r="AG75" i="38"/>
  <c r="AC75" i="38"/>
  <c r="AA75" i="38"/>
  <c r="AF75" i="38"/>
  <c r="X75" i="38"/>
  <c r="AE75" i="38"/>
  <c r="AB75" i="38"/>
  <c r="AH75" i="38"/>
  <c r="Y71" i="38"/>
  <c r="AD71" i="38"/>
  <c r="Z71" i="38"/>
  <c r="AH71" i="38"/>
  <c r="AE71" i="38"/>
  <c r="AA71" i="38"/>
  <c r="AF71" i="38"/>
  <c r="AG71" i="38"/>
  <c r="AB71" i="38"/>
  <c r="X71" i="38"/>
  <c r="D71" i="38" a="1"/>
  <c r="F71" i="38"/>
  <c r="AC71" i="38"/>
  <c r="AB74" i="38"/>
  <c r="AA74" i="38"/>
  <c r="AF74" i="38"/>
  <c r="AH74" i="38"/>
  <c r="X74" i="38"/>
  <c r="AG74" i="38"/>
  <c r="D74" i="38"/>
  <c r="AD74" i="38"/>
  <c r="Y74" i="38"/>
  <c r="Z74" i="38"/>
  <c r="AE74" i="38"/>
  <c r="D74" i="38" a="1"/>
  <c r="F74" i="38"/>
  <c r="AC74" i="38"/>
  <c r="X78" i="38"/>
  <c r="D78" i="38"/>
  <c r="AH78" i="38"/>
  <c r="AA78" i="38"/>
  <c r="AE78" i="38"/>
  <c r="AF78" i="38"/>
  <c r="AD78" i="38"/>
  <c r="AC78" i="38"/>
  <c r="Y78" i="38"/>
  <c r="AG78" i="38"/>
  <c r="AB78" i="38"/>
  <c r="D78" i="38" a="1"/>
  <c r="F78" i="38"/>
  <c r="Z78" i="38"/>
  <c r="Y65" i="38"/>
  <c r="AA65" i="38"/>
  <c r="AB65" i="38"/>
  <c r="AH65" i="38"/>
  <c r="AG65" i="38"/>
  <c r="Z65" i="38"/>
  <c r="D65" i="38"/>
  <c r="AC65" i="38"/>
  <c r="X65" i="38"/>
  <c r="AE65" i="38"/>
  <c r="AF65" i="38"/>
  <c r="D65" i="38" a="1"/>
  <c r="F65" i="38"/>
  <c r="AD65" i="38"/>
  <c r="AE79" i="38"/>
  <c r="AB79" i="38"/>
  <c r="AG79" i="38"/>
  <c r="AA79" i="38"/>
  <c r="AF79" i="38"/>
  <c r="D79" i="38"/>
  <c r="AC79" i="38"/>
  <c r="AH79" i="38"/>
  <c r="X79" i="38"/>
  <c r="Z79" i="38"/>
  <c r="AD79" i="38"/>
  <c r="D79" i="38" a="1"/>
  <c r="F79" i="38"/>
  <c r="Y79" i="38"/>
  <c r="AG68" i="38"/>
  <c r="AE68" i="38"/>
  <c r="AH68" i="38"/>
  <c r="AF68" i="38"/>
  <c r="Z68" i="38"/>
  <c r="AA68" i="38"/>
  <c r="X68" i="38"/>
  <c r="AD68" i="38"/>
  <c r="Y68" i="38"/>
  <c r="AC68" i="38"/>
  <c r="D68" i="38" a="1"/>
  <c r="F68" i="38"/>
  <c r="AB68" i="38"/>
  <c r="AH73" i="38"/>
  <c r="AA73" i="38"/>
  <c r="AD73" i="38"/>
  <c r="X73" i="38"/>
  <c r="Z73" i="38"/>
  <c r="AF73" i="38"/>
  <c r="AC73" i="38"/>
  <c r="AE73" i="38"/>
  <c r="AG73" i="38"/>
  <c r="AB73" i="38"/>
  <c r="D73" i="38" a="1"/>
  <c r="F73" i="38"/>
  <c r="Y73" i="38"/>
  <c r="C75" i="38"/>
  <c r="F75" i="38"/>
  <c r="D75" i="38" a="1"/>
  <c r="C75" i="38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<sst xmlns="http://schemas.openxmlformats.org/spreadsheetml/2006/main" count="1018" uniqueCount="416">
  <si>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</si>
  <si>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</si>
  <si>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</si>
  <si>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</si>
  <si>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</si>
  <si>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</si>
  <si>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</si>
  <si>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</si>
  <si>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</si>
  <si>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</si>
  <si>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</si>
  <si>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</si>
  <si>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</si>
  <si>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</si>
  <si>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</si>
  <si>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</si>
  <si>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</si>
  <si>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</si>
  <si>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</si>
  <si>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</si>
  <si>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</si>
  <si>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</si>
  <si>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</si>
  <si>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</si>
  <si>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</si>
  <si>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</si>
  <si>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</si>
  <si>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</si>
  <si>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</si>
  <si>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</si>
  <si>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</si>
  <si>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</si>
  <si>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</si>
  <si>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</si>
  <si>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</si>
  <si>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</si>
  <si>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</si>
  <si>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</si>
  <si>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</si>
  <si>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</si>
  <si>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</si>
  <si>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</si>
  <si>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</si>
  <si>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</si>
  <si>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</si>
  <si>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</si>
  <si>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</si>
  <si>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</si>
  <si>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</si>
  <si>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</si>
  <si>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</si>
  <si>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</si>
  <si>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</si>
  <si>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</si>
  <si>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</si>
  <si>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</si>
  <si>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</si>
  <si>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</si>
  <si>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</si>
  <si>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</si>
  <si>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</si>
  <si>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</si>
  <si>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</si>
  <si>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</si>
  <si>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</si>
  <si>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</si>
  <si>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</si>
  <si>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</si>
  <si>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</si>
  <si>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</si>
  <si>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</si>
  <si>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</si>
  <si>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</si>
  <si>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</si>
  <si>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</si>
  <si>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</si>
  <si>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</si>
  <si>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</si>
  <si>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</si>
  <si>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</si>
  <si>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</si>
  <si>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</si>
  <si>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</si>
  <si>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</si>
  <si>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</si>
  <si>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</si>
  <si>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</si>
  <si>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</si>
  <si>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</si>
  <si>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</si>
  <si>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</si>
  <si>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</si>
  <si>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</si>
  <si>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</si>
  <si>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</si>
  <si>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</si>
  <si>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</si>
  <si>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</si>
  <si>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</si>
  <si>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</si>
  <si>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</si>
  <si>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</si>
  <si>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</si>
  <si>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</si>
  <si>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</si>
  <si>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</si>
  <si>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</si>
  <si>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</si>
  <si>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</si>
  <si>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</si>
  <si>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</si>
  <si>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</si>
  <si>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</si>
  <si>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</si>
  <si>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</si>
  <si>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</si>
  <si>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</si>
  <si>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</si>
  <si>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</si>
  <si>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</si>
  <si>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</si>
  <si>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</si>
  <si>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</si>
  <si>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</si>
  <si>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</si>
  <si>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</si>
  <si>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</si>
  <si>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</si>
  <si>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</si>
  <si>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</si>
  <si>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</si>
  <si>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</si>
  <si>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</si>
  <si>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</si>
  <si>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</si>
  <si>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</si>
  <si>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</si>
  <si>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</si>
  <si>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</si>
  <si>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</si>
  <si>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</si>
  <si>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</si>
  <si>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</si>
  <si>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</si>
  <si>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</si>
  <si>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</si>
  <si>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</si>
  <si>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</si>
  <si>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</si>
  <si>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</si>
  <si>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</si>
  <si>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</si>
  <si>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</si>
  <si>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</si>
  <si>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</si>
  <si>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</si>
  <si>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</si>
  <si>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</si>
  <si>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</si>
  <si>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</si>
  <si>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</si>
  <si>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</si>
  <si>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</si>
  <si>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</si>
  <si>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</si>
  <si>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</si>
  <si>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</si>
  <si>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</si>
  <si>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</si>
  <si>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</si>
  <si>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</si>
  <si>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</si>
  <si>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</si>
  <si>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</si>
  <si>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</si>
  <si>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</si>
  <si>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</si>
  <si>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</si>
  <si>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</si>
  <si>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</si>
  <si>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</si>
  <si>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</si>
  <si>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</si>
  <si>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</si>
  <si>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</si>
  <si>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</si>
  <si>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</si>
  <si>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</si>
  <si>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</si>
  <si>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</si>
  <si>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</si>
  <si>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</si>
  <si>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</si>
  <si>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</si>
  <si>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</si>
  <si>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</si>
  <si>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</si>
  <si>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</si>
  <si>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</si>
  <si>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</si>
  <si>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</si>
  <si>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</si>
  <si>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</si>
  <si>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</si>
  <si>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</si>
  <si>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</si>
  <si>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</si>
  <si>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</si>
  <si>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</si>
  <si>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</si>
  <si>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</si>
  <si>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</si>
  <si>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</si>
  <si>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</si>
  <si>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</si>
  <si>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</si>
  <si>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</si>
  <si>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</si>
  <si>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</si>
  <si>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</si>
  <si>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</si>
  <si>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</si>
  <si>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</si>
  <si>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</si>
  <si>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</si>
  <si>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</si>
  <si>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</si>
  <si>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</si>
  <si>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</si>
  <si>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</si>
  <si>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</si>
  <si>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</si>
  <si>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</si>
  <si>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</si>
  <si>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</si>
  <si>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</si>
  <si>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</si>
  <si>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</si>
  <si>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</si>
  <si>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</si>
  <si>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</si>
  <si>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</si>
  <si>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</si>
  <si>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</si>
  <si>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</si>
  <si>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</si>
  <si>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</si>
  <si>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</si>
  <si>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</si>
  <si>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</si>
  <si>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</si>
  <si>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</si>
  <si>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</si>
  <si>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</si>
  <si>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</si>
  <si>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</si>
  <si>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</si>
  <si>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</si>
  <si>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</si>
  <si>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</si>
  <si>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</si>
  <si>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</si>
  <si>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</si>
  <si>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</si>
  <si>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</si>
  <si>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</si>
  <si>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</si>
  <si>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</si>
  <si>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</si>
  <si>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</si>
  <si>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</si>
  <si>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</si>
  <si>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</si>
  <si>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</si>
  <si>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</si>
  <si>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</si>
  <si>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</si>
  <si>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</si>
  <si>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</si>
  <si>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</si>
  <si>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</si>
  <si>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</si>
  <si>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</si>
  <si>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</si>
  <si>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</si>
  <si>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</si>
  <si>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</si>
  <si>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</si>
  <si>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</si>
  <si>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</si>
  <si>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</si>
  <si>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</si>
  <si>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</si>
  <si>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</si>
  <si>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</si>
  <si>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</si>
  <si>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</si>
  <si>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</si>
  <si>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</si>
  <si>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</si>
  <si>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</si>
  <si>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</si>
  <si>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</si>
  <si>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</si>
  <si>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</si>
  <si>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</si>
  <si>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</si>
  <si>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</si>
  <si>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</si>
  <si>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</si>
  <si>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</si>
  <si>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</si>
  <si>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</si>
  <si>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</si>
  <si>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</si>
  <si>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</si>
  <si>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</si>
  <si>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</si>
  <si>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</si>
  <si>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</si>
  <si>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</si>
  <si>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</si>
  <si>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</si>
  <si>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</si>
  <si>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</si>
  <si>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</si>
  <si>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</si>
  <si>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</si>
  <si>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</si>
  <si>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</si>
  <si>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</si>
  <si>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</si>
  <si>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</si>
  <si>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</si>
  <si>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</si>
  <si>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</si>
  <si>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</si>
  <si>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</si>
  <si>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</si>
  <si>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</si>
  <si>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Indian_Wall_2</t>
    <phoneticPr fontId="2" type="noConversion"/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</si>
  <si>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</si>
  <si>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</si>
  <si>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</si>
  <si>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</si>
  <si>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</si>
  <si>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</si>
  <si>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</si>
  <si>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</si>
  <si>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</si>
  <si>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</si>
  <si>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</si>
  <si>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</si>
  <si>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</si>
  <si>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</si>
  <si>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</si>
  <si>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</si>
  <si>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</si>
  <si>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</si>
  <si>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</si>
  <si>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</si>
  <si>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</si>
  <si>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</si>
  <si>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</si>
  <si>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</si>
  <si>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</si>
  <si>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</si>
  <si>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</si>
  <si>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</si>
  <si>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</si>
  <si>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</si>
  <si>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</si>
  <si>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</si>
  <si>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</si>
  <si>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</si>
  <si>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</si>
  <si>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</si>
  <si>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</si>
  <si>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</si>
  <si>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</si>
  <si>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</si>
  <si>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</si>
  <si>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</si>
  <si>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</si>
  <si>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</si>
  <si>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</si>
  <si>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</si>
  <si>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</si>
  <si>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</si>
  <si>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</si>
  <si>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</si>
  <si>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</si>
  <si>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</si>
  <si>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</si>
  <si>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</si>
  <si>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</si>
  <si>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</si>
  <si>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</si>
  <si>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</si>
  <si>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</si>
  <si>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</si>
  <si>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</si>
  <si>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</si>
  <si>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</si>
  <si>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</si>
  <si>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전투력 합</t>
  </si>
  <si>
    <t>슬롯</t>
  </si>
  <si>
    <t>전투횟수</t>
  </si>
  <si>
    <t>참고 전투력</t>
  </si>
  <si>
    <t>실제 전투력</t>
  </si>
  <si>
    <t>장착 유닛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</si>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</sst>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FF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FF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</borders>
  <cellStyleXfs count="3">
    <xf numFmtId="0" fontId="0" fillId="0" borderId="0"/>
    <xf numFmtId="0" fontId="23" fillId="0" borderId="0"/>
    <xf numFmtId="0" fontId="23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3" fillId="0" borderId="0" xfId="1"/>
    <xf numFmtId="0" fontId="24" fillId="0" borderId="0" xfId="1" applyFont="1" applyAlignment="1">
      <alignment horizontal="center"/>
    </xf>
    <xf numFmtId="0" fontId="24" fillId="0" borderId="6" xfId="1" applyFont="1" applyBorder="1"/>
    <xf numFmtId="0" fontId="24" fillId="0" borderId="6" xfId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8" xfId="1" applyFont="1" applyBorder="1"/>
    <xf numFmtId="0" fontId="24" fillId="0" borderId="9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5" fillId="0" borderId="0" xfId="1" applyFont="1" applyAlignment="1">
      <alignment horizontal="center"/>
    </xf>
    <xf numFmtId="0" fontId="8" fillId="0" borderId="10" xfId="1" applyFont="1" applyBorder="1"/>
    <xf numFmtId="0" fontId="25" fillId="6" borderId="11" xfId="1" applyFont="1" applyFill="1" applyBorder="1" applyAlignment="1">
      <alignment horizontal="center"/>
    </xf>
    <xf numFmtId="0" fontId="8" fillId="0" borderId="12" xfId="1" applyFont="1" applyBorder="1"/>
    <xf numFmtId="0" fontId="25" fillId="7" borderId="11" xfId="1" applyFont="1" applyFill="1" applyBorder="1" applyAlignment="1">
      <alignment horizontal="center"/>
    </xf>
    <xf numFmtId="0" fontId="25" fillId="8" borderId="11" xfId="1" applyFont="1" applyFill="1" applyBorder="1" applyAlignment="1">
      <alignment horizontal="center"/>
    </xf>
    <xf numFmtId="0" fontId="25" fillId="9" borderId="11" xfId="1" applyFont="1" applyFill="1" applyBorder="1" applyAlignment="1">
      <alignment horizontal="center"/>
    </xf>
    <xf numFmtId="0" fontId="24" fillId="0" borderId="0" xfId="1" applyFont="1"/>
    <xf numFmtId="0" fontId="24" fillId="0" borderId="13" xfId="1" applyFont="1" applyBorder="1"/>
    <xf numFmtId="0" fontId="26" fillId="0" borderId="13" xfId="1" applyFont="1" applyBorder="1" applyAlignment="1">
      <alignment horizontal="center"/>
    </xf>
    <xf numFmtId="0" fontId="26" fillId="10" borderId="13" xfId="1" applyFont="1" applyFill="1" applyBorder="1" applyAlignment="1">
      <alignment horizontal="center"/>
    </xf>
    <xf numFmtId="0" fontId="24" fillId="0" borderId="14" xfId="1" applyFont="1" applyBorder="1" applyAlignment="1">
      <alignment horizontal="center"/>
    </xf>
    <xf numFmtId="0" fontId="8" fillId="0" borderId="15" xfId="1" applyFont="1" applyBorder="1"/>
    <xf numFmtId="0" fontId="8" fillId="0" borderId="16" xfId="1" applyFont="1" applyBorder="1"/>
    <xf numFmtId="0" fontId="27" fillId="10" borderId="17" xfId="1" applyFont="1" applyFill="1" applyBorder="1" applyAlignment="1">
      <alignment horizontal="center"/>
    </xf>
    <xf numFmtId="0" fontId="28" fillId="5" borderId="13" xfId="1" applyFont="1" applyFill="1" applyBorder="1" applyAlignment="1">
      <alignment horizontal="center"/>
    </xf>
    <xf numFmtId="0" fontId="29" fillId="0" borderId="13" xfId="1" applyFont="1" applyBorder="1" applyAlignment="1">
      <alignment horizontal="center"/>
    </xf>
    <xf numFmtId="0" fontId="25" fillId="0" borderId="14" xfId="1" applyFont="1" applyBorder="1" applyAlignment="1">
      <alignment horizontal="center"/>
    </xf>
    <xf numFmtId="0" fontId="23" fillId="0" borderId="0" xfId="1"/>
    <xf numFmtId="0" fontId="25" fillId="0" borderId="0" xfId="1" applyFont="1" applyAlignment="1">
      <alignment horizontal="center"/>
    </xf>
    <xf numFmtId="0" fontId="23" fillId="0" borderId="0" xfId="2"/>
    <xf numFmtId="0" fontId="24" fillId="0" borderId="13" xfId="2" applyFont="1" applyBorder="1" applyAlignment="1">
      <alignment horizontal="left"/>
    </xf>
    <xf numFmtId="0" fontId="24" fillId="0" borderId="13" xfId="2" applyFont="1" applyBorder="1" applyAlignment="1">
      <alignment horizontal="center"/>
    </xf>
    <xf numFmtId="0" fontId="25" fillId="10" borderId="13" xfId="2" applyFont="1" applyFill="1" applyBorder="1" applyAlignment="1">
      <alignment horizontal="center"/>
    </xf>
    <xf numFmtId="0" fontId="24" fillId="0" borderId="0" xfId="2" applyFont="1" applyAlignment="1">
      <alignment horizontal="left"/>
    </xf>
    <xf numFmtId="1" fontId="24" fillId="0" borderId="13" xfId="2" applyNumberFormat="1" applyFont="1" applyBorder="1" applyAlignment="1">
      <alignment horizontal="center"/>
    </xf>
    <xf numFmtId="0" fontId="24" fillId="0" borderId="13" xfId="2" applyFont="1" applyBorder="1"/>
    <xf numFmtId="0" fontId="24" fillId="11" borderId="13" xfId="2" applyFont="1" applyFill="1" applyBorder="1"/>
    <xf numFmtId="0" fontId="25" fillId="10" borderId="13" xfId="2" applyFont="1" applyFill="1" applyBorder="1"/>
    <xf numFmtId="0" fontId="30" fillId="0" borderId="0" xfId="2" applyFont="1"/>
    <xf numFmtId="0" fontId="23" fillId="0" borderId="0" xfId="1" applyFont="1"/>
    <xf numFmtId="0" fontId="24" fillId="0" borderId="7" xfId="1" applyFont="1" applyBorder="1" applyAlignment="1">
      <alignment horizontal="left"/>
    </xf>
    <xf numFmtId="0" fontId="31" fillId="5" borderId="0" xfId="1" applyFont="1" applyFill="1" applyAlignment="1">
      <alignment horizontal="left"/>
    </xf>
    <xf numFmtId="0" fontId="23" fillId="0" borderId="0" xfId="2" applyFont="1"/>
    <xf numFmtId="177" fontId="23" fillId="0" borderId="0" xfId="1" applyNumberFormat="1"/>
    <xf numFmtId="177" fontId="23" fillId="0" borderId="0" xfId="2" applyNumberForma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4" fillId="4" borderId="6" xfId="1" applyFont="1" applyFill="1" applyBorder="1" applyAlignment="1">
      <alignment horizontal="left"/>
    </xf>
    <xf numFmtId="0" fontId="24" fillId="4" borderId="9" xfId="1" applyFont="1" applyFill="1" applyBorder="1" applyAlignment="1">
      <alignment horizontal="left"/>
    </xf>
  </cellXfs>
  <cellStyles count="3">
    <cellStyle name="표준" xfId="0" builtinId="0"/>
    <cellStyle name="표준 2" xfId="1" xr:uid="{0A8CB5A8-7E6B-4DF9-BC31-CD16BC4DA3D8}"/>
    <cellStyle name="표준 3" xfId="2" xr:uid="{EC10AECA-7A8D-4550-BAD8-8B4357AE5A6C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4F0E-5334-4F34-9B52-25D88A0F72AE}">
  <sheetPr>
    <tabColor rgb="FF1C4587"/>
    <outlinePr summaryBelow="0" summaryRight="0"/>
  </sheetPr>
  <dimension ref="A1:AM1040"/>
  <sheetViews>
    <sheetView showGridLines="0" topLeftCell="A28" zoomScaleNormal="100" workbookViewId="0">
      <selection activeCell="V53" sqref="V53"/>
    </sheetView>
  </sheetViews>
  <sheetFormatPr defaultColWidth="12.5703125" defaultRowHeight="15.75" customHeight="1"/>
  <cols>
    <col min="1" max="1" width="4" style="60" customWidth="1"/>
    <col min="2" max="2" width="13.85546875" style="60" customWidth="1"/>
    <col min="3" max="3" width="22.140625" style="98" customWidth="1"/>
    <col min="4" max="4" width="12.5703125" style="60" customWidth="1"/>
    <col min="5" max="5" width="12.85546875" style="60" customWidth="1"/>
    <col min="6" max="6" width="17" style="60" customWidth="1"/>
    <col min="7" max="10" width="9.42578125" style="60" customWidth="1"/>
    <col min="11" max="11" width="1.140625" style="60" customWidth="1"/>
    <col min="12" max="13" width="6.85546875" style="60" customWidth="1"/>
    <col min="14" max="14" width="9.140625" style="60" customWidth="1"/>
    <col min="15" max="16" width="6.85546875" style="60" customWidth="1"/>
    <col min="17" max="17" width="1.5703125" style="60" customWidth="1"/>
    <col min="18" max="22" width="7" style="60" customWidth="1"/>
    <col min="23" max="23" width="1.7109375" style="60" customWidth="1"/>
    <col min="24" max="25" width="9.5703125" style="60" customWidth="1"/>
    <col min="26" max="26" width="2.140625" style="60" customWidth="1"/>
    <col min="27" max="28" width="11.28515625" style="60" customWidth="1"/>
    <col min="29" max="16384" width="12.5703125" style="60"/>
  </cols>
  <sheetData>
    <row r="1" spans="2:28" ht="15.75" customHeight="1">
      <c r="X1" s="61"/>
      <c r="Y1" s="61"/>
      <c r="Z1" s="61"/>
      <c r="AA1" s="61"/>
      <c r="AB1" s="61"/>
    </row>
    <row r="2" spans="2:28" ht="15.75" customHeight="1">
      <c r="B2" s="68" t="s">
        <v>400</v>
      </c>
      <c r="C2" s="87" t="s">
        <v>399</v>
      </c>
      <c r="D2" s="86"/>
      <c r="E2" s="87" t="s">
        <v>398</v>
      </c>
      <c r="F2" s="86"/>
      <c r="L2" s="82" t="s">
        <v>397</v>
      </c>
      <c r="M2" s="81"/>
      <c r="N2" s="80"/>
      <c r="X2" s="61"/>
      <c r="Y2" s="61"/>
      <c r="Z2" s="61"/>
      <c r="AA2" s="61"/>
      <c r="AB2" s="61"/>
    </row>
    <row r="3" spans="2:28" ht="15.75" customHeight="1">
      <c r="B3" s="85" t="s">
        <v>183</v>
      </c>
      <c r="C3" s="85" t="s">
        <v>184</v>
      </c>
      <c r="D3" s="85" t="s">
        <v>185</v>
      </c>
      <c r="E3" s="85"/>
      <c r="F3" s="85"/>
      <c r="L3" s="78" t="s">
        <v>396</v>
      </c>
      <c r="M3" s="77">
        <v>1010</v>
      </c>
      <c r="N3" s="77">
        <v>1011</v>
      </c>
      <c r="X3" s="61"/>
      <c r="Y3" s="61"/>
      <c r="Z3" s="61"/>
      <c r="AA3" s="61"/>
      <c r="AB3" s="61"/>
    </row>
    <row r="4" spans="2:28" ht="15.75" customHeight="1">
      <c r="B4" s="79" t="s">
        <v>178</v>
      </c>
      <c r="C4" s="79">
        <v>3</v>
      </c>
      <c r="D4" s="79">
        <v>2</v>
      </c>
      <c r="E4" s="79"/>
      <c r="F4" s="79"/>
      <c r="L4" s="78" t="s">
        <v>395</v>
      </c>
      <c r="M4" s="77">
        <v>1</v>
      </c>
      <c r="N4" s="77">
        <v>1</v>
      </c>
      <c r="X4" s="61"/>
      <c r="Y4" s="61"/>
      <c r="Z4" s="61"/>
      <c r="AA4" s="61"/>
      <c r="AB4" s="61"/>
    </row>
    <row r="5" spans="2:28" ht="15.75" customHeight="1">
      <c r="B5" s="79" t="s">
        <v>186</v>
      </c>
      <c r="C5" s="79">
        <v>100</v>
      </c>
      <c r="D5" s="79">
        <v>100</v>
      </c>
      <c r="E5" s="79"/>
      <c r="F5" s="79"/>
      <c r="L5" s="78">
        <f>IFERROR(INDEX('유닛 기본 밸런스'!$G:$G,MATCH(J5,'유닛 기본 밸런스'!C:C,0)),0)</f>
        <v>0</v>
      </c>
      <c r="M5" s="84" t="str">
        <f>INDEX($C:$C,MATCH(M3,$B:$B,0))</f>
        <v>Indian_Horse_Sword</v>
      </c>
      <c r="N5" s="84" t="str">
        <f>INDEX($C:$C,MATCH(N3,$B:$B,0))</f>
        <v>Indian_Horse_Spear</v>
      </c>
      <c r="X5" s="61"/>
      <c r="Y5" s="61"/>
      <c r="Z5" s="61"/>
      <c r="AA5" s="61"/>
      <c r="AB5" s="61"/>
    </row>
    <row r="6" spans="2:28" ht="15.75" customHeight="1">
      <c r="B6" s="79" t="s">
        <v>187</v>
      </c>
      <c r="C6" s="79">
        <v>0.2</v>
      </c>
      <c r="D6" s="79">
        <v>0.1</v>
      </c>
      <c r="E6" s="79"/>
      <c r="F6" s="79"/>
      <c r="L6" s="78" t="s">
        <v>373</v>
      </c>
      <c r="M6" s="83">
        <f t="array" ref="M6">INDEX($H:$H,MATCH(M$3,$B:$B,0))*$M$4</f>
        <v>315</v>
      </c>
      <c r="N6" s="83">
        <f t="array" ref="N6">INDEX($H:$H,MATCH(N$3,$B:$B,0))*$N$4</f>
        <v>480</v>
      </c>
      <c r="X6" s="61"/>
      <c r="Y6" s="61"/>
      <c r="Z6" s="61"/>
      <c r="AA6" s="61"/>
      <c r="AB6" s="61"/>
    </row>
    <row r="7" spans="2:28" ht="15.75" customHeight="1">
      <c r="B7" s="79" t="s">
        <v>188</v>
      </c>
      <c r="C7" s="79">
        <v>1</v>
      </c>
      <c r="D7" s="79">
        <v>1</v>
      </c>
      <c r="E7" s="79"/>
      <c r="F7" s="79"/>
      <c r="L7" s="78" t="s">
        <v>178</v>
      </c>
      <c r="M7" s="83">
        <f t="array" ref="M7">INDEX($R:$R,MATCH(M$3,$B:$B,0))*$M$4</f>
        <v>315</v>
      </c>
      <c r="N7" s="83">
        <f t="array" ref="N7">INDEX($R:$R,MATCH(N$3,$B:$B,0))*$N$4</f>
        <v>480</v>
      </c>
      <c r="X7" s="61"/>
      <c r="Y7" s="61"/>
      <c r="Z7" s="61"/>
      <c r="AA7" s="61"/>
      <c r="AB7" s="61"/>
    </row>
    <row r="8" spans="2:28" ht="15.75" customHeight="1">
      <c r="B8" s="79" t="s">
        <v>179</v>
      </c>
      <c r="C8" s="79">
        <v>25</v>
      </c>
      <c r="D8" s="79">
        <v>20</v>
      </c>
      <c r="E8" s="79"/>
      <c r="F8" s="79"/>
      <c r="L8" s="78" t="s">
        <v>186</v>
      </c>
      <c r="M8" s="83" t="str">
        <f>INDEX($S:$S,MATCH(M$3,$B:$B,0))/1000&amp;"초"</f>
        <v>1초</v>
      </c>
      <c r="N8" s="83" t="str">
        <f>INDEX($S:$S,MATCH(N$3,$B:$B,0))/1000&amp;"초"</f>
        <v>1초</v>
      </c>
      <c r="X8" s="61"/>
      <c r="Y8" s="61"/>
      <c r="Z8" s="61"/>
      <c r="AA8" s="61"/>
      <c r="AB8" s="61"/>
    </row>
    <row r="9" spans="2:28" ht="15.75" customHeight="1">
      <c r="B9" s="79" t="s">
        <v>189</v>
      </c>
      <c r="C9" s="79">
        <v>5</v>
      </c>
      <c r="D9" s="79">
        <v>10</v>
      </c>
      <c r="E9" s="79"/>
      <c r="F9" s="79"/>
      <c r="L9" s="78" t="s">
        <v>179</v>
      </c>
      <c r="M9" s="83">
        <f t="array" ref="M9">INDEX($V:$V,MATCH(M$3,$B:$B,0))*$M$4</f>
        <v>2625</v>
      </c>
      <c r="N9" s="83">
        <f t="array" ref="N9">INDEX($V:$V,MATCH(N$3,$B:$B,0))*$N$4</f>
        <v>4000</v>
      </c>
      <c r="X9" s="61"/>
      <c r="Y9" s="61"/>
      <c r="Z9" s="61"/>
      <c r="AA9" s="61"/>
      <c r="AB9" s="61"/>
    </row>
    <row r="10" spans="2:28" ht="15.75" customHeight="1">
      <c r="B10" s="79" t="s">
        <v>190</v>
      </c>
      <c r="C10" s="79">
        <v>0.2</v>
      </c>
      <c r="D10" s="79">
        <v>3</v>
      </c>
      <c r="E10" s="79"/>
      <c r="F10" s="79"/>
      <c r="L10" s="78" t="s">
        <v>394</v>
      </c>
      <c r="M10" s="77">
        <f>ROUND(MIN($N$9/$M$6,$M$9/$N$6)*M6,0)*$M$4</f>
        <v>1723</v>
      </c>
      <c r="N10" s="77">
        <f>ROUND(MIN($N$9/$M$6,$M$9/$N$6)*N6,0)*$N$4</f>
        <v>2625</v>
      </c>
      <c r="X10" s="61"/>
      <c r="Y10" s="61"/>
      <c r="Z10" s="61"/>
      <c r="AA10" s="61"/>
      <c r="AB10" s="61"/>
    </row>
    <row r="11" spans="2:28" ht="15.75" customHeight="1">
      <c r="B11" s="79" t="s">
        <v>191</v>
      </c>
      <c r="C11" s="79">
        <v>1</v>
      </c>
      <c r="D11" s="79">
        <v>1</v>
      </c>
      <c r="E11" s="79"/>
      <c r="F11" s="79"/>
      <c r="L11" s="78" t="s">
        <v>393</v>
      </c>
      <c r="M11" s="77">
        <f>ROUND(N9/M6,0)*$M$4</f>
        <v>13</v>
      </c>
      <c r="N11" s="77">
        <f>ROUND(M9/N6,0)*$N$4</f>
        <v>5</v>
      </c>
      <c r="X11" s="61"/>
      <c r="Y11" s="61"/>
      <c r="Z11" s="61"/>
      <c r="AA11" s="61"/>
      <c r="AB11" s="61"/>
    </row>
    <row r="12" spans="2:28" ht="15.75" customHeight="1">
      <c r="B12" s="79" t="s">
        <v>192</v>
      </c>
      <c r="C12" s="79">
        <v>0.2</v>
      </c>
      <c r="D12" s="79">
        <v>0.2</v>
      </c>
      <c r="E12" s="79"/>
      <c r="F12" s="79"/>
      <c r="L12" s="78" t="s">
        <v>389</v>
      </c>
      <c r="M12" s="77">
        <f>(M9-N10)*$M$4</f>
        <v>0</v>
      </c>
      <c r="N12" s="77">
        <f>(N9-M10)*$N$4</f>
        <v>2277</v>
      </c>
      <c r="X12" s="61"/>
      <c r="Y12" s="61"/>
      <c r="Z12" s="61"/>
      <c r="AA12" s="61"/>
      <c r="AB12" s="61"/>
    </row>
    <row r="13" spans="2:28" ht="15.75" customHeight="1">
      <c r="B13" s="79" t="s">
        <v>193</v>
      </c>
      <c r="C13" s="79">
        <v>1</v>
      </c>
      <c r="D13" s="79">
        <v>1</v>
      </c>
      <c r="E13" s="79"/>
      <c r="F13" s="79"/>
      <c r="X13" s="61"/>
      <c r="Y13" s="61"/>
      <c r="Z13" s="61"/>
      <c r="AA13" s="61"/>
      <c r="AB13" s="61"/>
    </row>
    <row r="14" spans="2:28" ht="15.75" customHeight="1">
      <c r="B14" s="79"/>
      <c r="C14" s="79"/>
      <c r="D14" s="79"/>
      <c r="E14" s="79"/>
      <c r="F14" s="79"/>
      <c r="X14" s="61"/>
      <c r="Y14" s="61"/>
      <c r="Z14" s="61"/>
      <c r="AA14" s="61"/>
      <c r="AB14" s="61"/>
    </row>
    <row r="15" spans="2:28" ht="15.75" customHeight="1">
      <c r="B15" s="79"/>
      <c r="C15" s="79"/>
      <c r="D15" s="79"/>
      <c r="E15" s="79"/>
      <c r="F15" s="79"/>
      <c r="L15" s="82" t="s">
        <v>392</v>
      </c>
      <c r="M15" s="81"/>
      <c r="N15" s="80"/>
      <c r="X15" s="61"/>
      <c r="Y15" s="61"/>
      <c r="Z15" s="61"/>
      <c r="AA15" s="61"/>
      <c r="AB15" s="61"/>
    </row>
    <row r="16" spans="2:28" ht="15.75" customHeight="1">
      <c r="B16" s="79"/>
      <c r="C16" s="79"/>
      <c r="D16" s="79"/>
      <c r="E16" s="79"/>
      <c r="F16" s="79"/>
      <c r="L16" s="78" t="s">
        <v>391</v>
      </c>
      <c r="M16" s="77">
        <f>MIN(M11,N11)</f>
        <v>5</v>
      </c>
      <c r="N16" s="77"/>
      <c r="X16" s="61"/>
      <c r="Y16" s="61"/>
      <c r="Z16" s="61"/>
      <c r="AA16" s="61"/>
      <c r="AB16" s="61"/>
    </row>
    <row r="17" spans="2:39" ht="15.75" customHeight="1">
      <c r="B17" s="79"/>
      <c r="C17" s="79"/>
      <c r="D17" s="79"/>
      <c r="E17" s="79"/>
      <c r="F17" s="79"/>
      <c r="L17" s="78" t="s">
        <v>390</v>
      </c>
      <c r="M17" s="77">
        <f>IF(M11&lt;N11,M3,N3)</f>
        <v>1011</v>
      </c>
      <c r="N17" s="77"/>
      <c r="X17" s="61"/>
      <c r="Y17" s="61"/>
      <c r="Z17" s="61"/>
      <c r="AA17" s="61"/>
      <c r="AB17" s="61"/>
    </row>
    <row r="18" spans="2:39" ht="15.75" customHeight="1">
      <c r="L18" s="78" t="s">
        <v>389</v>
      </c>
      <c r="M18" s="77">
        <f>MAX(M12,N12)</f>
        <v>2277</v>
      </c>
      <c r="N18" s="76"/>
      <c r="X18" s="61"/>
      <c r="Y18" s="61"/>
      <c r="Z18" s="61"/>
      <c r="AA18" s="61"/>
      <c r="AB18" s="61"/>
    </row>
    <row r="19" spans="2:39" ht="15.75" customHeight="1">
      <c r="B19" s="63" t="s">
        <v>175</v>
      </c>
      <c r="C19" s="63" t="s">
        <v>176</v>
      </c>
      <c r="D19" s="63" t="s">
        <v>376</v>
      </c>
      <c r="E19" s="63" t="s">
        <v>388</v>
      </c>
      <c r="F19" s="63" t="s">
        <v>387</v>
      </c>
      <c r="X19" s="61"/>
      <c r="Y19" s="61"/>
      <c r="Z19" s="61"/>
      <c r="AA19" s="61"/>
      <c r="AB19" s="61"/>
    </row>
    <row r="20" spans="2:39" ht="15.75" customHeight="1">
      <c r="B20" s="63">
        <v>1</v>
      </c>
      <c r="C20" s="63">
        <v>50</v>
      </c>
      <c r="D20" s="63">
        <v>100</v>
      </c>
      <c r="E20" s="63" t="s">
        <v>386</v>
      </c>
      <c r="F20" s="63">
        <f>C20*4</f>
        <v>200</v>
      </c>
      <c r="X20" s="61"/>
      <c r="Y20" s="61"/>
      <c r="Z20" s="61"/>
      <c r="AA20" s="61"/>
      <c r="AB20" s="61"/>
    </row>
    <row r="21" spans="2:39" ht="15.75" customHeight="1">
      <c r="B21" s="63">
        <v>2</v>
      </c>
      <c r="C21" s="63">
        <v>100</v>
      </c>
      <c r="D21" s="63">
        <v>110</v>
      </c>
      <c r="E21" s="63" t="s">
        <v>385</v>
      </c>
      <c r="F21" s="63">
        <f t="shared" ref="F21:F23" si="0">C21*4</f>
        <v>400</v>
      </c>
      <c r="P21" s="61"/>
      <c r="X21" s="61"/>
      <c r="Y21" s="61"/>
      <c r="Z21" s="61"/>
      <c r="AA21" s="61"/>
      <c r="AB21" s="61"/>
    </row>
    <row r="22" spans="2:39" ht="15.75" customHeight="1">
      <c r="B22" s="63">
        <v>3</v>
      </c>
      <c r="C22" s="63">
        <v>150</v>
      </c>
      <c r="D22" s="63">
        <v>120</v>
      </c>
      <c r="E22" s="63" t="s">
        <v>384</v>
      </c>
      <c r="F22" s="63">
        <f t="shared" si="0"/>
        <v>600</v>
      </c>
      <c r="P22" s="61"/>
      <c r="X22" s="61"/>
      <c r="Y22" s="61"/>
      <c r="Z22" s="61"/>
      <c r="AA22" s="61"/>
      <c r="AB22" s="61"/>
    </row>
    <row r="23" spans="2:39" ht="15.75" customHeight="1">
      <c r="B23" s="63">
        <v>4</v>
      </c>
      <c r="C23" s="63">
        <v>200</v>
      </c>
      <c r="D23" s="63">
        <v>130</v>
      </c>
      <c r="E23" s="63" t="s">
        <v>383</v>
      </c>
      <c r="F23" s="63">
        <f t="shared" si="0"/>
        <v>800</v>
      </c>
      <c r="P23" s="61"/>
      <c r="X23" s="61"/>
      <c r="Y23" s="61"/>
      <c r="Z23" s="61"/>
      <c r="AA23" s="61"/>
      <c r="AB23" s="61"/>
    </row>
    <row r="24" spans="2:39" ht="15.75" customHeight="1">
      <c r="P24" s="61"/>
      <c r="X24" s="61"/>
      <c r="Y24" s="61"/>
      <c r="Z24" s="61"/>
      <c r="AA24" s="61"/>
      <c r="AB24" s="61"/>
    </row>
    <row r="25" spans="2:39" ht="15.75" customHeight="1">
      <c r="B25" s="75" t="s">
        <v>382</v>
      </c>
      <c r="C25" s="61">
        <v>0.25</v>
      </c>
      <c r="X25" s="61"/>
      <c r="Y25" s="61"/>
      <c r="Z25" s="61"/>
      <c r="AA25" s="61"/>
      <c r="AB25" s="61"/>
    </row>
    <row r="26" spans="2:39" ht="15.75" customHeight="1">
      <c r="X26" s="61"/>
      <c r="Y26" s="61"/>
      <c r="Z26" s="61"/>
      <c r="AA26" s="61"/>
      <c r="AB26" s="61"/>
    </row>
    <row r="27" spans="2:39" ht="15.75" customHeight="1">
      <c r="X27" s="61"/>
      <c r="Y27" s="61"/>
      <c r="Z27" s="61"/>
      <c r="AA27" s="61"/>
      <c r="AB27" s="61"/>
    </row>
    <row r="28" spans="2:39" ht="15.75" customHeight="1">
      <c r="X28" s="61"/>
      <c r="Y28" s="61"/>
      <c r="Z28" s="61"/>
      <c r="AA28" s="61"/>
      <c r="AB28" s="61"/>
    </row>
    <row r="29" spans="2:39" ht="15.75" customHeight="1">
      <c r="B29" s="74" t="s">
        <v>381</v>
      </c>
      <c r="C29" s="71"/>
      <c r="D29" s="71"/>
      <c r="E29" s="71"/>
      <c r="F29" s="71"/>
      <c r="G29" s="71"/>
      <c r="H29" s="71"/>
      <c r="I29" s="71"/>
      <c r="J29" s="69"/>
      <c r="L29" s="73" t="s">
        <v>411</v>
      </c>
      <c r="M29" s="71"/>
      <c r="N29" s="71"/>
      <c r="O29" s="71"/>
      <c r="P29" s="71"/>
      <c r="R29" s="72" t="s">
        <v>380</v>
      </c>
      <c r="S29" s="71"/>
      <c r="T29" s="71"/>
      <c r="U29" s="71"/>
      <c r="V29" s="71"/>
      <c r="W29" s="68"/>
      <c r="X29" s="70" t="s">
        <v>379</v>
      </c>
      <c r="Y29" s="69"/>
      <c r="Z29" s="68"/>
      <c r="AA29" s="70" t="s">
        <v>379</v>
      </c>
      <c r="AB29" s="69"/>
      <c r="AC29" s="68"/>
      <c r="AD29" s="68"/>
      <c r="AE29" s="68"/>
    </row>
    <row r="30" spans="2:39" ht="15.75" customHeight="1">
      <c r="B30" s="63" t="s">
        <v>378</v>
      </c>
      <c r="C30" s="63" t="s">
        <v>377</v>
      </c>
      <c r="D30" s="63" t="s">
        <v>175</v>
      </c>
      <c r="E30" s="63" t="s">
        <v>376</v>
      </c>
      <c r="F30" s="63" t="s">
        <v>375</v>
      </c>
      <c r="G30" s="63" t="s">
        <v>374</v>
      </c>
      <c r="H30" s="63" t="s">
        <v>373</v>
      </c>
      <c r="I30" s="63" t="s">
        <v>372</v>
      </c>
      <c r="J30" s="63" t="s">
        <v>371</v>
      </c>
      <c r="L30" s="63" t="s">
        <v>178</v>
      </c>
      <c r="M30" s="63" t="s">
        <v>186</v>
      </c>
      <c r="N30" s="63" t="s">
        <v>187</v>
      </c>
      <c r="O30" s="63" t="s">
        <v>188</v>
      </c>
      <c r="P30" s="63" t="s">
        <v>179</v>
      </c>
      <c r="R30" s="63" t="s">
        <v>178</v>
      </c>
      <c r="S30" s="63" t="s">
        <v>186</v>
      </c>
      <c r="T30" s="63" t="s">
        <v>187</v>
      </c>
      <c r="U30" s="63" t="s">
        <v>188</v>
      </c>
      <c r="V30" s="63" t="s">
        <v>179</v>
      </c>
      <c r="W30" s="61"/>
      <c r="X30" s="63" t="s">
        <v>370</v>
      </c>
      <c r="Y30" s="63" t="s">
        <v>369</v>
      </c>
      <c r="Z30" s="61"/>
      <c r="AA30" s="63" t="s">
        <v>178</v>
      </c>
      <c r="AB30" s="63" t="s">
        <v>179</v>
      </c>
      <c r="AC30" s="61"/>
      <c r="AD30" s="61"/>
      <c r="AE30" s="61"/>
    </row>
    <row r="31" spans="2:39" ht="15.75" customHeight="1">
      <c r="B31" s="63">
        <v>1001</v>
      </c>
      <c r="C31" s="107" t="s">
        <v>147</v>
      </c>
      <c r="D31" s="63">
        <v>1</v>
      </c>
      <c r="E31" s="63">
        <v>0</v>
      </c>
      <c r="F31" s="63">
        <f>ROUNDDOWN((INDEX($C$20:$C$23,MATCH(D31,$B$20:$B$23,0))+INDEX($D$20:$D$23,MATCH(D31,$B$20:$B$23,0))*E31)/I31,0)</f>
        <v>50</v>
      </c>
      <c r="G31" s="63">
        <f>ROUNDUP(F31*$C$25,0)</f>
        <v>13</v>
      </c>
      <c r="H31" s="63">
        <f>R31/(S31/1000)</f>
        <v>50</v>
      </c>
      <c r="I31" s="63">
        <v>1</v>
      </c>
      <c r="J31" s="63">
        <v>1</v>
      </c>
      <c r="L31" s="63">
        <f>10-SUM(M31:P31)</f>
        <v>5</v>
      </c>
      <c r="M31" s="63">
        <v>0</v>
      </c>
      <c r="N31" s="63">
        <v>0</v>
      </c>
      <c r="O31" s="63">
        <v>0</v>
      </c>
      <c r="P31" s="63">
        <v>5</v>
      </c>
      <c r="R31" s="63">
        <f>ROUNDDOWN(IF($J31=0,INDEX($C$4:$C$13,MATCH(R$30,$B$4:$B$13,0))*($F31/$I31*(L31/(SUM($L31:$P31)))),INDEX($D$4:$D$13,MATCH(R$30,$B$4:$B$13,0))*($F31/$I31*(L31/(SUM($L31:$P31))))),0)</f>
        <v>50</v>
      </c>
      <c r="S31" s="63">
        <v>1000</v>
      </c>
      <c r="T31" s="63">
        <f>N31*5</f>
        <v>0</v>
      </c>
      <c r="U31" s="63">
        <v>10</v>
      </c>
      <c r="V31" s="63">
        <f>ROUNDDOWN(IF($J31=0,INDEX($C$4:$C$13,MATCH(V$30,$B$4:$B$13,0))*($F31/$I31*(P31/(SUM($L31:$P31)))),INDEX($D$4:$D$13,MATCH(V$30,$B$4:$B$13,0))*($F31/$I31*(P31/(SUM($L31:$P31))))),0)</f>
        <v>500</v>
      </c>
      <c r="W31" s="63" t="e">
        <f>IF($J31=0,INDEX($C$4:$C$13,MATCH(W$30,$B$4:$B$13,0))*($F31*Q31),INDEX($D$4:$D$13,MATCH(W$30,$B$4:$B$13,0))*($F31*Q31))</f>
        <v>#N/A</v>
      </c>
      <c r="X31" s="63">
        <v>3</v>
      </c>
      <c r="Y31" s="63">
        <v>2</v>
      </c>
      <c r="Z31" s="61"/>
      <c r="AA31" s="63">
        <f>INDEX($D$20:$D$23,MATCH($D31,$B$20:$B$23,0))*(X31/SUM($X31:$Y31))/I31*
IF($J31=0,INDEX($C$4:$C$13,MATCH(AA$30,$B$4:$B$13,0)),INDEX($D$4:$D$13,MATCH(AA$30,$B$4:$B$13,0)))</f>
        <v>120</v>
      </c>
      <c r="AB31" s="63">
        <f>INDEX($D$20:$D$23,MATCH($D31,$B$20:$B$23,0))*(Y31/SUM($X31:$Y31))*
IF($J31=0,INDEX($C$4:$C$13,MATCH(AB$30,$B$4:$B$13,0)),INDEX($D$4:$D$13,MATCH(AB$30,$B$4:$B$13,0)))</f>
        <v>800</v>
      </c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2:39" ht="15.75" customHeight="1">
      <c r="B32" s="63">
        <v>1002</v>
      </c>
      <c r="C32" s="107" t="s">
        <v>148</v>
      </c>
      <c r="D32" s="63">
        <v>1</v>
      </c>
      <c r="E32" s="63">
        <v>1</v>
      </c>
      <c r="F32" s="63">
        <f>ROUNDDOWN((INDEX($C$20:$C$23,MATCH(D32,$B$20:$B$23,0))+INDEX($D$20:$D$23,MATCH(D32,$B$20:$B$23,0))*E32)/I32,0)</f>
        <v>150</v>
      </c>
      <c r="G32" s="63">
        <f>ROUNDUP(F32*$C$25,0)</f>
        <v>38</v>
      </c>
      <c r="H32" s="63">
        <f t="shared" ref="H32:H80" si="1">R32/(S32/1000)</f>
        <v>225</v>
      </c>
      <c r="I32" s="63">
        <v>1</v>
      </c>
      <c r="J32" s="63">
        <v>0</v>
      </c>
      <c r="L32" s="63">
        <f>10-SUM(M32:P32)</f>
        <v>5</v>
      </c>
      <c r="M32" s="63">
        <v>0</v>
      </c>
      <c r="N32" s="63">
        <v>0</v>
      </c>
      <c r="O32" s="63">
        <v>0</v>
      </c>
      <c r="P32" s="63">
        <v>5</v>
      </c>
      <c r="R32" s="63">
        <f t="shared" ref="R32:R80" si="2">ROUNDDOWN(IF($J32=0,INDEX($C$4:$C$13,MATCH(R$30,$B$4:$B$13,0))*($F32/$I32*(L32/(SUM($L32:$P32)))),INDEX($D$4:$D$13,MATCH(R$30,$B$4:$B$13,0))*($F32/$I32*(L32/(SUM($L32:$P32))))),0)</f>
        <v>225</v>
      </c>
      <c r="S32" s="63">
        <v>1000</v>
      </c>
      <c r="T32" s="63">
        <f t="shared" ref="T32:T80" si="3">N32*5</f>
        <v>0</v>
      </c>
      <c r="U32" s="63">
        <v>10</v>
      </c>
      <c r="V32" s="63">
        <f t="shared" ref="V32:V80" si="4">ROUNDDOWN(IF($J32=0,INDEX($C$4:$C$13,MATCH(V$30,$B$4:$B$13,0))*($F32/$I32*(P32/(SUM($L32:$P32)))),INDEX($D$4:$D$13,MATCH(V$30,$B$4:$B$13,0))*($F32/$I32*(P32/(SUM($L32:$P32))))),0)</f>
        <v>1875</v>
      </c>
      <c r="W32" s="63" t="e">
        <f>IF($J32=0,INDEX($C$4:$C$13,MATCH(W$30,$B$4:$B$13,0))*($F32*Q32),INDEX($D$4:$D$13,MATCH(W$30,$B$4:$B$13,0))*($F32*Q32))</f>
        <v>#N/A</v>
      </c>
      <c r="X32" s="63">
        <v>3</v>
      </c>
      <c r="Y32" s="63">
        <v>2</v>
      </c>
      <c r="Z32" s="61"/>
      <c r="AA32" s="63">
        <f t="shared" ref="AA32:AA80" si="5">INDEX($D$20:$D$23,MATCH($D32,$B$20:$B$23,0))*(X32/SUM($X32:$Y32))/I32*
IF($J32=0,INDEX($C$4:$C$13,MATCH(AA$30,$B$4:$B$13,0)),INDEX($D$4:$D$13,MATCH(AA$30,$B$4:$B$13,0)))</f>
        <v>180</v>
      </c>
      <c r="AB32" s="63">
        <f>INDEX($D$20:$D$23,MATCH($D32,$B$20:$B$23,0))*(Y32/SUM($X32:$Y32))*
IF($J32=0,INDEX($C$4:$C$13,MATCH(AB$30,$B$4:$B$13,0)),INDEX($D$4:$D$13,MATCH(AB$30,$B$4:$B$13,0)))</f>
        <v>1000</v>
      </c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2:39" ht="15.75" customHeight="1">
      <c r="B33" s="63">
        <v>1003</v>
      </c>
      <c r="C33" s="107" t="s">
        <v>149</v>
      </c>
      <c r="D33" s="63">
        <v>1</v>
      </c>
      <c r="E33" s="63">
        <v>2</v>
      </c>
      <c r="F33" s="63">
        <f>ROUNDDOWN((INDEX($C$20:$C$23,MATCH(D33,$B$20:$B$23,0))+INDEX($D$20:$D$23,MATCH(D33,$B$20:$B$23,0))*E33)/I33,0)</f>
        <v>250</v>
      </c>
      <c r="G33" s="63">
        <f>ROUNDUP(F33*$C$25,0)</f>
        <v>63</v>
      </c>
      <c r="H33" s="63">
        <f t="shared" si="1"/>
        <v>375</v>
      </c>
      <c r="I33" s="63">
        <v>1</v>
      </c>
      <c r="J33" s="63">
        <v>0</v>
      </c>
      <c r="L33" s="63">
        <f>10-SUM(M33:P33)</f>
        <v>5</v>
      </c>
      <c r="M33" s="63">
        <v>0</v>
      </c>
      <c r="N33" s="63">
        <v>0</v>
      </c>
      <c r="O33" s="63">
        <v>0</v>
      </c>
      <c r="P33" s="63">
        <v>5</v>
      </c>
      <c r="R33" s="63">
        <f t="shared" si="2"/>
        <v>375</v>
      </c>
      <c r="S33" s="63">
        <v>1000</v>
      </c>
      <c r="T33" s="63">
        <f t="shared" si="3"/>
        <v>0</v>
      </c>
      <c r="U33" s="63">
        <v>10</v>
      </c>
      <c r="V33" s="63">
        <f t="shared" si="4"/>
        <v>3125</v>
      </c>
      <c r="W33" s="63" t="e">
        <f>IF($J33=0,INDEX($C$4:$C$13,MATCH(W$30,$B$4:$B$13,0))*($F33*Q33),INDEX($D$4:$D$13,MATCH(W$30,$B$4:$B$13,0))*($F33*Q33))</f>
        <v>#N/A</v>
      </c>
      <c r="X33" s="63">
        <v>3</v>
      </c>
      <c r="Y33" s="63">
        <v>2</v>
      </c>
      <c r="Z33" s="61"/>
      <c r="AA33" s="63">
        <f t="shared" si="5"/>
        <v>180</v>
      </c>
      <c r="AB33" s="63">
        <f>INDEX($D$20:$D$23,MATCH($D33,$B$20:$B$23,0))*(Y33/SUM($X33:$Y33))*
IF($J33=0,INDEX($C$4:$C$13,MATCH(AB$30,$B$4:$B$13,0)),INDEX($D$4:$D$13,MATCH(AB$30,$B$4:$B$13,0)))</f>
        <v>1000</v>
      </c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2:39" ht="15.75" customHeight="1">
      <c r="B34" s="63">
        <v>1004</v>
      </c>
      <c r="C34" s="107" t="s">
        <v>150</v>
      </c>
      <c r="D34" s="63">
        <v>1</v>
      </c>
      <c r="E34" s="63">
        <v>1</v>
      </c>
      <c r="F34" s="63">
        <f>ROUNDDOWN((INDEX($C$20:$C$23,MATCH(D34,$B$20:$B$23,0))+INDEX($D$20:$D$23,MATCH(D34,$B$20:$B$23,0))*E34)/I34,0)</f>
        <v>150</v>
      </c>
      <c r="G34" s="63">
        <f>ROUNDUP(F34*$C$25,0)</f>
        <v>38</v>
      </c>
      <c r="H34" s="63">
        <f t="shared" si="1"/>
        <v>225</v>
      </c>
      <c r="I34" s="63">
        <v>1</v>
      </c>
      <c r="J34" s="63">
        <v>0</v>
      </c>
      <c r="L34" s="63">
        <f>10-SUM(M34:P34)</f>
        <v>5</v>
      </c>
      <c r="M34" s="63">
        <v>0</v>
      </c>
      <c r="N34" s="63">
        <v>0</v>
      </c>
      <c r="O34" s="63">
        <v>0</v>
      </c>
      <c r="P34" s="63">
        <v>5</v>
      </c>
      <c r="R34" s="63">
        <f t="shared" si="2"/>
        <v>225</v>
      </c>
      <c r="S34" s="63">
        <v>1000</v>
      </c>
      <c r="T34" s="63">
        <f t="shared" si="3"/>
        <v>0</v>
      </c>
      <c r="U34" s="63">
        <v>10</v>
      </c>
      <c r="V34" s="63">
        <f t="shared" si="4"/>
        <v>1875</v>
      </c>
      <c r="W34" s="63" t="e">
        <f>IF($J34=0,INDEX($C$4:$C$13,MATCH(W$30,$B$4:$B$13,0))*($F34*Q34),INDEX($D$4:$D$13,MATCH(W$30,$B$4:$B$13,0))*($F34*Q34))</f>
        <v>#N/A</v>
      </c>
      <c r="X34" s="63">
        <v>3</v>
      </c>
      <c r="Y34" s="63">
        <v>2</v>
      </c>
      <c r="Z34" s="61"/>
      <c r="AA34" s="63">
        <f t="shared" si="5"/>
        <v>180</v>
      </c>
      <c r="AB34" s="63">
        <f>INDEX($D$20:$D$23,MATCH($D34,$B$20:$B$23,0))*(Y34/SUM($X34:$Y34))*
IF($J34=0,INDEX($C$4:$C$13,MATCH(AB$30,$B$4:$B$13,0)),INDEX($D$4:$D$13,MATCH(AB$30,$B$4:$B$13,0)))</f>
        <v>1000</v>
      </c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2:39" ht="15.75" customHeight="1">
      <c r="B35" s="63">
        <v>1005</v>
      </c>
      <c r="C35" s="107" t="s">
        <v>151</v>
      </c>
      <c r="D35" s="63">
        <v>1</v>
      </c>
      <c r="E35" s="63">
        <v>3</v>
      </c>
      <c r="F35" s="63">
        <f>ROUNDDOWN((INDEX($C$20:$C$23,MATCH(D35,$B$20:$B$23,0))+INDEX($D$20:$D$23,MATCH(D35,$B$20:$B$23,0))*E35)/I35,0)</f>
        <v>350</v>
      </c>
      <c r="G35" s="63">
        <f>ROUNDUP(F35*$C$25,0)</f>
        <v>88</v>
      </c>
      <c r="H35" s="63">
        <f t="shared" si="1"/>
        <v>525</v>
      </c>
      <c r="I35" s="63">
        <v>1</v>
      </c>
      <c r="J35" s="63">
        <v>0</v>
      </c>
      <c r="L35" s="63">
        <f>10-SUM(M35:P35)</f>
        <v>5</v>
      </c>
      <c r="M35" s="63">
        <v>0</v>
      </c>
      <c r="N35" s="63">
        <v>0</v>
      </c>
      <c r="O35" s="63">
        <v>0</v>
      </c>
      <c r="P35" s="63">
        <v>5</v>
      </c>
      <c r="R35" s="63">
        <f t="shared" si="2"/>
        <v>525</v>
      </c>
      <c r="S35" s="63">
        <v>1000</v>
      </c>
      <c r="T35" s="63">
        <f t="shared" si="3"/>
        <v>0</v>
      </c>
      <c r="U35" s="63">
        <v>10</v>
      </c>
      <c r="V35" s="63">
        <f t="shared" si="4"/>
        <v>4375</v>
      </c>
      <c r="W35" s="63" t="e">
        <f>IF($J35=0,INDEX($C$4:$C$13,MATCH(W$30,$B$4:$B$13,0))*($F35*Q35),INDEX($D$4:$D$13,MATCH(W$30,$B$4:$B$13,0))*($F35*Q35))</f>
        <v>#N/A</v>
      </c>
      <c r="X35" s="63">
        <v>3</v>
      </c>
      <c r="Y35" s="63">
        <v>2</v>
      </c>
      <c r="Z35" s="61"/>
      <c r="AA35" s="63">
        <f t="shared" si="5"/>
        <v>180</v>
      </c>
      <c r="AB35" s="63">
        <f>INDEX($D$20:$D$23,MATCH($D35,$B$20:$B$23,0))*(Y35/SUM($X35:$Y35))*
IF($J35=0,INDEX($C$4:$C$13,MATCH(AB$30,$B$4:$B$13,0)),INDEX($D$4:$D$13,MATCH(AB$30,$B$4:$B$13,0)))</f>
        <v>1000</v>
      </c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2:39" ht="15.75" customHeight="1">
      <c r="B36" s="63">
        <v>1006</v>
      </c>
      <c r="C36" s="107" t="s">
        <v>152</v>
      </c>
      <c r="D36" s="63">
        <v>1</v>
      </c>
      <c r="E36" s="63">
        <v>3</v>
      </c>
      <c r="F36" s="63">
        <f>ROUNDDOWN((INDEX($C$20:$C$23,MATCH(D36,$B$20:$B$23,0))+INDEX($D$20:$D$23,MATCH(D36,$B$20:$B$23,0))*E36)/I36,0)</f>
        <v>350</v>
      </c>
      <c r="G36" s="63">
        <f>ROUNDUP(F36*$C$25,0)</f>
        <v>88</v>
      </c>
      <c r="H36" s="63">
        <f t="shared" si="1"/>
        <v>735</v>
      </c>
      <c r="I36" s="63">
        <v>1</v>
      </c>
      <c r="J36" s="63">
        <v>0</v>
      </c>
      <c r="L36" s="63">
        <f>10-SUM(M36:P36)</f>
        <v>7</v>
      </c>
      <c r="M36" s="63">
        <v>0</v>
      </c>
      <c r="N36" s="63">
        <v>0</v>
      </c>
      <c r="O36" s="63">
        <v>0</v>
      </c>
      <c r="P36" s="63">
        <v>3</v>
      </c>
      <c r="R36" s="63">
        <f t="shared" si="2"/>
        <v>735</v>
      </c>
      <c r="S36" s="63">
        <v>1000</v>
      </c>
      <c r="T36" s="63">
        <f t="shared" si="3"/>
        <v>0</v>
      </c>
      <c r="U36" s="63">
        <v>10</v>
      </c>
      <c r="V36" s="63">
        <f t="shared" si="4"/>
        <v>2625</v>
      </c>
      <c r="W36" s="63" t="e">
        <f>IF($J36=0,INDEX($C$4:$C$13,MATCH(W$30,$B$4:$B$13,0))*($F36*Q36),INDEX($D$4:$D$13,MATCH(W$30,$B$4:$B$13,0))*($F36*Q36))</f>
        <v>#N/A</v>
      </c>
      <c r="X36" s="63">
        <v>3</v>
      </c>
      <c r="Y36" s="63">
        <v>2</v>
      </c>
      <c r="Z36" s="61"/>
      <c r="AA36" s="63">
        <f t="shared" si="5"/>
        <v>180</v>
      </c>
      <c r="AB36" s="63">
        <f>INDEX($D$20:$D$23,MATCH($D36,$B$20:$B$23,0))*(Y36/SUM($X36:$Y36))*
IF($J36=0,INDEX($C$4:$C$13,MATCH(AB$30,$B$4:$B$13,0)),INDEX($D$4:$D$13,MATCH(AB$30,$B$4:$B$13,0)))</f>
        <v>1000</v>
      </c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2:39" ht="15.75" customHeight="1">
      <c r="B37" s="63">
        <v>1007</v>
      </c>
      <c r="C37" s="107" t="s">
        <v>153</v>
      </c>
      <c r="D37" s="63">
        <v>1</v>
      </c>
      <c r="E37" s="63">
        <v>4</v>
      </c>
      <c r="F37" s="63">
        <f>ROUNDDOWN((INDEX($C$20:$C$23,MATCH(D37,$B$20:$B$23,0))+INDEX($D$20:$D$23,MATCH(D37,$B$20:$B$23,0))*E37)/I37,0)</f>
        <v>450</v>
      </c>
      <c r="G37" s="63">
        <f>ROUNDUP(F37*$C$25,0)</f>
        <v>113</v>
      </c>
      <c r="H37" s="63">
        <f t="shared" si="1"/>
        <v>945</v>
      </c>
      <c r="I37" s="63">
        <v>1</v>
      </c>
      <c r="J37" s="63">
        <v>0</v>
      </c>
      <c r="L37" s="63">
        <f>10-SUM(M37:P37)</f>
        <v>7</v>
      </c>
      <c r="M37" s="63">
        <v>0</v>
      </c>
      <c r="N37" s="63">
        <v>0</v>
      </c>
      <c r="O37" s="63">
        <v>0</v>
      </c>
      <c r="P37" s="63">
        <v>3</v>
      </c>
      <c r="R37" s="63">
        <f t="shared" si="2"/>
        <v>945</v>
      </c>
      <c r="S37" s="63">
        <v>1000</v>
      </c>
      <c r="T37" s="63">
        <f t="shared" si="3"/>
        <v>0</v>
      </c>
      <c r="U37" s="63">
        <v>10</v>
      </c>
      <c r="V37" s="63">
        <f t="shared" si="4"/>
        <v>3375</v>
      </c>
      <c r="W37" s="63" t="e">
        <f>IF($J37=0,INDEX($C$4:$C$13,MATCH(W$30,$B$4:$B$13,0))*($F37*Q37),INDEX($D$4:$D$13,MATCH(W$30,$B$4:$B$13,0))*($F37*Q37))</f>
        <v>#N/A</v>
      </c>
      <c r="X37" s="63">
        <v>3</v>
      </c>
      <c r="Y37" s="63">
        <v>2</v>
      </c>
      <c r="Z37" s="61"/>
      <c r="AA37" s="63">
        <f t="shared" si="5"/>
        <v>180</v>
      </c>
      <c r="AB37" s="63">
        <f>INDEX($D$20:$D$23,MATCH($D37,$B$20:$B$23,0))*(Y37/SUM($X37:$Y37))*
IF($J37=0,INDEX($C$4:$C$13,MATCH(AB$30,$B$4:$B$13,0)),INDEX($D$4:$D$13,MATCH(AB$30,$B$4:$B$13,0)))</f>
        <v>1000</v>
      </c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2:39" ht="15.75" customHeight="1">
      <c r="B38" s="63">
        <v>1008</v>
      </c>
      <c r="C38" s="107" t="s">
        <v>154</v>
      </c>
      <c r="D38" s="63">
        <v>1</v>
      </c>
      <c r="E38" s="63">
        <v>4</v>
      </c>
      <c r="F38" s="63">
        <f>ROUNDDOWN((INDEX($C$20:$C$23,MATCH(D38,$B$20:$B$23,0))+INDEX($D$20:$D$23,MATCH(D38,$B$20:$B$23,0))*E38)/I38,0)</f>
        <v>450</v>
      </c>
      <c r="G38" s="63">
        <f>ROUNDUP(F38*$C$25,0)</f>
        <v>113</v>
      </c>
      <c r="H38" s="63">
        <f t="shared" si="1"/>
        <v>810</v>
      </c>
      <c r="I38" s="63">
        <v>1</v>
      </c>
      <c r="J38" s="63">
        <v>0</v>
      </c>
      <c r="L38" s="63">
        <f>10-SUM(M38:P38)</f>
        <v>6</v>
      </c>
      <c r="M38" s="63">
        <v>0</v>
      </c>
      <c r="N38" s="63">
        <v>1</v>
      </c>
      <c r="O38" s="63">
        <v>0</v>
      </c>
      <c r="P38" s="63">
        <v>3</v>
      </c>
      <c r="R38" s="63">
        <f t="shared" si="2"/>
        <v>810</v>
      </c>
      <c r="S38" s="63">
        <v>1000</v>
      </c>
      <c r="T38" s="63">
        <f t="shared" si="3"/>
        <v>5</v>
      </c>
      <c r="U38" s="63">
        <v>10</v>
      </c>
      <c r="V38" s="63">
        <f t="shared" si="4"/>
        <v>3375</v>
      </c>
      <c r="W38" s="63" t="e">
        <f>IF($J38=0,INDEX($C$4:$C$13,MATCH(W$30,$B$4:$B$13,0))*($F38*Q38),INDEX($D$4:$D$13,MATCH(W$30,$B$4:$B$13,0))*($F38*Q38))</f>
        <v>#N/A</v>
      </c>
      <c r="X38" s="63">
        <v>3</v>
      </c>
      <c r="Y38" s="63">
        <v>2</v>
      </c>
      <c r="Z38" s="61"/>
      <c r="AA38" s="63">
        <f t="shared" si="5"/>
        <v>180</v>
      </c>
      <c r="AB38" s="63">
        <f>INDEX($D$20:$D$23,MATCH($D38,$B$20:$B$23,0))*(Y38/SUM($X38:$Y38))*
IF($J38=0,INDEX($C$4:$C$13,MATCH(AB$30,$B$4:$B$13,0)),INDEX($D$4:$D$13,MATCH(AB$30,$B$4:$B$13,0)))</f>
        <v>1000</v>
      </c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2:39" ht="15.75" customHeight="1">
      <c r="B39" s="63">
        <v>1009</v>
      </c>
      <c r="C39" s="107" t="s">
        <v>155</v>
      </c>
      <c r="D39" s="63">
        <v>1</v>
      </c>
      <c r="E39" s="63">
        <v>5</v>
      </c>
      <c r="F39" s="63">
        <f>ROUNDDOWN((INDEX($C$20:$C$23,MATCH(D39,$B$20:$B$23,0))+INDEX($D$20:$D$23,MATCH(D39,$B$20:$B$23,0))*E39)/I39,0)</f>
        <v>550</v>
      </c>
      <c r="G39" s="63">
        <f>ROUNDUP(F39*$C$25,0)</f>
        <v>138</v>
      </c>
      <c r="H39" s="63">
        <f t="shared" si="1"/>
        <v>825</v>
      </c>
      <c r="I39" s="63">
        <v>1</v>
      </c>
      <c r="J39" s="63">
        <v>0</v>
      </c>
      <c r="L39" s="63">
        <f>10-SUM(M39:P39)</f>
        <v>5</v>
      </c>
      <c r="M39" s="63">
        <v>0</v>
      </c>
      <c r="N39" s="63">
        <v>0</v>
      </c>
      <c r="O39" s="63">
        <v>0</v>
      </c>
      <c r="P39" s="63">
        <v>5</v>
      </c>
      <c r="R39" s="63">
        <f t="shared" si="2"/>
        <v>825</v>
      </c>
      <c r="S39" s="63">
        <v>1000</v>
      </c>
      <c r="T39" s="63">
        <f t="shared" si="3"/>
        <v>0</v>
      </c>
      <c r="U39" s="63">
        <v>10</v>
      </c>
      <c r="V39" s="63">
        <f t="shared" si="4"/>
        <v>6875</v>
      </c>
      <c r="W39" s="63" t="e">
        <f>IF($J39=0,INDEX($C$4:$C$13,MATCH(W$30,$B$4:$B$13,0))*($F39*Q39),INDEX($D$4:$D$13,MATCH(W$30,$B$4:$B$13,0))*($F39*Q39))</f>
        <v>#N/A</v>
      </c>
      <c r="X39" s="63">
        <v>3</v>
      </c>
      <c r="Y39" s="63">
        <v>2</v>
      </c>
      <c r="Z39" s="61"/>
      <c r="AA39" s="63">
        <f t="shared" si="5"/>
        <v>180</v>
      </c>
      <c r="AB39" s="63">
        <f>INDEX($D$20:$D$23,MATCH($D39,$B$20:$B$23,0))*(Y39/SUM($X39:$Y39))*
IF($J39=0,INDEX($C$4:$C$13,MATCH(AB$30,$B$4:$B$13,0)),INDEX($D$4:$D$13,MATCH(AB$30,$B$4:$B$13,0)))</f>
        <v>1000</v>
      </c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2:39" ht="15.75" customHeight="1">
      <c r="B40" s="63">
        <v>1010</v>
      </c>
      <c r="C40" s="107" t="s">
        <v>196</v>
      </c>
      <c r="D40" s="63">
        <v>2</v>
      </c>
      <c r="E40" s="63">
        <v>1</v>
      </c>
      <c r="F40" s="63">
        <f>ROUNDDOWN((INDEX($C$20:$C$23,MATCH(D40,$B$20:$B$23,0))+INDEX($D$20:$D$23,MATCH(D40,$B$20:$B$23,0))*E40)/I40,0)</f>
        <v>210</v>
      </c>
      <c r="G40" s="63">
        <f>ROUNDUP(F40*$C$25,0)</f>
        <v>53</v>
      </c>
      <c r="H40" s="63">
        <f t="shared" si="1"/>
        <v>315</v>
      </c>
      <c r="I40" s="63">
        <v>1</v>
      </c>
      <c r="J40" s="63">
        <v>0</v>
      </c>
      <c r="L40" s="63">
        <f>10-SUM(M40:P40)</f>
        <v>5</v>
      </c>
      <c r="M40" s="63">
        <v>0</v>
      </c>
      <c r="N40" s="63">
        <v>0</v>
      </c>
      <c r="O40" s="63">
        <v>0</v>
      </c>
      <c r="P40" s="63">
        <v>5</v>
      </c>
      <c r="R40" s="63">
        <f t="shared" si="2"/>
        <v>315</v>
      </c>
      <c r="S40" s="63">
        <v>1000</v>
      </c>
      <c r="T40" s="63">
        <f t="shared" si="3"/>
        <v>0</v>
      </c>
      <c r="U40" s="63">
        <v>10</v>
      </c>
      <c r="V40" s="63">
        <f t="shared" si="4"/>
        <v>2625</v>
      </c>
      <c r="W40" s="63" t="e">
        <f>IF($J40=0,INDEX($C$4:$C$13,MATCH(W$30,$B$4:$B$13,0))*($F40*Q40),INDEX($D$4:$D$13,MATCH(W$30,$B$4:$B$13,0))*($F40*Q40))</f>
        <v>#N/A</v>
      </c>
      <c r="X40" s="63">
        <v>3</v>
      </c>
      <c r="Y40" s="63">
        <v>2</v>
      </c>
      <c r="Z40" s="61"/>
      <c r="AA40" s="63">
        <f t="shared" si="5"/>
        <v>198</v>
      </c>
      <c r="AB40" s="63">
        <f>INDEX($D$20:$D$23,MATCH($D40,$B$20:$B$23,0))*(Y40/SUM($X40:$Y40))*
IF($J40=0,INDEX($C$4:$C$13,MATCH(AB$30,$B$4:$B$13,0)),INDEX($D$4:$D$13,MATCH(AB$30,$B$4:$B$13,0)))</f>
        <v>1100</v>
      </c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2:39" ht="15.75" customHeight="1">
      <c r="B41" s="63">
        <v>1011</v>
      </c>
      <c r="C41" s="107" t="s">
        <v>197</v>
      </c>
      <c r="D41" s="63">
        <v>2</v>
      </c>
      <c r="E41" s="63">
        <v>2</v>
      </c>
      <c r="F41" s="63">
        <f>ROUNDDOWN((INDEX($C$20:$C$23,MATCH(D41,$B$20:$B$23,0))+INDEX($D$20:$D$23,MATCH(D41,$B$20:$B$23,0))*E41)/I41,0)</f>
        <v>320</v>
      </c>
      <c r="G41" s="63">
        <f>ROUNDUP(F41*$C$25,0)</f>
        <v>80</v>
      </c>
      <c r="H41" s="63">
        <f t="shared" si="1"/>
        <v>480</v>
      </c>
      <c r="I41" s="63">
        <v>1</v>
      </c>
      <c r="J41" s="63">
        <v>0</v>
      </c>
      <c r="L41" s="63">
        <f>10-SUM(M41:P41)</f>
        <v>5</v>
      </c>
      <c r="M41" s="63">
        <v>0</v>
      </c>
      <c r="N41" s="63">
        <v>0</v>
      </c>
      <c r="O41" s="63">
        <v>0</v>
      </c>
      <c r="P41" s="63">
        <v>5</v>
      </c>
      <c r="R41" s="63">
        <f t="shared" si="2"/>
        <v>480</v>
      </c>
      <c r="S41" s="63">
        <v>1000</v>
      </c>
      <c r="T41" s="63">
        <f t="shared" si="3"/>
        <v>0</v>
      </c>
      <c r="U41" s="63">
        <v>10</v>
      </c>
      <c r="V41" s="63">
        <f t="shared" si="4"/>
        <v>4000</v>
      </c>
      <c r="W41" s="63" t="e">
        <f>IF($J41=0,INDEX($C$4:$C$13,MATCH(W$30,$B$4:$B$13,0))*($F41*Q41),INDEX($D$4:$D$13,MATCH(W$30,$B$4:$B$13,0))*($F41*Q41))</f>
        <v>#N/A</v>
      </c>
      <c r="X41" s="63">
        <v>3</v>
      </c>
      <c r="Y41" s="63">
        <v>2</v>
      </c>
      <c r="Z41" s="61"/>
      <c r="AA41" s="63">
        <f t="shared" si="5"/>
        <v>198</v>
      </c>
      <c r="AB41" s="63">
        <f>INDEX($D$20:$D$23,MATCH($D41,$B$20:$B$23,0))*(Y41/SUM($X41:$Y41))*
IF($J41=0,INDEX($C$4:$C$13,MATCH(AB$30,$B$4:$B$13,0)),INDEX($D$4:$D$13,MATCH(AB$30,$B$4:$B$13,0)))</f>
        <v>1100</v>
      </c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2:39" ht="15.75" customHeight="1">
      <c r="B42" s="63">
        <v>1012</v>
      </c>
      <c r="C42" s="107" t="s">
        <v>198</v>
      </c>
      <c r="D42" s="63">
        <v>2</v>
      </c>
      <c r="E42" s="63">
        <v>2</v>
      </c>
      <c r="F42" s="63">
        <f>ROUNDDOWN((INDEX($C$20:$C$23,MATCH(D42,$B$20:$B$23,0))+INDEX($D$20:$D$23,MATCH(D42,$B$20:$B$23,0))*E42)/I42,0)</f>
        <v>320</v>
      </c>
      <c r="G42" s="63">
        <f>ROUNDUP(F42*$C$25,0)</f>
        <v>80</v>
      </c>
      <c r="H42" s="63">
        <f t="shared" si="1"/>
        <v>320</v>
      </c>
      <c r="I42" s="63">
        <v>1</v>
      </c>
      <c r="J42" s="63">
        <v>1</v>
      </c>
      <c r="L42" s="63">
        <f>10-SUM(M42:P42)</f>
        <v>5</v>
      </c>
      <c r="M42" s="63">
        <v>0</v>
      </c>
      <c r="N42" s="63">
        <v>0</v>
      </c>
      <c r="O42" s="63">
        <v>0</v>
      </c>
      <c r="P42" s="63">
        <v>5</v>
      </c>
      <c r="R42" s="63">
        <f t="shared" si="2"/>
        <v>320</v>
      </c>
      <c r="S42" s="63">
        <v>1000</v>
      </c>
      <c r="T42" s="63">
        <f t="shared" si="3"/>
        <v>0</v>
      </c>
      <c r="U42" s="63">
        <v>10</v>
      </c>
      <c r="V42" s="63">
        <f t="shared" si="4"/>
        <v>3200</v>
      </c>
      <c r="W42" s="63" t="e">
        <f>IF($J42=0,INDEX($C$4:$C$13,MATCH(W$30,$B$4:$B$13,0))*($F42*Q42),INDEX($D$4:$D$13,MATCH(W$30,$B$4:$B$13,0))*($F42*Q42))</f>
        <v>#N/A</v>
      </c>
      <c r="X42" s="63">
        <v>3</v>
      </c>
      <c r="Y42" s="63">
        <v>2</v>
      </c>
      <c r="Z42" s="61"/>
      <c r="AA42" s="63">
        <f t="shared" si="5"/>
        <v>132</v>
      </c>
      <c r="AB42" s="63">
        <f>INDEX($D$20:$D$23,MATCH($D42,$B$20:$B$23,0))*(Y42/SUM($X42:$Y42))*
IF($J42=0,INDEX($C$4:$C$13,MATCH(AB$30,$B$4:$B$13,0)),INDEX($D$4:$D$13,MATCH(AB$30,$B$4:$B$13,0)))</f>
        <v>880</v>
      </c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2:39" ht="15.75" customHeight="1">
      <c r="B43" s="63">
        <v>1013</v>
      </c>
      <c r="C43" s="107" t="s">
        <v>199</v>
      </c>
      <c r="D43" s="63">
        <v>2</v>
      </c>
      <c r="E43" s="63">
        <v>3</v>
      </c>
      <c r="F43" s="63">
        <f>ROUNDDOWN((INDEX($C$20:$C$23,MATCH(D43,$B$20:$B$23,0))+INDEX($D$20:$D$23,MATCH(D43,$B$20:$B$23,0))*E43)/I43,0)</f>
        <v>430</v>
      </c>
      <c r="G43" s="63">
        <f>ROUNDUP(F43*$C$25,0)</f>
        <v>108</v>
      </c>
      <c r="H43" s="63">
        <f t="shared" si="1"/>
        <v>430</v>
      </c>
      <c r="I43" s="63">
        <v>1</v>
      </c>
      <c r="J43" s="63">
        <v>1</v>
      </c>
      <c r="L43" s="63">
        <f>10-SUM(M43:P43)</f>
        <v>5</v>
      </c>
      <c r="M43" s="63">
        <v>0</v>
      </c>
      <c r="N43" s="63">
        <v>0</v>
      </c>
      <c r="O43" s="63">
        <v>0</v>
      </c>
      <c r="P43" s="63">
        <v>5</v>
      </c>
      <c r="R43" s="63">
        <f t="shared" si="2"/>
        <v>430</v>
      </c>
      <c r="S43" s="63">
        <v>1000</v>
      </c>
      <c r="T43" s="63">
        <f t="shared" si="3"/>
        <v>0</v>
      </c>
      <c r="U43" s="63">
        <v>10</v>
      </c>
      <c r="V43" s="63">
        <f t="shared" si="4"/>
        <v>4300</v>
      </c>
      <c r="W43" s="63" t="e">
        <f>IF($J43=0,INDEX($C$4:$C$13,MATCH(W$30,$B$4:$B$13,0))*($F43*Q43),INDEX($D$4:$D$13,MATCH(W$30,$B$4:$B$13,0))*($F43*Q43))</f>
        <v>#N/A</v>
      </c>
      <c r="X43" s="63">
        <v>3</v>
      </c>
      <c r="Y43" s="63">
        <v>2</v>
      </c>
      <c r="Z43" s="61"/>
      <c r="AA43" s="63">
        <f t="shared" si="5"/>
        <v>132</v>
      </c>
      <c r="AB43" s="63">
        <f>INDEX($D$20:$D$23,MATCH($D43,$B$20:$B$23,0))*(Y43/SUM($X43:$Y43))*
IF($J43=0,INDEX($C$4:$C$13,MATCH(AB$30,$B$4:$B$13,0)),INDEX($D$4:$D$13,MATCH(AB$30,$B$4:$B$13,0)))</f>
        <v>880</v>
      </c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2:39" ht="15.75" customHeight="1">
      <c r="B44" s="63">
        <v>1014</v>
      </c>
      <c r="C44" s="107" t="s">
        <v>200</v>
      </c>
      <c r="D44" s="63">
        <v>2</v>
      </c>
      <c r="E44" s="63">
        <v>3</v>
      </c>
      <c r="F44" s="63">
        <f>ROUNDDOWN((INDEX($C$20:$C$23,MATCH(D44,$B$20:$B$23,0))+INDEX($D$20:$D$23,MATCH(D44,$B$20:$B$23,0))*E44)/I44,0)</f>
        <v>430</v>
      </c>
      <c r="G44" s="63">
        <f>ROUNDUP(F44*$C$25,0)</f>
        <v>108</v>
      </c>
      <c r="H44" s="63">
        <f t="shared" si="1"/>
        <v>430</v>
      </c>
      <c r="I44" s="63">
        <v>1</v>
      </c>
      <c r="J44" s="63">
        <v>1</v>
      </c>
      <c r="L44" s="63">
        <f>10-SUM(M44:P44)</f>
        <v>5</v>
      </c>
      <c r="M44" s="63">
        <v>0</v>
      </c>
      <c r="N44" s="63">
        <v>0</v>
      </c>
      <c r="O44" s="63">
        <v>0</v>
      </c>
      <c r="P44" s="63">
        <v>5</v>
      </c>
      <c r="R44" s="63">
        <f t="shared" si="2"/>
        <v>430</v>
      </c>
      <c r="S44" s="63">
        <v>1000</v>
      </c>
      <c r="T44" s="63">
        <f t="shared" si="3"/>
        <v>0</v>
      </c>
      <c r="U44" s="63">
        <v>10</v>
      </c>
      <c r="V44" s="63">
        <f t="shared" si="4"/>
        <v>4300</v>
      </c>
      <c r="W44" s="63" t="e">
        <f>IF($J44=0,INDEX($C$4:$C$13,MATCH(W$30,$B$4:$B$13,0))*($F44*Q44),INDEX($D$4:$D$13,MATCH(W$30,$B$4:$B$13,0))*($F44*Q44))</f>
        <v>#N/A</v>
      </c>
      <c r="X44" s="63">
        <v>3</v>
      </c>
      <c r="Y44" s="63">
        <v>2</v>
      </c>
      <c r="Z44" s="61"/>
      <c r="AA44" s="63">
        <f t="shared" si="5"/>
        <v>132</v>
      </c>
      <c r="AB44" s="63">
        <f>INDEX($D$20:$D$23,MATCH($D44,$B$20:$B$23,0))*(Y44/SUM($X44:$Y44))*
IF($J44=0,INDEX($C$4:$C$13,MATCH(AB$30,$B$4:$B$13,0)),INDEX($D$4:$D$13,MATCH(AB$30,$B$4:$B$13,0)))</f>
        <v>880</v>
      </c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2:39" ht="15.75" customHeight="1">
      <c r="B45" s="63">
        <v>1015</v>
      </c>
      <c r="C45" s="107" t="s">
        <v>201</v>
      </c>
      <c r="D45" s="63">
        <v>2</v>
      </c>
      <c r="E45" s="63">
        <v>4</v>
      </c>
      <c r="F45" s="63">
        <f>ROUNDDOWN((INDEX($C$20:$C$23,MATCH(D45,$B$20:$B$23,0))+INDEX($D$20:$D$23,MATCH(D45,$B$20:$B$23,0))*E45)/I45,0)</f>
        <v>540</v>
      </c>
      <c r="G45" s="63">
        <f>ROUNDUP(F45*$C$25,0)</f>
        <v>135</v>
      </c>
      <c r="H45" s="63">
        <f t="shared" si="1"/>
        <v>810</v>
      </c>
      <c r="I45" s="63">
        <v>1</v>
      </c>
      <c r="J45" s="63">
        <v>0</v>
      </c>
      <c r="L45" s="63">
        <f>10-SUM(M45:P45)</f>
        <v>5</v>
      </c>
      <c r="M45" s="63">
        <v>0</v>
      </c>
      <c r="N45" s="63">
        <v>0</v>
      </c>
      <c r="O45" s="63">
        <v>0</v>
      </c>
      <c r="P45" s="63">
        <v>5</v>
      </c>
      <c r="R45" s="63">
        <f t="shared" si="2"/>
        <v>810</v>
      </c>
      <c r="S45" s="63">
        <v>1000</v>
      </c>
      <c r="T45" s="63">
        <f t="shared" si="3"/>
        <v>0</v>
      </c>
      <c r="U45" s="63">
        <v>10</v>
      </c>
      <c r="V45" s="63">
        <f t="shared" si="4"/>
        <v>6750</v>
      </c>
      <c r="W45" s="63" t="e">
        <f>IF($J45=0,INDEX($C$4:$C$13,MATCH(W$30,$B$4:$B$13,0))*($F45*Q45),INDEX($D$4:$D$13,MATCH(W$30,$B$4:$B$13,0))*($F45*Q45))</f>
        <v>#N/A</v>
      </c>
      <c r="X45" s="63">
        <v>3</v>
      </c>
      <c r="Y45" s="63">
        <v>2</v>
      </c>
      <c r="Z45" s="61"/>
      <c r="AA45" s="63">
        <f t="shared" si="5"/>
        <v>198</v>
      </c>
      <c r="AB45" s="63">
        <f>INDEX($D$20:$D$23,MATCH($D45,$B$20:$B$23,0))*(Y45/SUM($X45:$Y45))*
IF($J45=0,INDEX($C$4:$C$13,MATCH(AB$30,$B$4:$B$13,0)),INDEX($D$4:$D$13,MATCH(AB$30,$B$4:$B$13,0)))</f>
        <v>1100</v>
      </c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2:39" ht="15.75" customHeight="1">
      <c r="B46" s="63">
        <v>1016</v>
      </c>
      <c r="C46" s="107" t="s">
        <v>202</v>
      </c>
      <c r="D46" s="63">
        <v>2</v>
      </c>
      <c r="E46" s="63">
        <v>3</v>
      </c>
      <c r="F46" s="63">
        <f>ROUNDDOWN((INDEX($C$20:$C$23,MATCH(D46,$B$20:$B$23,0))+INDEX($D$20:$D$23,MATCH(D46,$B$20:$B$23,0))*E46)/I46,0)</f>
        <v>430</v>
      </c>
      <c r="G46" s="63">
        <f>ROUNDUP(F46*$C$25,0)</f>
        <v>108</v>
      </c>
      <c r="H46" s="63">
        <f t="shared" si="1"/>
        <v>430</v>
      </c>
      <c r="I46" s="63">
        <v>1</v>
      </c>
      <c r="J46" s="63">
        <v>1</v>
      </c>
      <c r="L46" s="63">
        <f>10-SUM(M46:P46)</f>
        <v>5</v>
      </c>
      <c r="M46" s="63">
        <v>0</v>
      </c>
      <c r="N46" s="63">
        <v>0</v>
      </c>
      <c r="O46" s="63">
        <v>0</v>
      </c>
      <c r="P46" s="63">
        <v>5</v>
      </c>
      <c r="R46" s="63">
        <f t="shared" si="2"/>
        <v>430</v>
      </c>
      <c r="S46" s="63">
        <v>1000</v>
      </c>
      <c r="T46" s="63">
        <f t="shared" si="3"/>
        <v>0</v>
      </c>
      <c r="U46" s="63">
        <v>10</v>
      </c>
      <c r="V46" s="63">
        <f t="shared" si="4"/>
        <v>4300</v>
      </c>
      <c r="W46" s="63" t="e">
        <f>IF($J46=0,INDEX($C$4:$C$13,MATCH(W$30,$B$4:$B$13,0))*($F46*Q46),INDEX($D$4:$D$13,MATCH(W$30,$B$4:$B$13,0))*($F46*Q46))</f>
        <v>#N/A</v>
      </c>
      <c r="X46" s="63">
        <v>3</v>
      </c>
      <c r="Y46" s="63">
        <v>2</v>
      </c>
      <c r="Z46" s="61"/>
      <c r="AA46" s="63">
        <f t="shared" si="5"/>
        <v>132</v>
      </c>
      <c r="AB46" s="63">
        <f>INDEX($D$20:$D$23,MATCH($D46,$B$20:$B$23,0))*(Y46/SUM($X46:$Y46))*
IF($J46=0,INDEX($C$4:$C$13,MATCH(AB$30,$B$4:$B$13,0)),INDEX($D$4:$D$13,MATCH(AB$30,$B$4:$B$13,0)))</f>
        <v>880</v>
      </c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2:39" ht="15.75" customHeight="1">
      <c r="B47" s="63">
        <v>1051</v>
      </c>
      <c r="C47" s="107" t="s">
        <v>247</v>
      </c>
      <c r="D47" s="63">
        <v>3</v>
      </c>
      <c r="E47" s="63">
        <v>0</v>
      </c>
      <c r="F47" s="63">
        <f>ROUNDDOWN((INDEX($C$20:$C$23,MATCH(D47,$B$20:$B$23,0))+INDEX($D$20:$D$23,MATCH(D47,$B$20:$B$23,0))*E47)/I47,0)</f>
        <v>150</v>
      </c>
      <c r="G47" s="63">
        <f>ROUNDUP(F47*$C$25,0)</f>
        <v>38</v>
      </c>
      <c r="H47" s="63">
        <f t="shared" si="1"/>
        <v>150</v>
      </c>
      <c r="I47" s="63">
        <v>1</v>
      </c>
      <c r="J47" s="63">
        <v>1</v>
      </c>
      <c r="L47" s="63">
        <f>10-SUM(M47:P47)</f>
        <v>5</v>
      </c>
      <c r="M47" s="63">
        <v>0</v>
      </c>
      <c r="N47" s="63">
        <v>0</v>
      </c>
      <c r="O47" s="63">
        <v>0</v>
      </c>
      <c r="P47" s="63">
        <v>5</v>
      </c>
      <c r="R47" s="63">
        <f t="shared" si="2"/>
        <v>150</v>
      </c>
      <c r="S47" s="63">
        <v>1000</v>
      </c>
      <c r="T47" s="63">
        <f t="shared" si="3"/>
        <v>0</v>
      </c>
      <c r="U47" s="63">
        <v>10</v>
      </c>
      <c r="V47" s="63">
        <f t="shared" si="4"/>
        <v>1500</v>
      </c>
      <c r="W47" s="63" t="e">
        <f>IF($J47=0,INDEX($C$4:$C$13,MATCH(W$30,$B$4:$B$13,0))*($F47*Q47),INDEX($D$4:$D$13,MATCH(W$30,$B$4:$B$13,0))*($F47*Q47))</f>
        <v>#N/A</v>
      </c>
      <c r="X47" s="63">
        <v>3</v>
      </c>
      <c r="Y47" s="63">
        <v>2</v>
      </c>
      <c r="Z47" s="61"/>
      <c r="AA47" s="63">
        <f t="shared" si="5"/>
        <v>144</v>
      </c>
      <c r="AB47" s="63">
        <f>INDEX($D$20:$D$23,MATCH($D47,$B$20:$B$23,0))*(Y47/SUM($X47:$Y47))*
IF($J47=0,INDEX($C$4:$C$13,MATCH(AB$30,$B$4:$B$13,0)),INDEX($D$4:$D$13,MATCH(AB$30,$B$4:$B$13,0)))</f>
        <v>960</v>
      </c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2:39" ht="15.75" customHeight="1">
      <c r="B48" s="63">
        <v>1052</v>
      </c>
      <c r="C48" s="107" t="s">
        <v>248</v>
      </c>
      <c r="D48" s="63">
        <v>3</v>
      </c>
      <c r="E48" s="63">
        <v>1</v>
      </c>
      <c r="F48" s="63">
        <f>ROUNDDOWN((INDEX($C$20:$C$23,MATCH(D48,$B$20:$B$23,0))+INDEX($D$20:$D$23,MATCH(D48,$B$20:$B$23,0))*E48)/I48,0)</f>
        <v>270</v>
      </c>
      <c r="G48" s="63">
        <f>ROUNDUP(F48*$C$25,0)</f>
        <v>68</v>
      </c>
      <c r="H48" s="63">
        <f t="shared" si="1"/>
        <v>405</v>
      </c>
      <c r="I48" s="63">
        <v>1</v>
      </c>
      <c r="J48" s="63">
        <v>0</v>
      </c>
      <c r="L48" s="63">
        <f>10-SUM(M48:P48)</f>
        <v>5</v>
      </c>
      <c r="M48" s="63">
        <v>0</v>
      </c>
      <c r="N48" s="63">
        <v>0</v>
      </c>
      <c r="O48" s="63">
        <v>0</v>
      </c>
      <c r="P48" s="63">
        <v>5</v>
      </c>
      <c r="R48" s="63">
        <f t="shared" si="2"/>
        <v>405</v>
      </c>
      <c r="S48" s="63">
        <v>1000</v>
      </c>
      <c r="T48" s="63">
        <f t="shared" si="3"/>
        <v>0</v>
      </c>
      <c r="U48" s="63">
        <v>10</v>
      </c>
      <c r="V48" s="63">
        <f t="shared" si="4"/>
        <v>3375</v>
      </c>
      <c r="W48" s="63" t="e">
        <f>IF($J48=0,INDEX($C$4:$C$13,MATCH(W$30,$B$4:$B$13,0))*($F48*Q48),INDEX($D$4:$D$13,MATCH(W$30,$B$4:$B$13,0))*($F48*Q48))</f>
        <v>#N/A</v>
      </c>
      <c r="X48" s="63">
        <v>3</v>
      </c>
      <c r="Y48" s="63">
        <v>2</v>
      </c>
      <c r="Z48" s="61"/>
      <c r="AA48" s="63">
        <f t="shared" si="5"/>
        <v>216</v>
      </c>
      <c r="AB48" s="63">
        <f>INDEX($D$20:$D$23,MATCH($D48,$B$20:$B$23,0))*(Y48/SUM($X48:$Y48))*
IF($J48=0,INDEX($C$4:$C$13,MATCH(AB$30,$B$4:$B$13,0)),INDEX($D$4:$D$13,MATCH(AB$30,$B$4:$B$13,0)))</f>
        <v>1200</v>
      </c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ht="15.75" customHeight="1">
      <c r="B49" s="63">
        <v>1053</v>
      </c>
      <c r="C49" s="107" t="s">
        <v>249</v>
      </c>
      <c r="D49" s="63">
        <v>3</v>
      </c>
      <c r="E49" s="63">
        <v>2</v>
      </c>
      <c r="F49" s="63">
        <f>ROUNDDOWN((INDEX($C$20:$C$23,MATCH(D49,$B$20:$B$23,0))+INDEX($D$20:$D$23,MATCH(D49,$B$20:$B$23,0))*E49)/I49,0)</f>
        <v>390</v>
      </c>
      <c r="G49" s="63">
        <f>ROUNDUP(F49*$C$25,0)</f>
        <v>98</v>
      </c>
      <c r="H49" s="63">
        <f t="shared" si="1"/>
        <v>585</v>
      </c>
      <c r="I49" s="63">
        <v>1</v>
      </c>
      <c r="J49" s="63">
        <v>0</v>
      </c>
      <c r="L49" s="63">
        <f>10-SUM(M49:P49)</f>
        <v>5</v>
      </c>
      <c r="M49" s="63">
        <v>0</v>
      </c>
      <c r="N49" s="63">
        <v>0</v>
      </c>
      <c r="O49" s="63">
        <v>0</v>
      </c>
      <c r="P49" s="63">
        <v>5</v>
      </c>
      <c r="R49" s="63">
        <f t="shared" si="2"/>
        <v>585</v>
      </c>
      <c r="S49" s="63">
        <v>1000</v>
      </c>
      <c r="T49" s="63">
        <f t="shared" si="3"/>
        <v>0</v>
      </c>
      <c r="U49" s="63">
        <v>10</v>
      </c>
      <c r="V49" s="63">
        <f t="shared" si="4"/>
        <v>4875</v>
      </c>
      <c r="W49" s="63" t="e">
        <f>IF($J49=0,INDEX($C$4:$C$13,MATCH(W$30,$B$4:$B$13,0))*($F49*Q49),INDEX($D$4:$D$13,MATCH(W$30,$B$4:$B$13,0))*($F49*Q49))</f>
        <v>#N/A</v>
      </c>
      <c r="X49" s="63">
        <v>3</v>
      </c>
      <c r="Y49" s="63">
        <v>2</v>
      </c>
      <c r="Z49" s="61"/>
      <c r="AA49" s="63">
        <f t="shared" si="5"/>
        <v>216</v>
      </c>
      <c r="AB49" s="63">
        <f>INDEX($D$20:$D$23,MATCH($D49,$B$20:$B$23,0))*(Y49/SUM($X49:$Y49))*
IF($J49=0,INDEX($C$4:$C$13,MATCH(AB$30,$B$4:$B$13,0)),INDEX($D$4:$D$13,MATCH(AB$30,$B$4:$B$13,0)))</f>
        <v>1200</v>
      </c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ht="15.75" customHeight="1">
      <c r="B50" s="63">
        <v>1054</v>
      </c>
      <c r="C50" s="107" t="s">
        <v>250</v>
      </c>
      <c r="D50" s="63">
        <v>3</v>
      </c>
      <c r="E50" s="63">
        <v>1</v>
      </c>
      <c r="F50" s="63">
        <f>ROUNDDOWN((INDEX($C$20:$C$23,MATCH(D50,$B$20:$B$23,0))+INDEX($D$20:$D$23,MATCH(D50,$B$20:$B$23,0))*E50)/I50,0)</f>
        <v>270</v>
      </c>
      <c r="G50" s="63">
        <f>ROUNDUP(F50*$C$25,0)</f>
        <v>68</v>
      </c>
      <c r="H50" s="63">
        <f t="shared" si="1"/>
        <v>405</v>
      </c>
      <c r="I50" s="63">
        <v>1</v>
      </c>
      <c r="J50" s="63">
        <v>0</v>
      </c>
      <c r="L50" s="63">
        <f>10-SUM(M50:P50)</f>
        <v>5</v>
      </c>
      <c r="M50" s="63">
        <v>0</v>
      </c>
      <c r="N50" s="63">
        <v>0</v>
      </c>
      <c r="O50" s="63">
        <v>0</v>
      </c>
      <c r="P50" s="63">
        <v>5</v>
      </c>
      <c r="R50" s="63">
        <f t="shared" si="2"/>
        <v>405</v>
      </c>
      <c r="S50" s="63">
        <v>1000</v>
      </c>
      <c r="T50" s="63">
        <f t="shared" si="3"/>
        <v>0</v>
      </c>
      <c r="U50" s="63">
        <v>10</v>
      </c>
      <c r="V50" s="63">
        <f t="shared" si="4"/>
        <v>3375</v>
      </c>
      <c r="W50" s="63" t="e">
        <f>IF($J50=0,INDEX($C$4:$C$13,MATCH(W$30,$B$4:$B$13,0))*($F50*Q50),INDEX($D$4:$D$13,MATCH(W$30,$B$4:$B$13,0))*($F50*Q50))</f>
        <v>#N/A</v>
      </c>
      <c r="X50" s="63">
        <v>3</v>
      </c>
      <c r="Y50" s="63">
        <v>2</v>
      </c>
      <c r="Z50" s="61"/>
      <c r="AA50" s="63">
        <f t="shared" si="5"/>
        <v>216</v>
      </c>
      <c r="AB50" s="63">
        <f>INDEX($D$20:$D$23,MATCH($D50,$B$20:$B$23,0))*(Y50/SUM($X50:$Y50))*
IF($J50=0,INDEX($C$4:$C$13,MATCH(AB$30,$B$4:$B$13,0)),INDEX($D$4:$D$13,MATCH(AB$30,$B$4:$B$13,0)))</f>
        <v>1200</v>
      </c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customHeight="1">
      <c r="B51" s="63">
        <v>1055</v>
      </c>
      <c r="C51" s="107" t="s">
        <v>251</v>
      </c>
      <c r="D51" s="63">
        <v>3</v>
      </c>
      <c r="E51" s="63">
        <v>3</v>
      </c>
      <c r="F51" s="63">
        <f>ROUNDDOWN((INDEX($C$20:$C$23,MATCH(D51,$B$20:$B$23,0))+INDEX($D$20:$D$23,MATCH(D51,$B$20:$B$23,0))*E51)/I51,0)</f>
        <v>510</v>
      </c>
      <c r="G51" s="63">
        <f>ROUNDUP(F51*$C$25,0)</f>
        <v>128</v>
      </c>
      <c r="H51" s="63">
        <f t="shared" si="1"/>
        <v>765</v>
      </c>
      <c r="I51" s="63">
        <v>1</v>
      </c>
      <c r="J51" s="63">
        <v>0</v>
      </c>
      <c r="L51" s="63">
        <f>10-SUM(M51:P51)</f>
        <v>5</v>
      </c>
      <c r="M51" s="63">
        <v>0</v>
      </c>
      <c r="N51" s="63">
        <v>0</v>
      </c>
      <c r="O51" s="63">
        <v>0</v>
      </c>
      <c r="P51" s="63">
        <v>5</v>
      </c>
      <c r="R51" s="63">
        <f t="shared" si="2"/>
        <v>765</v>
      </c>
      <c r="S51" s="63">
        <v>1000</v>
      </c>
      <c r="T51" s="63">
        <f t="shared" si="3"/>
        <v>0</v>
      </c>
      <c r="U51" s="63">
        <v>10</v>
      </c>
      <c r="V51" s="63">
        <f t="shared" si="4"/>
        <v>6375</v>
      </c>
      <c r="W51" s="63" t="e">
        <f>IF($J51=0,INDEX($C$4:$C$13,MATCH(W$30,$B$4:$B$13,0))*($F51*Q51),INDEX($D$4:$D$13,MATCH(W$30,$B$4:$B$13,0))*($F51*Q51))</f>
        <v>#N/A</v>
      </c>
      <c r="X51" s="63">
        <v>3</v>
      </c>
      <c r="Y51" s="63">
        <v>2</v>
      </c>
      <c r="Z51" s="61"/>
      <c r="AA51" s="63">
        <f t="shared" si="5"/>
        <v>216</v>
      </c>
      <c r="AB51" s="63">
        <f>INDEX($D$20:$D$23,MATCH($D51,$B$20:$B$23,0))*(Y51/SUM($X51:$Y51))*
IF($J51=0,INDEX($C$4:$C$13,MATCH(AB$30,$B$4:$B$13,0)),INDEX($D$4:$D$13,MATCH(AB$30,$B$4:$B$13,0)))</f>
        <v>1200</v>
      </c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ht="15.75" customHeight="1">
      <c r="B52" s="63">
        <v>1056</v>
      </c>
      <c r="C52" s="107" t="s">
        <v>252</v>
      </c>
      <c r="D52" s="63">
        <v>3</v>
      </c>
      <c r="E52" s="63">
        <v>3</v>
      </c>
      <c r="F52" s="63">
        <f>ROUNDDOWN((INDEX($C$20:$C$23,MATCH(D52,$B$20:$B$23,0))+INDEX($D$20:$D$23,MATCH(D52,$B$20:$B$23,0))*E52)/I52,0)</f>
        <v>510</v>
      </c>
      <c r="G52" s="63">
        <f>ROUNDUP(F52*$C$25,0)</f>
        <v>128</v>
      </c>
      <c r="H52" s="63">
        <f t="shared" si="1"/>
        <v>765</v>
      </c>
      <c r="I52" s="63">
        <v>1</v>
      </c>
      <c r="J52" s="63">
        <v>0</v>
      </c>
      <c r="L52" s="63">
        <f>10-SUM(M52:P52)</f>
        <v>5</v>
      </c>
      <c r="M52" s="63">
        <v>0</v>
      </c>
      <c r="N52" s="63">
        <v>0</v>
      </c>
      <c r="O52" s="63">
        <v>0</v>
      </c>
      <c r="P52" s="63">
        <v>5</v>
      </c>
      <c r="R52" s="63">
        <f t="shared" si="2"/>
        <v>765</v>
      </c>
      <c r="S52" s="63">
        <v>1000</v>
      </c>
      <c r="T52" s="63">
        <f t="shared" si="3"/>
        <v>0</v>
      </c>
      <c r="U52" s="63">
        <v>10</v>
      </c>
      <c r="V52" s="63">
        <f t="shared" si="4"/>
        <v>6375</v>
      </c>
      <c r="W52" s="63" t="e">
        <f>IF($J52=0,INDEX($C$4:$C$13,MATCH(W$30,$B$4:$B$13,0))*($F52*Q52),INDEX($D$4:$D$13,MATCH(W$30,$B$4:$B$13,0))*($F52*Q52))</f>
        <v>#N/A</v>
      </c>
      <c r="X52" s="63">
        <v>3</v>
      </c>
      <c r="Y52" s="63">
        <v>2</v>
      </c>
      <c r="Z52" s="61"/>
      <c r="AA52" s="63">
        <f t="shared" si="5"/>
        <v>216</v>
      </c>
      <c r="AB52" s="63">
        <f>INDEX($D$20:$D$23,MATCH($D52,$B$20:$B$23,0))*(Y52/SUM($X52:$Y52))*
IF($J52=0,INDEX($C$4:$C$13,MATCH(AB$30,$B$4:$B$13,0)),INDEX($D$4:$D$13,MATCH(AB$30,$B$4:$B$13,0)))</f>
        <v>1200</v>
      </c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ht="15.75" customHeight="1">
      <c r="B53" s="63">
        <v>1057</v>
      </c>
      <c r="C53" s="107" t="s">
        <v>253</v>
      </c>
      <c r="D53" s="63">
        <v>3</v>
      </c>
      <c r="E53" s="63">
        <v>4</v>
      </c>
      <c r="F53" s="63">
        <f>ROUNDDOWN((INDEX($C$20:$C$23,MATCH(D53,$B$20:$B$23,0))+INDEX($D$20:$D$23,MATCH(D53,$B$20:$B$23,0))*E53)/I53,0)</f>
        <v>630</v>
      </c>
      <c r="G53" s="63">
        <f>ROUNDUP(F53*$C$25,0)</f>
        <v>158</v>
      </c>
      <c r="H53" s="63">
        <f t="shared" si="1"/>
        <v>945</v>
      </c>
      <c r="I53" s="63">
        <v>1</v>
      </c>
      <c r="J53" s="63">
        <v>0</v>
      </c>
      <c r="L53" s="63">
        <f>10-SUM(M53:P53)</f>
        <v>5</v>
      </c>
      <c r="M53" s="63">
        <v>0</v>
      </c>
      <c r="N53" s="63">
        <v>0</v>
      </c>
      <c r="O53" s="63">
        <v>0</v>
      </c>
      <c r="P53" s="63">
        <v>5</v>
      </c>
      <c r="R53" s="63">
        <f t="shared" si="2"/>
        <v>945</v>
      </c>
      <c r="S53" s="63">
        <v>1000</v>
      </c>
      <c r="T53" s="63">
        <f t="shared" si="3"/>
        <v>0</v>
      </c>
      <c r="U53" s="63">
        <v>10</v>
      </c>
      <c r="V53" s="63">
        <f t="shared" si="4"/>
        <v>7875</v>
      </c>
      <c r="W53" s="63" t="e">
        <f>IF($J53=0,INDEX($C$4:$C$13,MATCH(W$30,$B$4:$B$13,0))*($F53*Q53),INDEX($D$4:$D$13,MATCH(W$30,$B$4:$B$13,0))*($F53*Q53))</f>
        <v>#N/A</v>
      </c>
      <c r="X53" s="63">
        <v>3</v>
      </c>
      <c r="Y53" s="63">
        <v>2</v>
      </c>
      <c r="Z53" s="61"/>
      <c r="AA53" s="63">
        <f t="shared" si="5"/>
        <v>216</v>
      </c>
      <c r="AB53" s="63">
        <f>INDEX($D$20:$D$23,MATCH($D53,$B$20:$B$23,0))*(Y53/SUM($X53:$Y53))*
IF($J53=0,INDEX($C$4:$C$13,MATCH(AB$30,$B$4:$B$13,0)),INDEX($D$4:$D$13,MATCH(AB$30,$B$4:$B$13,0)))</f>
        <v>1200</v>
      </c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ht="15.75" customHeight="1">
      <c r="B54" s="63">
        <v>1058</v>
      </c>
      <c r="C54" s="107" t="s">
        <v>254</v>
      </c>
      <c r="D54" s="63">
        <v>3</v>
      </c>
      <c r="E54" s="63">
        <v>4</v>
      </c>
      <c r="F54" s="63">
        <f>ROUNDDOWN((INDEX($C$20:$C$23,MATCH(D54,$B$20:$B$23,0))+INDEX($D$20:$D$23,MATCH(D54,$B$20:$B$23,0))*E54)/I54,0)</f>
        <v>630</v>
      </c>
      <c r="G54" s="63">
        <f>ROUNDUP(F54*$C$25,0)</f>
        <v>158</v>
      </c>
      <c r="H54" s="63">
        <f t="shared" si="1"/>
        <v>1134</v>
      </c>
      <c r="I54" s="63">
        <v>1</v>
      </c>
      <c r="J54" s="63">
        <v>0</v>
      </c>
      <c r="L54" s="63">
        <f>10-SUM(M54:P54)</f>
        <v>6</v>
      </c>
      <c r="M54" s="63">
        <v>0</v>
      </c>
      <c r="N54" s="63">
        <v>1</v>
      </c>
      <c r="O54" s="63">
        <v>0</v>
      </c>
      <c r="P54" s="63">
        <v>3</v>
      </c>
      <c r="R54" s="63">
        <f t="shared" si="2"/>
        <v>1134</v>
      </c>
      <c r="S54" s="63">
        <v>1000</v>
      </c>
      <c r="T54" s="63">
        <f t="shared" si="3"/>
        <v>5</v>
      </c>
      <c r="U54" s="63">
        <v>10</v>
      </c>
      <c r="V54" s="63">
        <f t="shared" si="4"/>
        <v>4725</v>
      </c>
      <c r="W54" s="63" t="e">
        <f>IF($J54=0,INDEX($C$4:$C$13,MATCH(W$30,$B$4:$B$13,0))*($F54*Q54),INDEX($D$4:$D$13,MATCH(W$30,$B$4:$B$13,0))*($F54*Q54))</f>
        <v>#N/A</v>
      </c>
      <c r="X54" s="63">
        <v>3</v>
      </c>
      <c r="Y54" s="63">
        <v>2</v>
      </c>
      <c r="Z54" s="61"/>
      <c r="AA54" s="63">
        <f t="shared" si="5"/>
        <v>216</v>
      </c>
      <c r="AB54" s="63">
        <f>INDEX($D$20:$D$23,MATCH($D54,$B$20:$B$23,0))*(Y54/SUM($X54:$Y54))*
IF($J54=0,INDEX($C$4:$C$13,MATCH(AB$30,$B$4:$B$13,0)),INDEX($D$4:$D$13,MATCH(AB$30,$B$4:$B$13,0)))</f>
        <v>1200</v>
      </c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ht="15.75" customHeight="1">
      <c r="B55" s="63">
        <v>1059</v>
      </c>
      <c r="C55" s="107" t="s">
        <v>255</v>
      </c>
      <c r="D55" s="63">
        <v>3</v>
      </c>
      <c r="E55" s="63">
        <v>5</v>
      </c>
      <c r="F55" s="63">
        <f>ROUNDDOWN((INDEX($C$20:$C$23,MATCH(D55,$B$20:$B$23,0))+INDEX($D$20:$D$23,MATCH(D55,$B$20:$B$23,0))*E55)/I55,0)</f>
        <v>750</v>
      </c>
      <c r="G55" s="63">
        <f>ROUNDUP(F55*$C$25,0)</f>
        <v>188</v>
      </c>
      <c r="H55" s="63">
        <f t="shared" si="1"/>
        <v>1125</v>
      </c>
      <c r="I55" s="63">
        <v>1</v>
      </c>
      <c r="J55" s="63">
        <v>0</v>
      </c>
      <c r="L55" s="63">
        <f>10-SUM(M55:P55)</f>
        <v>5</v>
      </c>
      <c r="M55" s="63">
        <v>0</v>
      </c>
      <c r="N55" s="63">
        <v>0</v>
      </c>
      <c r="O55" s="63">
        <v>0</v>
      </c>
      <c r="P55" s="63">
        <v>5</v>
      </c>
      <c r="R55" s="63">
        <f t="shared" si="2"/>
        <v>1125</v>
      </c>
      <c r="S55" s="63">
        <v>1000</v>
      </c>
      <c r="T55" s="63">
        <f t="shared" si="3"/>
        <v>0</v>
      </c>
      <c r="U55" s="63">
        <v>10</v>
      </c>
      <c r="V55" s="63">
        <f t="shared" si="4"/>
        <v>9375</v>
      </c>
      <c r="W55" s="63" t="e">
        <f>IF($J55=0,INDEX($C$4:$C$13,MATCH(W$30,$B$4:$B$13,0))*($F55*Q55),INDEX($D$4:$D$13,MATCH(W$30,$B$4:$B$13,0))*($F55*Q55))</f>
        <v>#N/A</v>
      </c>
      <c r="X55" s="63">
        <v>3</v>
      </c>
      <c r="Y55" s="63">
        <v>2</v>
      </c>
      <c r="Z55" s="61"/>
      <c r="AA55" s="63">
        <f t="shared" si="5"/>
        <v>216</v>
      </c>
      <c r="AB55" s="63">
        <f>INDEX($D$20:$D$23,MATCH($D55,$B$20:$B$23,0))*(Y55/SUM($X55:$Y55))*
IF($J55=0,INDEX($C$4:$C$13,MATCH(AB$30,$B$4:$B$13,0)),INDEX($D$4:$D$13,MATCH(AB$30,$B$4:$B$13,0)))</f>
        <v>1200</v>
      </c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ht="15.75" customHeight="1">
      <c r="B56" s="63">
        <v>1060</v>
      </c>
      <c r="C56" s="107" t="s">
        <v>256</v>
      </c>
      <c r="D56" s="63">
        <v>4</v>
      </c>
      <c r="E56" s="63">
        <v>1</v>
      </c>
      <c r="F56" s="63">
        <f>ROUNDDOWN((INDEX($C$20:$C$23,MATCH(D56,$B$20:$B$23,0))+INDEX($D$20:$D$23,MATCH(D56,$B$20:$B$23,0))*E56)/I56,0)</f>
        <v>330</v>
      </c>
      <c r="G56" s="63">
        <f>ROUNDUP(F56*$C$25,0)</f>
        <v>83</v>
      </c>
      <c r="H56" s="63">
        <f t="shared" si="1"/>
        <v>495</v>
      </c>
      <c r="I56" s="63">
        <v>1</v>
      </c>
      <c r="J56" s="63">
        <v>0</v>
      </c>
      <c r="L56" s="63">
        <f>10-SUM(M56:P56)</f>
        <v>5</v>
      </c>
      <c r="M56" s="63">
        <v>0</v>
      </c>
      <c r="N56" s="63">
        <v>0</v>
      </c>
      <c r="O56" s="63">
        <v>0</v>
      </c>
      <c r="P56" s="63">
        <v>5</v>
      </c>
      <c r="R56" s="63">
        <f t="shared" si="2"/>
        <v>495</v>
      </c>
      <c r="S56" s="63">
        <v>1000</v>
      </c>
      <c r="T56" s="63">
        <f t="shared" si="3"/>
        <v>0</v>
      </c>
      <c r="U56" s="63">
        <v>10</v>
      </c>
      <c r="V56" s="63">
        <f t="shared" si="4"/>
        <v>4125</v>
      </c>
      <c r="W56" s="63" t="e">
        <f>IF($J56=0,INDEX($C$4:$C$13,MATCH(W$30,$B$4:$B$13,0))*($F56*Q56),INDEX($D$4:$D$13,MATCH(W$30,$B$4:$B$13,0))*($F56*Q56))</f>
        <v>#N/A</v>
      </c>
      <c r="X56" s="63">
        <v>3</v>
      </c>
      <c r="Y56" s="63">
        <v>2</v>
      </c>
      <c r="Z56" s="61"/>
      <c r="AA56" s="63">
        <f t="shared" si="5"/>
        <v>234</v>
      </c>
      <c r="AB56" s="63">
        <f>INDEX($D$20:$D$23,MATCH($D56,$B$20:$B$23,0))*(Y56/SUM($X56:$Y56))*
IF($J56=0,INDEX($C$4:$C$13,MATCH(AB$30,$B$4:$B$13,0)),INDEX($D$4:$D$13,MATCH(AB$30,$B$4:$B$13,0)))</f>
        <v>1300</v>
      </c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ht="15.75" customHeight="1">
      <c r="B57" s="63">
        <v>1061</v>
      </c>
      <c r="C57" s="107" t="s">
        <v>257</v>
      </c>
      <c r="D57" s="63">
        <v>4</v>
      </c>
      <c r="E57" s="63">
        <v>2</v>
      </c>
      <c r="F57" s="63">
        <f>ROUNDDOWN((INDEX($C$20:$C$23,MATCH(D57,$B$20:$B$23,0))+INDEX($D$20:$D$23,MATCH(D57,$B$20:$B$23,0))*E57)/I57,0)</f>
        <v>460</v>
      </c>
      <c r="G57" s="63">
        <f>ROUNDUP(F57*$C$25,0)</f>
        <v>115</v>
      </c>
      <c r="H57" s="63">
        <f t="shared" si="1"/>
        <v>690</v>
      </c>
      <c r="I57" s="63">
        <v>1</v>
      </c>
      <c r="J57" s="63">
        <v>0</v>
      </c>
      <c r="L57" s="63">
        <f>10-SUM(M57:P57)</f>
        <v>5</v>
      </c>
      <c r="M57" s="63">
        <v>0</v>
      </c>
      <c r="N57" s="63">
        <v>0</v>
      </c>
      <c r="O57" s="63">
        <v>0</v>
      </c>
      <c r="P57" s="63">
        <v>5</v>
      </c>
      <c r="R57" s="63">
        <f t="shared" si="2"/>
        <v>690</v>
      </c>
      <c r="S57" s="63">
        <v>1000</v>
      </c>
      <c r="T57" s="63">
        <f t="shared" si="3"/>
        <v>0</v>
      </c>
      <c r="U57" s="63">
        <v>10</v>
      </c>
      <c r="V57" s="63">
        <f t="shared" si="4"/>
        <v>5750</v>
      </c>
      <c r="W57" s="63" t="e">
        <f>IF($J57=0,INDEX($C$4:$C$13,MATCH(W$30,$B$4:$B$13,0))*($F57*Q57),INDEX($D$4:$D$13,MATCH(W$30,$B$4:$B$13,0))*($F57*Q57))</f>
        <v>#N/A</v>
      </c>
      <c r="X57" s="63">
        <v>3</v>
      </c>
      <c r="Y57" s="63">
        <v>2</v>
      </c>
      <c r="Z57" s="61"/>
      <c r="AA57" s="63">
        <f t="shared" si="5"/>
        <v>234</v>
      </c>
      <c r="AB57" s="63">
        <f>INDEX($D$20:$D$23,MATCH($D57,$B$20:$B$23,0))*(Y57/SUM($X57:$Y57))*
IF($J57=0,INDEX($C$4:$C$13,MATCH(AB$30,$B$4:$B$13,0)),INDEX($D$4:$D$13,MATCH(AB$30,$B$4:$B$13,0)))</f>
        <v>1300</v>
      </c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ht="15.75" customHeight="1">
      <c r="B58" s="63">
        <v>1062</v>
      </c>
      <c r="C58" s="107" t="s">
        <v>258</v>
      </c>
      <c r="D58" s="63">
        <v>4</v>
      </c>
      <c r="E58" s="63">
        <v>2</v>
      </c>
      <c r="F58" s="63">
        <f>ROUNDDOWN((INDEX($C$20:$C$23,MATCH(D58,$B$20:$B$23,0))+INDEX($D$20:$D$23,MATCH(D58,$B$20:$B$23,0))*E58)/I58,0)</f>
        <v>460</v>
      </c>
      <c r="G58" s="63">
        <f>ROUNDUP(F58*$C$25,0)</f>
        <v>115</v>
      </c>
      <c r="H58" s="63">
        <f t="shared" si="1"/>
        <v>460</v>
      </c>
      <c r="I58" s="63">
        <v>1</v>
      </c>
      <c r="J58" s="63">
        <v>1</v>
      </c>
      <c r="L58" s="63">
        <f>10-SUM(M58:P58)</f>
        <v>5</v>
      </c>
      <c r="M58" s="63">
        <v>0</v>
      </c>
      <c r="N58" s="63">
        <v>0</v>
      </c>
      <c r="O58" s="63">
        <v>0</v>
      </c>
      <c r="P58" s="63">
        <v>5</v>
      </c>
      <c r="R58" s="63">
        <f t="shared" si="2"/>
        <v>460</v>
      </c>
      <c r="S58" s="63">
        <v>1000</v>
      </c>
      <c r="T58" s="63">
        <f t="shared" si="3"/>
        <v>0</v>
      </c>
      <c r="U58" s="63">
        <v>10</v>
      </c>
      <c r="V58" s="63">
        <f t="shared" si="4"/>
        <v>4600</v>
      </c>
      <c r="W58" s="63" t="e">
        <f>IF($J58=0,INDEX($C$4:$C$13,MATCH(W$30,$B$4:$B$13,0))*($F58*Q58),INDEX($D$4:$D$13,MATCH(W$30,$B$4:$B$13,0))*($F58*Q58))</f>
        <v>#N/A</v>
      </c>
      <c r="X58" s="63">
        <v>3</v>
      </c>
      <c r="Y58" s="63">
        <v>2</v>
      </c>
      <c r="Z58" s="61"/>
      <c r="AA58" s="63">
        <f t="shared" si="5"/>
        <v>156</v>
      </c>
      <c r="AB58" s="63">
        <f>INDEX($D$20:$D$23,MATCH($D58,$B$20:$B$23,0))*(Y58/SUM($X58:$Y58))*
IF($J58=0,INDEX($C$4:$C$13,MATCH(AB$30,$B$4:$B$13,0)),INDEX($D$4:$D$13,MATCH(AB$30,$B$4:$B$13,0)))</f>
        <v>1040</v>
      </c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ht="15.75" customHeight="1">
      <c r="B59" s="63">
        <v>1063</v>
      </c>
      <c r="C59" s="107" t="s">
        <v>259</v>
      </c>
      <c r="D59" s="63">
        <v>4</v>
      </c>
      <c r="E59" s="63">
        <v>3</v>
      </c>
      <c r="F59" s="63">
        <f>ROUNDDOWN((INDEX($C$20:$C$23,MATCH(D59,$B$20:$B$23,0))+INDEX($D$20:$D$23,MATCH(D59,$B$20:$B$23,0))*E59)/I59,0)</f>
        <v>590</v>
      </c>
      <c r="G59" s="63">
        <f>ROUNDUP(F59*$C$25,0)</f>
        <v>148</v>
      </c>
      <c r="H59" s="63">
        <f t="shared" si="1"/>
        <v>590</v>
      </c>
      <c r="I59" s="63">
        <v>1</v>
      </c>
      <c r="J59" s="63">
        <v>1</v>
      </c>
      <c r="L59" s="63">
        <f>10-SUM(M59:P59)</f>
        <v>5</v>
      </c>
      <c r="M59" s="63">
        <v>0</v>
      </c>
      <c r="N59" s="63">
        <v>0</v>
      </c>
      <c r="O59" s="63">
        <v>0</v>
      </c>
      <c r="P59" s="63">
        <v>5</v>
      </c>
      <c r="R59" s="63">
        <f t="shared" si="2"/>
        <v>590</v>
      </c>
      <c r="S59" s="63">
        <v>1000</v>
      </c>
      <c r="T59" s="63">
        <f t="shared" si="3"/>
        <v>0</v>
      </c>
      <c r="U59" s="63">
        <v>10</v>
      </c>
      <c r="V59" s="63">
        <f t="shared" si="4"/>
        <v>5900</v>
      </c>
      <c r="W59" s="63" t="e">
        <f>IF($J59=0,INDEX($C$4:$C$13,MATCH(W$30,$B$4:$B$13,0))*($F59*Q59),INDEX($D$4:$D$13,MATCH(W$30,$B$4:$B$13,0))*($F59*Q59))</f>
        <v>#N/A</v>
      </c>
      <c r="X59" s="63">
        <v>3</v>
      </c>
      <c r="Y59" s="63">
        <v>2</v>
      </c>
      <c r="Z59" s="61"/>
      <c r="AA59" s="63">
        <f t="shared" si="5"/>
        <v>156</v>
      </c>
      <c r="AB59" s="63">
        <f>INDEX($D$20:$D$23,MATCH($D59,$B$20:$B$23,0))*(Y59/SUM($X59:$Y59))*
IF($J59=0,INDEX($C$4:$C$13,MATCH(AB$30,$B$4:$B$13,0)),INDEX($D$4:$D$13,MATCH(AB$30,$B$4:$B$13,0)))</f>
        <v>1040</v>
      </c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ht="15.75" customHeight="1">
      <c r="B60" s="63">
        <v>1064</v>
      </c>
      <c r="C60" s="107" t="s">
        <v>260</v>
      </c>
      <c r="D60" s="63">
        <v>4</v>
      </c>
      <c r="E60" s="63">
        <v>3</v>
      </c>
      <c r="F60" s="63">
        <f>ROUNDDOWN((INDEX($C$20:$C$23,MATCH(D60,$B$20:$B$23,0))+INDEX($D$20:$D$23,MATCH(D60,$B$20:$B$23,0))*E60)/I60,0)</f>
        <v>590</v>
      </c>
      <c r="G60" s="63">
        <f>ROUNDUP(F60*$C$25,0)</f>
        <v>148</v>
      </c>
      <c r="H60" s="63">
        <f t="shared" si="1"/>
        <v>590</v>
      </c>
      <c r="I60" s="63">
        <v>1</v>
      </c>
      <c r="J60" s="63">
        <v>1</v>
      </c>
      <c r="L60" s="63">
        <f>10-SUM(M60:P60)</f>
        <v>5</v>
      </c>
      <c r="M60" s="63">
        <v>0</v>
      </c>
      <c r="N60" s="63">
        <v>0</v>
      </c>
      <c r="O60" s="63">
        <v>0</v>
      </c>
      <c r="P60" s="63">
        <v>5</v>
      </c>
      <c r="R60" s="63">
        <f t="shared" si="2"/>
        <v>590</v>
      </c>
      <c r="S60" s="63">
        <v>1000</v>
      </c>
      <c r="T60" s="63">
        <f t="shared" si="3"/>
        <v>0</v>
      </c>
      <c r="U60" s="63">
        <v>10</v>
      </c>
      <c r="V60" s="63">
        <f t="shared" si="4"/>
        <v>5900</v>
      </c>
      <c r="W60" s="63" t="e">
        <f>IF($J60=0,INDEX($C$4:$C$13,MATCH(W$30,$B$4:$B$13,0))*($F60*Q60),INDEX($D$4:$D$13,MATCH(W$30,$B$4:$B$13,0))*($F60*Q60))</f>
        <v>#N/A</v>
      </c>
      <c r="X60" s="63">
        <v>3</v>
      </c>
      <c r="Y60" s="63">
        <v>2</v>
      </c>
      <c r="Z60" s="61"/>
      <c r="AA60" s="63">
        <f t="shared" si="5"/>
        <v>156</v>
      </c>
      <c r="AB60" s="63">
        <f>INDEX($D$20:$D$23,MATCH($D60,$B$20:$B$23,0))*(Y60/SUM($X60:$Y60))*
IF($J60=0,INDEX($C$4:$C$13,MATCH(AB$30,$B$4:$B$13,0)),INDEX($D$4:$D$13,MATCH(AB$30,$B$4:$B$13,0)))</f>
        <v>1040</v>
      </c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ht="15.75" customHeight="1">
      <c r="B61" s="63">
        <v>1065</v>
      </c>
      <c r="C61" s="107" t="s">
        <v>261</v>
      </c>
      <c r="D61" s="63">
        <v>4</v>
      </c>
      <c r="E61" s="63">
        <v>4</v>
      </c>
      <c r="F61" s="63">
        <f>ROUNDDOWN((INDEX($C$20:$C$23,MATCH(D61,$B$20:$B$23,0))+INDEX($D$20:$D$23,MATCH(D61,$B$20:$B$23,0))*E61)/I61,0)</f>
        <v>720</v>
      </c>
      <c r="G61" s="63">
        <f>ROUNDUP(F61*$C$25,0)</f>
        <v>180</v>
      </c>
      <c r="H61" s="63">
        <f t="shared" si="1"/>
        <v>648</v>
      </c>
      <c r="I61" s="63">
        <v>1</v>
      </c>
      <c r="J61" s="63">
        <v>0</v>
      </c>
      <c r="L61" s="63">
        <f>10-SUM(M61:P61)</f>
        <v>3</v>
      </c>
      <c r="M61" s="63">
        <v>0</v>
      </c>
      <c r="N61" s="63">
        <v>2</v>
      </c>
      <c r="O61" s="63">
        <v>0</v>
      </c>
      <c r="P61" s="63">
        <v>5</v>
      </c>
      <c r="R61" s="63">
        <f t="shared" si="2"/>
        <v>648</v>
      </c>
      <c r="S61" s="63">
        <v>1000</v>
      </c>
      <c r="T61" s="63">
        <f t="shared" si="3"/>
        <v>10</v>
      </c>
      <c r="U61" s="63">
        <v>10</v>
      </c>
      <c r="V61" s="63">
        <f t="shared" si="4"/>
        <v>9000</v>
      </c>
      <c r="W61" s="63" t="e">
        <f>IF($J61=0,INDEX($C$4:$C$13,MATCH(W$30,$B$4:$B$13,0))*($F61*Q61),INDEX($D$4:$D$13,MATCH(W$30,$B$4:$B$13,0))*($F61*Q61))</f>
        <v>#N/A</v>
      </c>
      <c r="X61" s="63">
        <v>3</v>
      </c>
      <c r="Y61" s="63">
        <v>2</v>
      </c>
      <c r="Z61" s="61"/>
      <c r="AA61" s="63">
        <f t="shared" si="5"/>
        <v>234</v>
      </c>
      <c r="AB61" s="63">
        <f>INDEX($D$20:$D$23,MATCH($D61,$B$20:$B$23,0))*(Y61/SUM($X61:$Y61))*
IF($J61=0,INDEX($C$4:$C$13,MATCH(AB$30,$B$4:$B$13,0)),INDEX($D$4:$D$13,MATCH(AB$30,$B$4:$B$13,0)))</f>
        <v>1300</v>
      </c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ht="15.75" customHeight="1">
      <c r="A62" s="65"/>
      <c r="B62" s="66">
        <v>1066</v>
      </c>
      <c r="C62" s="108" t="s">
        <v>262</v>
      </c>
      <c r="D62" s="66">
        <v>4</v>
      </c>
      <c r="E62" s="66">
        <v>4</v>
      </c>
      <c r="F62" s="66">
        <f>ROUNDDOWN((INDEX($C$20:$C$23,MATCH(D62,$B$20:$B$23,0))+INDEX($D$20:$D$23,MATCH(D62,$B$20:$B$23,0))*E62)/I62,0)</f>
        <v>720</v>
      </c>
      <c r="G62" s="66">
        <f>ROUNDUP(F62*$C$25,0)</f>
        <v>180</v>
      </c>
      <c r="H62" s="63">
        <f t="shared" si="1"/>
        <v>648</v>
      </c>
      <c r="I62" s="66">
        <v>1</v>
      </c>
      <c r="J62" s="66">
        <v>0</v>
      </c>
      <c r="K62" s="65"/>
      <c r="L62" s="63">
        <f>10-SUM(M62:P62)</f>
        <v>3</v>
      </c>
      <c r="M62" s="63">
        <v>0</v>
      </c>
      <c r="N62" s="63">
        <v>2</v>
      </c>
      <c r="O62" s="63">
        <v>0</v>
      </c>
      <c r="P62" s="63">
        <v>5</v>
      </c>
      <c r="Q62" s="65"/>
      <c r="R62" s="63">
        <f t="shared" si="2"/>
        <v>648</v>
      </c>
      <c r="S62" s="63">
        <v>1000</v>
      </c>
      <c r="T62" s="63">
        <f t="shared" si="3"/>
        <v>10</v>
      </c>
      <c r="U62" s="63">
        <v>10</v>
      </c>
      <c r="V62" s="63">
        <f t="shared" si="4"/>
        <v>9000</v>
      </c>
      <c r="W62" s="63" t="e">
        <f>IF($J62=0,INDEX($C$4:$C$13,MATCH(W$30,$B$4:$B$13,0))*($F62*Q62),INDEX($D$4:$D$13,MATCH(W$30,$B$4:$B$13,0))*($F62*Q62))</f>
        <v>#N/A</v>
      </c>
      <c r="X62" s="66">
        <v>3</v>
      </c>
      <c r="Y62" s="66">
        <v>2</v>
      </c>
      <c r="Z62" s="67"/>
      <c r="AA62" s="63">
        <f t="shared" si="5"/>
        <v>234</v>
      </c>
      <c r="AB62" s="66">
        <f>INDEX($D$20:$D$23,MATCH($D62,$B$20:$B$23,0))*(Y62/SUM($X62:$Y62))*
IF($J62=0,INDEX($C$4:$C$13,MATCH(AB$30,$B$4:$B$13,0)),INDEX($D$4:$D$13,MATCH(AB$30,$B$4:$B$13,0)))</f>
        <v>1300</v>
      </c>
      <c r="AC62" s="65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ht="15.75" customHeight="1">
      <c r="B63" s="64">
        <v>2001</v>
      </c>
      <c r="C63" s="99" t="s">
        <v>368</v>
      </c>
      <c r="D63" s="64">
        <v>1</v>
      </c>
      <c r="E63" s="64">
        <v>0</v>
      </c>
      <c r="F63" s="64">
        <f>(INDEX($F$20:$F$23,MATCH(D63,$B$20:$B$23,0))+INDEX($D$20:$D$23,MATCH(D63,$B$20:$B$23,0))*E63)</f>
        <v>200</v>
      </c>
      <c r="G63" s="64">
        <f>ROUNDUP(F63*$C$25,0)</f>
        <v>50</v>
      </c>
      <c r="H63" s="63">
        <f t="shared" si="1"/>
        <v>84</v>
      </c>
      <c r="I63" s="64">
        <v>5</v>
      </c>
      <c r="J63" s="64">
        <v>0</v>
      </c>
      <c r="L63" s="63">
        <f>10-SUM(M63:P63)</f>
        <v>7</v>
      </c>
      <c r="M63" s="63">
        <v>0</v>
      </c>
      <c r="N63" s="63">
        <v>0</v>
      </c>
      <c r="O63" s="63">
        <v>0</v>
      </c>
      <c r="P63" s="63">
        <v>3</v>
      </c>
      <c r="R63" s="63">
        <f t="shared" si="2"/>
        <v>84</v>
      </c>
      <c r="S63" s="63">
        <v>1000</v>
      </c>
      <c r="T63" s="63">
        <f t="shared" si="3"/>
        <v>0</v>
      </c>
      <c r="U63" s="63">
        <v>10</v>
      </c>
      <c r="V63" s="63">
        <f t="shared" si="4"/>
        <v>300</v>
      </c>
      <c r="W63" s="63" t="e">
        <f>IF($J63=0,INDEX($C$4:$C$13,MATCH(W$30,$B$4:$B$13,0))*($F63*Q63),INDEX($D$4:$D$13,MATCH(W$30,$B$4:$B$13,0))*($F63*Q63))</f>
        <v>#N/A</v>
      </c>
      <c r="X63" s="64">
        <v>3</v>
      </c>
      <c r="Y63" s="64">
        <v>2</v>
      </c>
      <c r="Z63" s="61"/>
      <c r="AA63" s="63">
        <f>INDEX($D$20:$D$23,MATCH($D63,$B$20:$B$23,0))*(X63/SUM($X63:$Y63))/I63*
IF($J63=0,INDEX($C$4:$C$13,MATCH(AA$30,$B$4:$B$13,0)),INDEX($D$4:$D$13,MATCH(AA$30,$B$4:$B$13,0)))</f>
        <v>36</v>
      </c>
      <c r="AB63" s="64">
        <f>INDEX($D$20:$D$23,MATCH($D63,$B$20:$B$23,0))*(Y63/SUM($X63:$Y63))*
IF($J63=0,INDEX($C$4:$C$13,MATCH(AB$30,$B$4:$B$13,0)),INDEX($D$4:$D$13,MATCH(AB$30,$B$4:$B$13,0)))</f>
        <v>1000</v>
      </c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ht="15.75" customHeight="1">
      <c r="B64" s="63">
        <v>2002</v>
      </c>
      <c r="C64" s="62" t="s">
        <v>367</v>
      </c>
      <c r="D64" s="63">
        <v>1</v>
      </c>
      <c r="E64" s="63">
        <v>0</v>
      </c>
      <c r="F64" s="64">
        <f t="shared" ref="F64:F80" si="6">(INDEX($F$20:$F$23,MATCH(D64,$B$20:$B$23,0))+INDEX($D$20:$D$23,MATCH(D64,$B$20:$B$23,0))*E64)</f>
        <v>200</v>
      </c>
      <c r="G64" s="63">
        <f>ROUNDUP(F64*$C$25,0)</f>
        <v>50</v>
      </c>
      <c r="H64" s="63">
        <f t="shared" si="1"/>
        <v>50</v>
      </c>
      <c r="I64" s="63">
        <v>4</v>
      </c>
      <c r="J64" s="63">
        <v>1</v>
      </c>
      <c r="L64" s="63">
        <f>10-SUM(M64:P64)</f>
        <v>5</v>
      </c>
      <c r="M64" s="63">
        <v>0</v>
      </c>
      <c r="N64" s="63">
        <v>0</v>
      </c>
      <c r="O64" s="63">
        <v>0</v>
      </c>
      <c r="P64" s="63">
        <v>5</v>
      </c>
      <c r="R64" s="63">
        <f t="shared" si="2"/>
        <v>50</v>
      </c>
      <c r="S64" s="63">
        <v>1000</v>
      </c>
      <c r="T64" s="63">
        <f t="shared" si="3"/>
        <v>0</v>
      </c>
      <c r="U64" s="63">
        <v>10</v>
      </c>
      <c r="V64" s="63">
        <f t="shared" si="4"/>
        <v>500</v>
      </c>
      <c r="W64" s="63" t="e">
        <f>IF($J64=0,INDEX($C$4:$C$13,MATCH(W$30,$B$4:$B$13,0))*($F64*Q64),INDEX($D$4:$D$13,MATCH(W$30,$B$4:$B$13,0))*($F64*Q64))</f>
        <v>#N/A</v>
      </c>
      <c r="X64" s="63">
        <v>3</v>
      </c>
      <c r="Y64" s="63">
        <v>2</v>
      </c>
      <c r="Z64" s="61"/>
      <c r="AA64" s="63">
        <f t="shared" si="5"/>
        <v>30</v>
      </c>
      <c r="AB64" s="63">
        <f>INDEX($D$20:$D$23,MATCH($D64,$B$20:$B$23,0))*(Y64/SUM($X64:$Y64))*
IF($J64=0,INDEX($C$4:$C$13,MATCH(AB$30,$B$4:$B$13,0)),INDEX($D$4:$D$13,MATCH(AB$30,$B$4:$B$13,0)))</f>
        <v>800</v>
      </c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2:39" ht="15.75" customHeight="1">
      <c r="B65" s="63">
        <v>2003</v>
      </c>
      <c r="C65" s="62" t="s">
        <v>366</v>
      </c>
      <c r="D65" s="63">
        <v>1</v>
      </c>
      <c r="E65" s="63">
        <v>0</v>
      </c>
      <c r="F65" s="64">
        <f t="shared" si="6"/>
        <v>200</v>
      </c>
      <c r="G65" s="63">
        <f>ROUNDUP(F65*$C$25,0)</f>
        <v>50</v>
      </c>
      <c r="H65" s="63">
        <f t="shared" si="1"/>
        <v>48</v>
      </c>
      <c r="I65" s="63">
        <v>5</v>
      </c>
      <c r="J65" s="63">
        <v>0</v>
      </c>
      <c r="L65" s="63">
        <f>10-SUM(M65:P65)</f>
        <v>4</v>
      </c>
      <c r="M65" s="63">
        <v>0</v>
      </c>
      <c r="N65" s="63">
        <v>0</v>
      </c>
      <c r="O65" s="63">
        <v>0</v>
      </c>
      <c r="P65" s="63">
        <v>6</v>
      </c>
      <c r="R65" s="63">
        <f t="shared" si="2"/>
        <v>48</v>
      </c>
      <c r="S65" s="63">
        <v>1000</v>
      </c>
      <c r="T65" s="63">
        <f t="shared" si="3"/>
        <v>0</v>
      </c>
      <c r="U65" s="63">
        <v>10</v>
      </c>
      <c r="V65" s="63">
        <f t="shared" si="4"/>
        <v>600</v>
      </c>
      <c r="W65" s="63" t="e">
        <f>IF($J65=0,INDEX($C$4:$C$13,MATCH(W$30,$B$4:$B$13,0))*($F65*Q65),INDEX($D$4:$D$13,MATCH(W$30,$B$4:$B$13,0))*($F65*Q65))</f>
        <v>#N/A</v>
      </c>
      <c r="X65" s="63">
        <v>3</v>
      </c>
      <c r="Y65" s="63">
        <v>2</v>
      </c>
      <c r="Z65" s="61"/>
      <c r="AA65" s="63">
        <f t="shared" si="5"/>
        <v>36</v>
      </c>
      <c r="AB65" s="63">
        <f>INDEX($D$20:$D$23,MATCH($D65,$B$20:$B$23,0))*(Y65/SUM($X65:$Y65))*
IF($J65=0,INDEX($C$4:$C$13,MATCH(AB$30,$B$4:$B$13,0)),INDEX($D$4:$D$13,MATCH(AB$30,$B$4:$B$13,0)))</f>
        <v>1000</v>
      </c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</row>
    <row r="66" spans="2:39" ht="15.75" customHeight="1">
      <c r="B66" s="63">
        <v>2004</v>
      </c>
      <c r="C66" s="100" t="s">
        <v>365</v>
      </c>
      <c r="D66" s="63">
        <v>1</v>
      </c>
      <c r="E66" s="63">
        <v>0</v>
      </c>
      <c r="F66" s="64">
        <f t="shared" si="6"/>
        <v>200</v>
      </c>
      <c r="G66" s="63">
        <f>ROUNDUP(F66*$C$25,0)</f>
        <v>50</v>
      </c>
      <c r="H66" s="63">
        <f t="shared" si="1"/>
        <v>50</v>
      </c>
      <c r="I66" s="63">
        <v>4</v>
      </c>
      <c r="J66" s="63">
        <v>1</v>
      </c>
      <c r="L66" s="63">
        <f>10-SUM(M66:P66)</f>
        <v>5</v>
      </c>
      <c r="M66" s="63">
        <v>0</v>
      </c>
      <c r="N66" s="63">
        <v>0</v>
      </c>
      <c r="O66" s="63">
        <v>0</v>
      </c>
      <c r="P66" s="63">
        <v>5</v>
      </c>
      <c r="R66" s="63">
        <f t="shared" si="2"/>
        <v>50</v>
      </c>
      <c r="S66" s="63">
        <v>1000</v>
      </c>
      <c r="T66" s="63">
        <f t="shared" si="3"/>
        <v>0</v>
      </c>
      <c r="U66" s="63">
        <v>10</v>
      </c>
      <c r="V66" s="63">
        <f t="shared" si="4"/>
        <v>500</v>
      </c>
      <c r="W66" s="63" t="e">
        <f>IF($J66=0,INDEX($C$4:$C$13,MATCH(W$30,$B$4:$B$13,0))*($F66*Q66),INDEX($D$4:$D$13,MATCH(W$30,$B$4:$B$13,0))*($F66*Q66))</f>
        <v>#N/A</v>
      </c>
      <c r="X66" s="63">
        <v>3</v>
      </c>
      <c r="Y66" s="63">
        <v>2</v>
      </c>
      <c r="Z66" s="61"/>
      <c r="AA66" s="63">
        <f t="shared" si="5"/>
        <v>30</v>
      </c>
      <c r="AB66" s="63">
        <f>INDEX($D$20:$D$23,MATCH($D66,$B$20:$B$23,0))*(Y66/SUM($X66:$Y66))*
IF($J66=0,INDEX($C$4:$C$13,MATCH(AB$30,$B$4:$B$13,0)),INDEX($D$4:$D$13,MATCH(AB$30,$B$4:$B$13,0)))</f>
        <v>800</v>
      </c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2:39" ht="15.75" customHeight="1">
      <c r="B67" s="63">
        <v>2005</v>
      </c>
      <c r="C67" s="100" t="s">
        <v>364</v>
      </c>
      <c r="D67" s="63">
        <v>1</v>
      </c>
      <c r="E67" s="63">
        <v>0</v>
      </c>
      <c r="F67" s="64">
        <f t="shared" si="6"/>
        <v>200</v>
      </c>
      <c r="G67" s="63">
        <f>ROUNDUP(F67*$C$25,0)</f>
        <v>50</v>
      </c>
      <c r="H67" s="63">
        <f t="shared" si="1"/>
        <v>120</v>
      </c>
      <c r="I67" s="63">
        <v>3</v>
      </c>
      <c r="J67" s="63">
        <v>0</v>
      </c>
      <c r="L67" s="63">
        <f>10-SUM(M67:P67)</f>
        <v>6</v>
      </c>
      <c r="M67" s="63">
        <v>0</v>
      </c>
      <c r="N67" s="63">
        <v>0</v>
      </c>
      <c r="O67" s="63">
        <v>0</v>
      </c>
      <c r="P67" s="63">
        <v>4</v>
      </c>
      <c r="R67" s="63">
        <f t="shared" si="2"/>
        <v>120</v>
      </c>
      <c r="S67" s="63">
        <v>1000</v>
      </c>
      <c r="T67" s="63">
        <f t="shared" si="3"/>
        <v>0</v>
      </c>
      <c r="U67" s="63">
        <v>10</v>
      </c>
      <c r="V67" s="63">
        <f t="shared" si="4"/>
        <v>666</v>
      </c>
      <c r="W67" s="63" t="e">
        <f>IF($J67=0,INDEX($C$4:$C$13,MATCH(W$30,$B$4:$B$13,0))*($F67*Q67),INDEX($D$4:$D$13,MATCH(W$30,$B$4:$B$13,0))*($F67*Q67))</f>
        <v>#N/A</v>
      </c>
      <c r="X67" s="63">
        <v>3</v>
      </c>
      <c r="Y67" s="63">
        <v>2</v>
      </c>
      <c r="Z67" s="61"/>
      <c r="AA67" s="63">
        <f t="shared" si="5"/>
        <v>60</v>
      </c>
      <c r="AB67" s="63">
        <f>INDEX($D$20:$D$23,MATCH($D67,$B$20:$B$23,0))*(Y67/SUM($X67:$Y67))*
IF($J67=0,INDEX($C$4:$C$13,MATCH(AB$30,$B$4:$B$13,0)),INDEX($D$4:$D$13,MATCH(AB$30,$B$4:$B$13,0)))</f>
        <v>1000</v>
      </c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</row>
    <row r="68" spans="2:39" ht="15.75" customHeight="1">
      <c r="B68" s="63">
        <v>2006</v>
      </c>
      <c r="C68" s="62" t="s">
        <v>363</v>
      </c>
      <c r="D68" s="63">
        <v>1</v>
      </c>
      <c r="E68" s="63">
        <v>0</v>
      </c>
      <c r="F68" s="64">
        <f t="shared" si="6"/>
        <v>200</v>
      </c>
      <c r="G68" s="63">
        <f>ROUNDUP(F68*$C$25,0)</f>
        <v>50</v>
      </c>
      <c r="H68" s="63">
        <f t="shared" si="1"/>
        <v>108</v>
      </c>
      <c r="I68" s="63">
        <v>5</v>
      </c>
      <c r="J68" s="63">
        <v>0</v>
      </c>
      <c r="L68" s="63">
        <f>10-SUM(M68:P68)</f>
        <v>9</v>
      </c>
      <c r="M68" s="63">
        <v>0</v>
      </c>
      <c r="N68" s="63">
        <v>0</v>
      </c>
      <c r="O68" s="63">
        <v>0</v>
      </c>
      <c r="P68" s="63">
        <v>1</v>
      </c>
      <c r="R68" s="63">
        <f t="shared" si="2"/>
        <v>108</v>
      </c>
      <c r="S68" s="63">
        <v>1000</v>
      </c>
      <c r="T68" s="63">
        <f t="shared" si="3"/>
        <v>0</v>
      </c>
      <c r="U68" s="63">
        <v>10</v>
      </c>
      <c r="V68" s="63">
        <f t="shared" si="4"/>
        <v>100</v>
      </c>
      <c r="W68" s="63" t="e">
        <f>IF($J68=0,INDEX($C$4:$C$13,MATCH(W$30,$B$4:$B$13,0))*($F68*Q68),INDEX($D$4:$D$13,MATCH(W$30,$B$4:$B$13,0))*($F68*Q68))</f>
        <v>#N/A</v>
      </c>
      <c r="X68" s="63">
        <v>3</v>
      </c>
      <c r="Y68" s="63">
        <v>2</v>
      </c>
      <c r="Z68" s="61"/>
      <c r="AA68" s="63">
        <f t="shared" si="5"/>
        <v>36</v>
      </c>
      <c r="AB68" s="63">
        <f>INDEX($D$20:$D$23,MATCH($D68,$B$20:$B$23,0))*(Y68/SUM($X68:$Y68))*
IF($J68=0,INDEX($C$4:$C$13,MATCH(AB$30,$B$4:$B$13,0)),INDEX($D$4:$D$13,MATCH(AB$30,$B$4:$B$13,0)))</f>
        <v>1000</v>
      </c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</row>
    <row r="69" spans="2:39" ht="15.75" customHeight="1">
      <c r="B69" s="63">
        <v>2007</v>
      </c>
      <c r="C69" s="62" t="s">
        <v>362</v>
      </c>
      <c r="D69" s="63">
        <v>1</v>
      </c>
      <c r="E69" s="63">
        <v>0</v>
      </c>
      <c r="F69" s="64">
        <f t="shared" si="6"/>
        <v>200</v>
      </c>
      <c r="G69" s="63">
        <f>ROUNDUP(F69*$C$25,0)</f>
        <v>50</v>
      </c>
      <c r="H69" s="63">
        <f t="shared" si="1"/>
        <v>20</v>
      </c>
      <c r="I69" s="63">
        <v>3</v>
      </c>
      <c r="J69" s="63">
        <v>0</v>
      </c>
      <c r="L69" s="63">
        <f>10-SUM(M69:P69)</f>
        <v>1</v>
      </c>
      <c r="M69" s="63">
        <v>0</v>
      </c>
      <c r="N69" s="63">
        <v>0</v>
      </c>
      <c r="O69" s="63">
        <v>0</v>
      </c>
      <c r="P69" s="63">
        <v>9</v>
      </c>
      <c r="R69" s="63">
        <f t="shared" si="2"/>
        <v>20</v>
      </c>
      <c r="S69" s="63">
        <v>1000</v>
      </c>
      <c r="T69" s="63">
        <f t="shared" si="3"/>
        <v>0</v>
      </c>
      <c r="U69" s="63">
        <v>10</v>
      </c>
      <c r="V69" s="63">
        <f t="shared" si="4"/>
        <v>1500</v>
      </c>
      <c r="W69" s="63" t="e">
        <f>IF($J69=0,INDEX($C$4:$C$13,MATCH(W$30,$B$4:$B$13,0))*($F69*Q69),INDEX($D$4:$D$13,MATCH(W$30,$B$4:$B$13,0))*($F69*Q69))</f>
        <v>#N/A</v>
      </c>
      <c r="X69" s="63">
        <v>3</v>
      </c>
      <c r="Y69" s="63">
        <v>2</v>
      </c>
      <c r="Z69" s="61"/>
      <c r="AA69" s="63">
        <f t="shared" si="5"/>
        <v>60</v>
      </c>
      <c r="AB69" s="63">
        <f>INDEX($D$20:$D$23,MATCH($D69,$B$20:$B$23,0))*(Y69/SUM($X69:$Y69))*
IF($J69=0,INDEX($C$4:$C$13,MATCH(AB$30,$B$4:$B$13,0)),INDEX($D$4:$D$13,MATCH(AB$30,$B$4:$B$13,0)))</f>
        <v>1000</v>
      </c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</row>
    <row r="70" spans="2:39" ht="15.75" customHeight="1">
      <c r="B70" s="63">
        <v>2008</v>
      </c>
      <c r="C70" s="62" t="s">
        <v>361</v>
      </c>
      <c r="D70" s="63">
        <v>1</v>
      </c>
      <c r="E70" s="63">
        <v>0</v>
      </c>
      <c r="F70" s="64">
        <f t="shared" si="6"/>
        <v>200</v>
      </c>
      <c r="G70" s="63">
        <f>ROUNDUP(F70*$C$25,0)</f>
        <v>50</v>
      </c>
      <c r="H70" s="63">
        <f t="shared" si="1"/>
        <v>120</v>
      </c>
      <c r="I70" s="63">
        <v>3</v>
      </c>
      <c r="J70" s="63">
        <v>0</v>
      </c>
      <c r="L70" s="63">
        <f>10-SUM(M70:P70)</f>
        <v>6</v>
      </c>
      <c r="M70" s="63">
        <v>0</v>
      </c>
      <c r="N70" s="63">
        <v>0</v>
      </c>
      <c r="O70" s="63">
        <v>0</v>
      </c>
      <c r="P70" s="63">
        <v>4</v>
      </c>
      <c r="R70" s="63">
        <f t="shared" si="2"/>
        <v>120</v>
      </c>
      <c r="S70" s="63">
        <v>1000</v>
      </c>
      <c r="T70" s="63">
        <f t="shared" si="3"/>
        <v>0</v>
      </c>
      <c r="U70" s="63">
        <v>10</v>
      </c>
      <c r="V70" s="63">
        <f t="shared" si="4"/>
        <v>666</v>
      </c>
      <c r="W70" s="63" t="e">
        <f>IF($J70=0,INDEX($C$4:$C$13,MATCH(W$30,$B$4:$B$13,0))*($F70*Q70),INDEX($D$4:$D$13,MATCH(W$30,$B$4:$B$13,0))*($F70*Q70))</f>
        <v>#N/A</v>
      </c>
      <c r="X70" s="63">
        <v>3</v>
      </c>
      <c r="Y70" s="63">
        <v>2</v>
      </c>
      <c r="Z70" s="61"/>
      <c r="AA70" s="63">
        <f t="shared" si="5"/>
        <v>60</v>
      </c>
      <c r="AB70" s="63">
        <f>INDEX($D$20:$D$23,MATCH($D70,$B$20:$B$23,0))*(Y70/SUM($X70:$Y70))*
IF($J70=0,INDEX($C$4:$C$13,MATCH(AB$30,$B$4:$B$13,0)),INDEX($D$4:$D$13,MATCH(AB$30,$B$4:$B$13,0)))</f>
        <v>1000</v>
      </c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</row>
    <row r="71" spans="2:39" ht="15.75" customHeight="1">
      <c r="B71" s="63">
        <v>2009</v>
      </c>
      <c r="C71" s="62" t="s">
        <v>360</v>
      </c>
      <c r="D71" s="63">
        <v>2</v>
      </c>
      <c r="E71" s="63">
        <v>0</v>
      </c>
      <c r="F71" s="64">
        <f t="shared" si="6"/>
        <v>400</v>
      </c>
      <c r="G71" s="63">
        <f>ROUNDUP(F71*$C$25,0)</f>
        <v>100</v>
      </c>
      <c r="H71" s="63">
        <f t="shared" si="1"/>
        <v>480</v>
      </c>
      <c r="I71" s="63">
        <v>1</v>
      </c>
      <c r="J71" s="63">
        <v>1</v>
      </c>
      <c r="L71" s="63">
        <f>10-SUM(M71:P71)</f>
        <v>6</v>
      </c>
      <c r="M71" s="63">
        <v>0</v>
      </c>
      <c r="N71" s="63">
        <v>0</v>
      </c>
      <c r="O71" s="63">
        <v>0</v>
      </c>
      <c r="P71" s="63">
        <v>4</v>
      </c>
      <c r="R71" s="63">
        <f t="shared" si="2"/>
        <v>480</v>
      </c>
      <c r="S71" s="63">
        <v>1000</v>
      </c>
      <c r="T71" s="63">
        <f t="shared" si="3"/>
        <v>0</v>
      </c>
      <c r="U71" s="63">
        <v>10</v>
      </c>
      <c r="V71" s="63">
        <f t="shared" si="4"/>
        <v>3200</v>
      </c>
      <c r="W71" s="63" t="e">
        <f>IF($J71=0,INDEX($C$4:$C$13,MATCH(W$30,$B$4:$B$13,0))*($F71*Q71),INDEX($D$4:$D$13,MATCH(W$30,$B$4:$B$13,0))*($F71*Q71))</f>
        <v>#N/A</v>
      </c>
      <c r="X71" s="63">
        <v>3</v>
      </c>
      <c r="Y71" s="63">
        <v>2</v>
      </c>
      <c r="Z71" s="61"/>
      <c r="AA71" s="63">
        <f t="shared" si="5"/>
        <v>132</v>
      </c>
      <c r="AB71" s="63">
        <f>INDEX($D$20:$D$23,MATCH($D71,$B$20:$B$23,0))*(Y71/SUM($X71:$Y71))*
IF($J71=0,INDEX($C$4:$C$13,MATCH(AB$30,$B$4:$B$13,0)),INDEX($D$4:$D$13,MATCH(AB$30,$B$4:$B$13,0)))</f>
        <v>880</v>
      </c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</row>
    <row r="72" spans="2:39" ht="15.75" customHeight="1">
      <c r="B72" s="63">
        <v>2010</v>
      </c>
      <c r="C72" s="62" t="s">
        <v>359</v>
      </c>
      <c r="D72" s="63">
        <v>2</v>
      </c>
      <c r="E72" s="63">
        <v>0</v>
      </c>
      <c r="F72" s="64">
        <f t="shared" si="6"/>
        <v>400</v>
      </c>
      <c r="G72" s="63">
        <f>ROUNDUP(F72*$C$25,0)</f>
        <v>100</v>
      </c>
      <c r="H72" s="63">
        <f t="shared" si="1"/>
        <v>320</v>
      </c>
      <c r="I72" s="63">
        <v>1</v>
      </c>
      <c r="J72" s="63">
        <v>1</v>
      </c>
      <c r="L72" s="63">
        <f>10-SUM(M72:P72)</f>
        <v>4</v>
      </c>
      <c r="M72" s="63">
        <v>0</v>
      </c>
      <c r="N72" s="63">
        <v>0</v>
      </c>
      <c r="O72" s="63">
        <v>0</v>
      </c>
      <c r="P72" s="63">
        <v>6</v>
      </c>
      <c r="R72" s="63">
        <f t="shared" si="2"/>
        <v>320</v>
      </c>
      <c r="S72" s="63">
        <v>1000</v>
      </c>
      <c r="T72" s="63">
        <f t="shared" si="3"/>
        <v>0</v>
      </c>
      <c r="U72" s="63">
        <v>10</v>
      </c>
      <c r="V72" s="63">
        <f t="shared" si="4"/>
        <v>4800</v>
      </c>
      <c r="W72" s="63" t="e">
        <f>IF($J72=0,INDEX($C$4:$C$13,MATCH(W$30,$B$4:$B$13,0))*($F72*Q72),INDEX($D$4:$D$13,MATCH(W$30,$B$4:$B$13,0))*($F72*Q72))</f>
        <v>#N/A</v>
      </c>
      <c r="X72" s="63">
        <v>3</v>
      </c>
      <c r="Y72" s="63">
        <v>2</v>
      </c>
      <c r="Z72" s="61"/>
      <c r="AA72" s="63">
        <f t="shared" si="5"/>
        <v>132</v>
      </c>
      <c r="AB72" s="63">
        <f>INDEX($D$20:$D$23,MATCH($D72,$B$20:$B$23,0))*(Y72/SUM($X72:$Y72))*
IF($J72=0,INDEX($C$4:$C$13,MATCH(AB$30,$B$4:$B$13,0)),INDEX($D$4:$D$13,MATCH(AB$30,$B$4:$B$13,0)))</f>
        <v>880</v>
      </c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</row>
    <row r="73" spans="2:39" ht="15.75" customHeight="1">
      <c r="B73" s="63">
        <v>2011</v>
      </c>
      <c r="C73" s="62" t="s">
        <v>358</v>
      </c>
      <c r="D73" s="63">
        <v>2</v>
      </c>
      <c r="E73" s="63">
        <v>0</v>
      </c>
      <c r="F73" s="64">
        <f t="shared" si="6"/>
        <v>400</v>
      </c>
      <c r="G73" s="63">
        <f>ROUNDUP(F73*$C$25,0)</f>
        <v>100</v>
      </c>
      <c r="H73" s="63">
        <f t="shared" si="1"/>
        <v>400</v>
      </c>
      <c r="I73" s="63">
        <v>1</v>
      </c>
      <c r="J73" s="63">
        <v>1</v>
      </c>
      <c r="L73" s="63">
        <f>10-SUM(M73:P73)</f>
        <v>5</v>
      </c>
      <c r="M73" s="63">
        <v>0</v>
      </c>
      <c r="N73" s="63">
        <v>0</v>
      </c>
      <c r="O73" s="63">
        <v>0</v>
      </c>
      <c r="P73" s="63">
        <v>5</v>
      </c>
      <c r="R73" s="63">
        <f t="shared" si="2"/>
        <v>400</v>
      </c>
      <c r="S73" s="63">
        <v>1000</v>
      </c>
      <c r="T73" s="63">
        <f t="shared" si="3"/>
        <v>0</v>
      </c>
      <c r="U73" s="63">
        <v>10</v>
      </c>
      <c r="V73" s="63">
        <f t="shared" si="4"/>
        <v>4000</v>
      </c>
      <c r="W73" s="63" t="e">
        <f>IF($J73=0,INDEX($C$4:$C$13,MATCH(W$30,$B$4:$B$13,0))*($F73*Q73),INDEX($D$4:$D$13,MATCH(W$30,$B$4:$B$13,0))*($F73*Q73))</f>
        <v>#N/A</v>
      </c>
      <c r="X73" s="63">
        <v>3</v>
      </c>
      <c r="Y73" s="63">
        <v>2</v>
      </c>
      <c r="Z73" s="61"/>
      <c r="AA73" s="63">
        <f t="shared" si="5"/>
        <v>132</v>
      </c>
      <c r="AB73" s="63">
        <f>INDEX($D$20:$D$23,MATCH($D73,$B$20:$B$23,0))*(Y73/SUM($X73:$Y73))*
IF($J73=0,INDEX($C$4:$C$13,MATCH(AB$30,$B$4:$B$13,0)),INDEX($D$4:$D$13,MATCH(AB$30,$B$4:$B$13,0)))</f>
        <v>880</v>
      </c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</row>
    <row r="74" spans="2:39" ht="15.75" customHeight="1">
      <c r="B74" s="63">
        <v>2012</v>
      </c>
      <c r="C74" s="62" t="s">
        <v>203</v>
      </c>
      <c r="D74" s="63">
        <v>2</v>
      </c>
      <c r="E74" s="63">
        <v>0</v>
      </c>
      <c r="F74" s="64">
        <f t="shared" si="6"/>
        <v>400</v>
      </c>
      <c r="G74" s="63">
        <f>ROUNDUP(F74*$C$25,0)</f>
        <v>100</v>
      </c>
      <c r="H74" s="63">
        <f t="shared" si="1"/>
        <v>186</v>
      </c>
      <c r="I74" s="63">
        <v>3</v>
      </c>
      <c r="J74" s="63">
        <v>1</v>
      </c>
      <c r="L74" s="63">
        <f>10-SUM(M74:P74)</f>
        <v>7</v>
      </c>
      <c r="M74" s="63">
        <v>0</v>
      </c>
      <c r="N74" s="63">
        <v>0</v>
      </c>
      <c r="O74" s="63">
        <v>0</v>
      </c>
      <c r="P74" s="63">
        <v>3</v>
      </c>
      <c r="R74" s="63">
        <f t="shared" si="2"/>
        <v>186</v>
      </c>
      <c r="S74" s="63">
        <v>1000</v>
      </c>
      <c r="T74" s="63">
        <f t="shared" si="3"/>
        <v>0</v>
      </c>
      <c r="U74" s="63">
        <v>10</v>
      </c>
      <c r="V74" s="63">
        <f t="shared" si="4"/>
        <v>800</v>
      </c>
      <c r="W74" s="63" t="e">
        <f>IF($J74=0,INDEX($C$4:$C$13,MATCH(W$30,$B$4:$B$13,0))*($F74*Q74),INDEX($D$4:$D$13,MATCH(W$30,$B$4:$B$13,0))*($F74*Q74))</f>
        <v>#N/A</v>
      </c>
      <c r="X74" s="63">
        <v>3</v>
      </c>
      <c r="Y74" s="63">
        <v>2</v>
      </c>
      <c r="Z74" s="61"/>
      <c r="AA74" s="63">
        <f t="shared" si="5"/>
        <v>44</v>
      </c>
      <c r="AB74" s="63">
        <f>INDEX($D$20:$D$23,MATCH($D74,$B$20:$B$23,0))*(Y74/SUM($X74:$Y74))*
IF($J74=0,INDEX($C$4:$C$13,MATCH(AB$30,$B$4:$B$13,0)),INDEX($D$4:$D$13,MATCH(AB$30,$B$4:$B$13,0)))</f>
        <v>880</v>
      </c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</row>
    <row r="75" spans="2:39" ht="15.75" customHeight="1">
      <c r="B75" s="63">
        <v>2013</v>
      </c>
      <c r="C75" s="62" t="s">
        <v>204</v>
      </c>
      <c r="D75" s="63">
        <v>2</v>
      </c>
      <c r="E75" s="63">
        <v>0</v>
      </c>
      <c r="F75" s="64">
        <f t="shared" si="6"/>
        <v>400</v>
      </c>
      <c r="G75" s="63">
        <f>ROUNDUP(F75*$C$25,0)</f>
        <v>100</v>
      </c>
      <c r="H75" s="63">
        <f t="shared" si="1"/>
        <v>200</v>
      </c>
      <c r="I75" s="63">
        <v>3</v>
      </c>
      <c r="J75" s="63">
        <v>0</v>
      </c>
      <c r="L75" s="63">
        <f>10-SUM(M75:P75)</f>
        <v>5</v>
      </c>
      <c r="M75" s="63">
        <v>0</v>
      </c>
      <c r="N75" s="63">
        <v>0</v>
      </c>
      <c r="O75" s="63">
        <v>0</v>
      </c>
      <c r="P75" s="63">
        <v>5</v>
      </c>
      <c r="R75" s="63">
        <f t="shared" si="2"/>
        <v>200</v>
      </c>
      <c r="S75" s="63">
        <v>1000</v>
      </c>
      <c r="T75" s="63">
        <f t="shared" si="3"/>
        <v>0</v>
      </c>
      <c r="U75" s="63">
        <v>10</v>
      </c>
      <c r="V75" s="63">
        <f t="shared" si="4"/>
        <v>1666</v>
      </c>
      <c r="W75" s="63" t="e">
        <f>IF($J75=0,INDEX($C$4:$C$13,MATCH(W$30,$B$4:$B$13,0))*($F75*Q75),INDEX($D$4:$D$13,MATCH(W$30,$B$4:$B$13,0))*($F75*Q75))</f>
        <v>#N/A</v>
      </c>
      <c r="X75" s="63">
        <v>3</v>
      </c>
      <c r="Y75" s="63">
        <v>2</v>
      </c>
      <c r="Z75" s="61"/>
      <c r="AA75" s="63">
        <f t="shared" si="5"/>
        <v>66</v>
      </c>
      <c r="AB75" s="63">
        <f>INDEX($D$20:$D$23,MATCH($D75,$B$20:$B$23,0))*(Y75/SUM($X75:$Y75))*
IF($J75=0,INDEX($C$4:$C$13,MATCH(AB$30,$B$4:$B$13,0)),INDEX($D$4:$D$13,MATCH(AB$30,$B$4:$B$13,0)))</f>
        <v>1100</v>
      </c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</row>
    <row r="76" spans="2:39" ht="15.75" customHeight="1">
      <c r="B76" s="63">
        <v>2014</v>
      </c>
      <c r="C76" s="62" t="s">
        <v>205</v>
      </c>
      <c r="D76" s="63">
        <v>2</v>
      </c>
      <c r="E76" s="63">
        <v>0</v>
      </c>
      <c r="F76" s="64">
        <f t="shared" si="6"/>
        <v>400</v>
      </c>
      <c r="G76" s="63">
        <f>ROUNDUP(F76*$C$25,0)</f>
        <v>100</v>
      </c>
      <c r="H76" s="63">
        <f t="shared" si="1"/>
        <v>210</v>
      </c>
      <c r="I76" s="63">
        <v>4</v>
      </c>
      <c r="J76" s="63">
        <v>0</v>
      </c>
      <c r="L76" s="63">
        <f>10-SUM(M76:P76)</f>
        <v>7</v>
      </c>
      <c r="M76" s="63">
        <v>0</v>
      </c>
      <c r="N76" s="63">
        <v>0</v>
      </c>
      <c r="O76" s="63">
        <v>0</v>
      </c>
      <c r="P76" s="63">
        <v>3</v>
      </c>
      <c r="R76" s="63">
        <f t="shared" si="2"/>
        <v>210</v>
      </c>
      <c r="S76" s="63">
        <v>1000</v>
      </c>
      <c r="T76" s="63">
        <f t="shared" si="3"/>
        <v>0</v>
      </c>
      <c r="U76" s="63">
        <v>10</v>
      </c>
      <c r="V76" s="63">
        <f t="shared" si="4"/>
        <v>750</v>
      </c>
      <c r="W76" s="63" t="e">
        <f>IF($J76=0,INDEX($C$4:$C$13,MATCH(W$30,$B$4:$B$13,0))*($F76*Q76),INDEX($D$4:$D$13,MATCH(W$30,$B$4:$B$13,0))*($F76*Q76))</f>
        <v>#N/A</v>
      </c>
      <c r="X76" s="63">
        <v>3</v>
      </c>
      <c r="Y76" s="63">
        <v>2</v>
      </c>
      <c r="Z76" s="61"/>
      <c r="AA76" s="63">
        <f t="shared" si="5"/>
        <v>49.5</v>
      </c>
      <c r="AB76" s="63">
        <f>INDEX($D$20:$D$23,MATCH($D76,$B$20:$B$23,0))*(Y76/SUM($X76:$Y76))*
IF($J76=0,INDEX($C$4:$C$13,MATCH(AB$30,$B$4:$B$13,0)),INDEX($D$4:$D$13,MATCH(AB$30,$B$4:$B$13,0)))</f>
        <v>1100</v>
      </c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</row>
    <row r="77" spans="2:39" ht="15.75" customHeight="1">
      <c r="B77" s="63">
        <v>2015</v>
      </c>
      <c r="C77" s="62" t="s">
        <v>206</v>
      </c>
      <c r="D77" s="63">
        <v>3</v>
      </c>
      <c r="E77" s="63">
        <v>0</v>
      </c>
      <c r="F77" s="64">
        <f t="shared" si="6"/>
        <v>600</v>
      </c>
      <c r="G77" s="63">
        <f>ROUNDUP(F77*$C$25,0)</f>
        <v>150</v>
      </c>
      <c r="H77" s="63">
        <f t="shared" si="1"/>
        <v>300</v>
      </c>
      <c r="I77" s="63">
        <v>2</v>
      </c>
      <c r="J77" s="63">
        <v>1</v>
      </c>
      <c r="L77" s="63">
        <f>10-SUM(M77:P77)</f>
        <v>5</v>
      </c>
      <c r="M77" s="63">
        <v>0</v>
      </c>
      <c r="N77" s="63">
        <v>0</v>
      </c>
      <c r="O77" s="63">
        <v>0</v>
      </c>
      <c r="P77" s="63">
        <v>5</v>
      </c>
      <c r="R77" s="63">
        <f t="shared" si="2"/>
        <v>300</v>
      </c>
      <c r="S77" s="63">
        <v>1000</v>
      </c>
      <c r="T77" s="63">
        <f t="shared" si="3"/>
        <v>0</v>
      </c>
      <c r="U77" s="63">
        <v>10</v>
      </c>
      <c r="V77" s="63">
        <f t="shared" si="4"/>
        <v>3000</v>
      </c>
      <c r="W77" s="63" t="e">
        <f>IF($J77=0,INDEX($C$4:$C$13,MATCH(W$30,$B$4:$B$13,0))*($F77*Q77),INDEX($D$4:$D$13,MATCH(W$30,$B$4:$B$13,0))*($F77*Q77))</f>
        <v>#N/A</v>
      </c>
      <c r="X77" s="63">
        <v>3</v>
      </c>
      <c r="Y77" s="63">
        <v>2</v>
      </c>
      <c r="Z77" s="61"/>
      <c r="AA77" s="63">
        <f t="shared" si="5"/>
        <v>72</v>
      </c>
      <c r="AB77" s="63">
        <f>INDEX($D$20:$D$23,MATCH($D77,$B$20:$B$23,0))*(Y77/SUM($X77:$Y77))*
IF($J77=0,INDEX($C$4:$C$13,MATCH(AB$30,$B$4:$B$13,0)),INDEX($D$4:$D$13,MATCH(AB$30,$B$4:$B$13,0)))</f>
        <v>960</v>
      </c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</row>
    <row r="78" spans="2:39" ht="15.75" customHeight="1">
      <c r="B78" s="63">
        <v>2016</v>
      </c>
      <c r="C78" s="62" t="s">
        <v>207</v>
      </c>
      <c r="D78" s="63">
        <v>3</v>
      </c>
      <c r="E78" s="63">
        <v>0</v>
      </c>
      <c r="F78" s="64">
        <f t="shared" si="6"/>
        <v>600</v>
      </c>
      <c r="G78" s="63">
        <f>ROUNDUP(F78*$C$25,0)</f>
        <v>150</v>
      </c>
      <c r="H78" s="63">
        <f t="shared" si="1"/>
        <v>180</v>
      </c>
      <c r="I78" s="63">
        <v>2</v>
      </c>
      <c r="J78" s="63">
        <v>0</v>
      </c>
      <c r="L78" s="63">
        <f>10-SUM(M78:P78)</f>
        <v>2</v>
      </c>
      <c r="M78" s="63">
        <v>0</v>
      </c>
      <c r="N78" s="63">
        <v>1</v>
      </c>
      <c r="O78" s="63">
        <v>0</v>
      </c>
      <c r="P78" s="63">
        <v>7</v>
      </c>
      <c r="R78" s="63">
        <f t="shared" si="2"/>
        <v>180</v>
      </c>
      <c r="S78" s="63">
        <v>1000</v>
      </c>
      <c r="T78" s="63">
        <f t="shared" si="3"/>
        <v>5</v>
      </c>
      <c r="U78" s="63">
        <v>10</v>
      </c>
      <c r="V78" s="63">
        <f t="shared" si="4"/>
        <v>5250</v>
      </c>
      <c r="W78" s="63" t="e">
        <f>IF($J78=0,INDEX($C$4:$C$13,MATCH(W$30,$B$4:$B$13,0))*($F78*Q78),INDEX($D$4:$D$13,MATCH(W$30,$B$4:$B$13,0))*($F78*Q78))</f>
        <v>#N/A</v>
      </c>
      <c r="X78" s="63">
        <v>3</v>
      </c>
      <c r="Y78" s="63">
        <v>2</v>
      </c>
      <c r="Z78" s="61"/>
      <c r="AA78" s="63">
        <f t="shared" si="5"/>
        <v>108</v>
      </c>
      <c r="AB78" s="63">
        <f>INDEX($D$20:$D$23,MATCH($D78,$B$20:$B$23,0))*(Y78/SUM($X78:$Y78))*
IF($J78=0,INDEX($C$4:$C$13,MATCH(AB$30,$B$4:$B$13,0)),INDEX($D$4:$D$13,MATCH(AB$30,$B$4:$B$13,0)))</f>
        <v>1200</v>
      </c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</row>
    <row r="79" spans="2:39" ht="15.75" customHeight="1">
      <c r="B79" s="63">
        <v>2017</v>
      </c>
      <c r="C79" s="62" t="s">
        <v>208</v>
      </c>
      <c r="D79" s="63">
        <v>4</v>
      </c>
      <c r="E79" s="63">
        <v>0</v>
      </c>
      <c r="F79" s="64">
        <f t="shared" si="6"/>
        <v>800</v>
      </c>
      <c r="G79" s="63">
        <f>ROUNDUP(F79*$C$25,0)</f>
        <v>200</v>
      </c>
      <c r="H79" s="63">
        <f t="shared" si="1"/>
        <v>960</v>
      </c>
      <c r="I79" s="63">
        <v>1</v>
      </c>
      <c r="J79" s="63">
        <v>0</v>
      </c>
      <c r="L79" s="63">
        <f>10-SUM(M79:P79)</f>
        <v>4</v>
      </c>
      <c r="M79" s="63">
        <v>0</v>
      </c>
      <c r="N79" s="63">
        <v>2</v>
      </c>
      <c r="O79" s="63">
        <v>0</v>
      </c>
      <c r="P79" s="63">
        <v>4</v>
      </c>
      <c r="R79" s="63">
        <f t="shared" si="2"/>
        <v>960</v>
      </c>
      <c r="S79" s="63">
        <v>1000</v>
      </c>
      <c r="T79" s="63">
        <f t="shared" si="3"/>
        <v>10</v>
      </c>
      <c r="U79" s="63">
        <v>10</v>
      </c>
      <c r="V79" s="63">
        <f t="shared" si="4"/>
        <v>8000</v>
      </c>
      <c r="W79" s="63" t="e">
        <f>IF($J79=0,INDEX($C$4:$C$13,MATCH(W$30,$B$4:$B$13,0))*($F79*Q79),INDEX($D$4:$D$13,MATCH(W$30,$B$4:$B$13,0))*($F79*Q79))</f>
        <v>#N/A</v>
      </c>
      <c r="X79" s="63">
        <v>3</v>
      </c>
      <c r="Y79" s="63">
        <v>2</v>
      </c>
      <c r="Z79" s="61"/>
      <c r="AA79" s="63">
        <f t="shared" si="5"/>
        <v>234</v>
      </c>
      <c r="AB79" s="63">
        <f>INDEX($D$20:$D$23,MATCH($D79,$B$20:$B$23,0))*(Y79/SUM($X79:$Y79))*
IF($J79=0,INDEX($C$4:$C$13,MATCH(AB$30,$B$4:$B$13,0)),INDEX($D$4:$D$13,MATCH(AB$30,$B$4:$B$13,0)))</f>
        <v>1300</v>
      </c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</row>
    <row r="80" spans="2:39" ht="15.75" customHeight="1">
      <c r="B80" s="63">
        <v>2018</v>
      </c>
      <c r="C80" s="62" t="s">
        <v>209</v>
      </c>
      <c r="D80" s="63">
        <v>4</v>
      </c>
      <c r="E80" s="63">
        <v>0</v>
      </c>
      <c r="F80" s="64">
        <f t="shared" si="6"/>
        <v>800</v>
      </c>
      <c r="G80" s="63">
        <f>ROUNDUP(F80*$C$25,0)</f>
        <v>200</v>
      </c>
      <c r="H80" s="63">
        <f t="shared" si="1"/>
        <v>1200</v>
      </c>
      <c r="I80" s="63">
        <v>1</v>
      </c>
      <c r="J80" s="63">
        <v>0</v>
      </c>
      <c r="L80" s="63">
        <f>10-SUM(M80:P80)</f>
        <v>5</v>
      </c>
      <c r="M80" s="63">
        <v>0</v>
      </c>
      <c r="N80" s="63">
        <v>0</v>
      </c>
      <c r="O80" s="63">
        <v>0</v>
      </c>
      <c r="P80" s="63">
        <v>5</v>
      </c>
      <c r="R80" s="63">
        <f t="shared" si="2"/>
        <v>1200</v>
      </c>
      <c r="S80" s="63">
        <v>1000</v>
      </c>
      <c r="T80" s="63">
        <f t="shared" si="3"/>
        <v>0</v>
      </c>
      <c r="U80" s="63">
        <v>10</v>
      </c>
      <c r="V80" s="63">
        <f t="shared" si="4"/>
        <v>10000</v>
      </c>
      <c r="W80" s="63" t="e">
        <f>IF($J80=0,INDEX($C$4:$C$13,MATCH(W$30,$B$4:$B$13,0))*($F80*Q80),INDEX($D$4:$D$13,MATCH(W$30,$B$4:$B$13,0))*($F80*Q80))</f>
        <v>#N/A</v>
      </c>
      <c r="X80" s="63">
        <v>3</v>
      </c>
      <c r="Y80" s="63">
        <v>2</v>
      </c>
      <c r="Z80" s="61"/>
      <c r="AA80" s="63">
        <f t="shared" si="5"/>
        <v>234</v>
      </c>
      <c r="AB80" s="63">
        <f>INDEX($D$20:$D$23,MATCH($D80,$B$20:$B$23,0))*(Y80/SUM($X80:$Y80))*
IF($J80=0,INDEX($C$4:$C$13,MATCH(AB$30,$B$4:$B$13,0)),INDEX($D$4:$D$13,MATCH(AB$30,$B$4:$B$13,0)))</f>
        <v>1300</v>
      </c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</row>
    <row r="81" spans="2:28" ht="15.75" customHeight="1">
      <c r="B81" s="63">
        <v>2019</v>
      </c>
      <c r="C81" s="62"/>
      <c r="D81" s="63"/>
      <c r="E81" s="63">
        <v>0</v>
      </c>
      <c r="F81" s="63"/>
      <c r="G81" s="63"/>
      <c r="H81" s="63"/>
      <c r="I81" s="63"/>
      <c r="J81" s="63"/>
      <c r="L81" s="63"/>
      <c r="M81" s="63"/>
      <c r="N81" s="63"/>
      <c r="O81" s="63"/>
      <c r="P81" s="63"/>
      <c r="R81" s="63"/>
      <c r="S81" s="63"/>
      <c r="T81" s="63"/>
      <c r="U81" s="63"/>
      <c r="V81" s="63"/>
      <c r="X81" s="63"/>
      <c r="Y81" s="63"/>
      <c r="Z81" s="61"/>
      <c r="AA81" s="63"/>
      <c r="AB81" s="63"/>
    </row>
    <row r="82" spans="2:28" ht="15.75" customHeight="1">
      <c r="B82" s="62"/>
      <c r="C82" s="62"/>
      <c r="D82" s="62"/>
      <c r="E82" s="62"/>
      <c r="F82" s="62"/>
      <c r="G82" s="62"/>
      <c r="H82" s="62"/>
      <c r="I82" s="62"/>
      <c r="J82" s="62"/>
      <c r="L82" s="62"/>
      <c r="M82" s="62"/>
      <c r="N82" s="62"/>
      <c r="O82" s="62"/>
      <c r="P82" s="62"/>
      <c r="R82" s="62"/>
      <c r="S82" s="62"/>
      <c r="T82" s="62"/>
      <c r="U82" s="62"/>
      <c r="V82" s="62"/>
      <c r="X82" s="63"/>
      <c r="Y82" s="63"/>
      <c r="Z82" s="61"/>
      <c r="AA82" s="63"/>
      <c r="AB82" s="63"/>
    </row>
    <row r="83" spans="2:28" ht="15.75" customHeight="1">
      <c r="B83" s="62"/>
      <c r="C83" s="62"/>
      <c r="D83" s="62"/>
      <c r="E83" s="62"/>
      <c r="F83" s="62"/>
      <c r="G83" s="62"/>
      <c r="H83" s="62"/>
      <c r="I83" s="62"/>
      <c r="J83" s="62"/>
      <c r="L83" s="62"/>
      <c r="M83" s="62"/>
      <c r="N83" s="62"/>
      <c r="O83" s="62"/>
      <c r="P83" s="62"/>
      <c r="R83" s="62"/>
      <c r="S83" s="62"/>
      <c r="T83" s="62"/>
      <c r="U83" s="62"/>
      <c r="V83" s="62"/>
      <c r="X83" s="63"/>
      <c r="Y83" s="63"/>
      <c r="Z83" s="61"/>
      <c r="AA83" s="63"/>
      <c r="AB83" s="63"/>
    </row>
    <row r="84" spans="2:28" ht="15.75" customHeight="1">
      <c r="B84" s="62"/>
      <c r="C84" s="62"/>
      <c r="D84" s="62"/>
      <c r="E84" s="62"/>
      <c r="F84" s="62"/>
      <c r="G84" s="62"/>
      <c r="H84" s="62"/>
      <c r="I84" s="62"/>
      <c r="J84" s="62"/>
      <c r="L84" s="62"/>
      <c r="M84" s="62"/>
      <c r="N84" s="62"/>
      <c r="O84" s="62"/>
      <c r="P84" s="62"/>
      <c r="R84" s="62"/>
      <c r="S84" s="62"/>
      <c r="T84" s="62"/>
      <c r="U84" s="62"/>
      <c r="V84" s="62"/>
      <c r="X84" s="63"/>
      <c r="Y84" s="63"/>
      <c r="Z84" s="61"/>
      <c r="AA84" s="63"/>
      <c r="AB84" s="63"/>
    </row>
    <row r="85" spans="2:28" ht="15.75" customHeight="1">
      <c r="B85" s="62"/>
      <c r="C85" s="62"/>
      <c r="D85" s="62"/>
      <c r="E85" s="62"/>
      <c r="F85" s="62"/>
      <c r="G85" s="62"/>
      <c r="H85" s="62"/>
      <c r="I85" s="62"/>
      <c r="J85" s="62"/>
      <c r="L85" s="62"/>
      <c r="M85" s="62"/>
      <c r="N85" s="62"/>
      <c r="O85" s="62"/>
      <c r="P85" s="62"/>
      <c r="R85" s="62"/>
      <c r="S85" s="62"/>
      <c r="T85" s="62"/>
      <c r="U85" s="62"/>
      <c r="V85" s="62"/>
      <c r="X85" s="63"/>
      <c r="Y85" s="63"/>
      <c r="Z85" s="61"/>
      <c r="AA85" s="63"/>
      <c r="AB85" s="63"/>
    </row>
    <row r="86" spans="2:28" ht="15.75" customHeight="1">
      <c r="B86" s="62"/>
      <c r="C86" s="62"/>
      <c r="D86" s="62"/>
      <c r="E86" s="62"/>
      <c r="F86" s="62"/>
      <c r="G86" s="62"/>
      <c r="H86" s="62"/>
      <c r="I86" s="62"/>
      <c r="J86" s="62"/>
      <c r="L86" s="62"/>
      <c r="M86" s="62"/>
      <c r="N86" s="62"/>
      <c r="O86" s="62"/>
      <c r="P86" s="62"/>
      <c r="R86" s="62"/>
      <c r="S86" s="62"/>
      <c r="T86" s="62"/>
      <c r="U86" s="62"/>
      <c r="V86" s="62"/>
      <c r="X86" s="63"/>
      <c r="Y86" s="63"/>
      <c r="Z86" s="61"/>
      <c r="AA86" s="63"/>
      <c r="AB86" s="63"/>
    </row>
    <row r="87" spans="2:28" ht="15.75" customHeight="1">
      <c r="B87" s="62"/>
      <c r="C87" s="62"/>
      <c r="D87" s="62"/>
      <c r="E87" s="62"/>
      <c r="F87" s="62"/>
      <c r="G87" s="62"/>
      <c r="H87" s="62"/>
      <c r="I87" s="62"/>
      <c r="J87" s="62"/>
      <c r="L87" s="62"/>
      <c r="M87" s="62"/>
      <c r="N87" s="62"/>
      <c r="O87" s="62"/>
      <c r="P87" s="62"/>
      <c r="R87" s="62"/>
      <c r="S87" s="62"/>
      <c r="T87" s="62"/>
      <c r="U87" s="62"/>
      <c r="V87" s="62"/>
      <c r="X87" s="63"/>
      <c r="Y87" s="63"/>
      <c r="Z87" s="61"/>
      <c r="AA87" s="63"/>
      <c r="AB87" s="63"/>
    </row>
    <row r="88" spans="2:28" ht="15.75" customHeight="1">
      <c r="B88" s="62"/>
      <c r="C88" s="62"/>
      <c r="D88" s="62"/>
      <c r="E88" s="62"/>
      <c r="F88" s="62"/>
      <c r="L88" s="62"/>
      <c r="M88" s="62"/>
      <c r="N88" s="62"/>
      <c r="O88" s="62"/>
      <c r="P88" s="62"/>
      <c r="R88" s="62"/>
      <c r="S88" s="62"/>
      <c r="T88" s="62"/>
      <c r="U88" s="62"/>
      <c r="V88" s="62"/>
      <c r="X88" s="63"/>
      <c r="Y88" s="63"/>
      <c r="Z88" s="61"/>
      <c r="AA88" s="63"/>
      <c r="AB88" s="63"/>
    </row>
    <row r="89" spans="2:28" ht="15.75" customHeight="1">
      <c r="B89" s="62"/>
      <c r="C89" s="62"/>
      <c r="D89" s="62"/>
      <c r="E89" s="62"/>
      <c r="F89" s="62"/>
      <c r="G89" s="62"/>
      <c r="H89" s="62"/>
      <c r="I89" s="62"/>
      <c r="J89" s="62"/>
      <c r="L89" s="62"/>
      <c r="M89" s="62"/>
      <c r="N89" s="62"/>
      <c r="O89" s="62"/>
      <c r="P89" s="62"/>
      <c r="R89" s="62"/>
      <c r="S89" s="62"/>
      <c r="T89" s="62"/>
      <c r="U89" s="62"/>
      <c r="V89" s="62"/>
      <c r="X89" s="63"/>
      <c r="Y89" s="63"/>
      <c r="Z89" s="61"/>
      <c r="AA89" s="63"/>
      <c r="AB89" s="63"/>
    </row>
    <row r="90" spans="2:28" ht="15.75" customHeight="1">
      <c r="B90" s="62"/>
      <c r="C90" s="62"/>
      <c r="D90" s="62"/>
      <c r="E90" s="62"/>
      <c r="F90" s="62"/>
      <c r="G90" s="62"/>
      <c r="H90" s="62"/>
      <c r="I90" s="62"/>
      <c r="J90" s="62"/>
      <c r="L90" s="62"/>
      <c r="M90" s="62"/>
      <c r="N90" s="62"/>
      <c r="O90" s="62"/>
      <c r="P90" s="62"/>
      <c r="R90" s="62"/>
      <c r="S90" s="62"/>
      <c r="T90" s="62"/>
      <c r="U90" s="62"/>
      <c r="V90" s="62"/>
      <c r="X90" s="63"/>
      <c r="Y90" s="63"/>
      <c r="Z90" s="61"/>
      <c r="AA90" s="63"/>
      <c r="AB90" s="63"/>
    </row>
    <row r="91" spans="2:28" ht="15.75" customHeight="1">
      <c r="B91" s="62"/>
      <c r="C91" s="62"/>
      <c r="D91" s="62"/>
      <c r="E91" s="62"/>
      <c r="F91" s="62"/>
      <c r="G91" s="62"/>
      <c r="H91" s="62"/>
      <c r="I91" s="62"/>
      <c r="J91" s="62"/>
      <c r="L91" s="62"/>
      <c r="M91" s="62"/>
      <c r="N91" s="62"/>
      <c r="O91" s="62"/>
      <c r="P91" s="62"/>
      <c r="R91" s="62"/>
      <c r="S91" s="62"/>
      <c r="T91" s="62"/>
      <c r="U91" s="62"/>
      <c r="V91" s="62"/>
      <c r="X91" s="63"/>
      <c r="Y91" s="63"/>
      <c r="Z91" s="61"/>
      <c r="AA91" s="63"/>
      <c r="AB91" s="63"/>
    </row>
    <row r="92" spans="2:28" ht="15.75" customHeight="1">
      <c r="B92" s="62"/>
      <c r="C92" s="62"/>
      <c r="D92" s="62"/>
      <c r="E92" s="62"/>
      <c r="F92" s="62"/>
      <c r="G92" s="62"/>
      <c r="H92" s="62"/>
      <c r="I92" s="62"/>
      <c r="J92" s="62"/>
      <c r="L92" s="62"/>
      <c r="M92" s="62"/>
      <c r="N92" s="62"/>
      <c r="O92" s="62"/>
      <c r="P92" s="62"/>
      <c r="R92" s="62"/>
      <c r="S92" s="62"/>
      <c r="T92" s="62"/>
      <c r="U92" s="62"/>
      <c r="V92" s="62"/>
      <c r="X92" s="63"/>
      <c r="Y92" s="63"/>
      <c r="Z92" s="61"/>
      <c r="AA92" s="63"/>
      <c r="AB92" s="63"/>
    </row>
    <row r="93" spans="2:28" ht="15.75" customHeight="1">
      <c r="B93" s="62"/>
      <c r="C93" s="62"/>
      <c r="D93" s="62"/>
      <c r="E93" s="62"/>
      <c r="F93" s="62"/>
      <c r="G93" s="62"/>
      <c r="H93" s="62"/>
      <c r="I93" s="62"/>
      <c r="J93" s="62"/>
      <c r="L93" s="62"/>
      <c r="M93" s="62"/>
      <c r="N93" s="62"/>
      <c r="O93" s="62"/>
      <c r="P93" s="62"/>
      <c r="R93" s="62"/>
      <c r="S93" s="62"/>
      <c r="T93" s="62"/>
      <c r="U93" s="62"/>
      <c r="V93" s="62"/>
      <c r="X93" s="63"/>
      <c r="Y93" s="63"/>
      <c r="Z93" s="61"/>
      <c r="AA93" s="63"/>
      <c r="AB93" s="63"/>
    </row>
    <row r="94" spans="2:28" ht="15.75" customHeight="1">
      <c r="B94" s="62"/>
      <c r="C94" s="62"/>
      <c r="D94" s="62"/>
      <c r="E94" s="62"/>
      <c r="F94" s="62"/>
      <c r="G94" s="62"/>
      <c r="H94" s="62"/>
      <c r="I94" s="62"/>
      <c r="J94" s="62"/>
      <c r="L94" s="62"/>
      <c r="M94" s="62"/>
      <c r="N94" s="62"/>
      <c r="O94" s="62"/>
      <c r="P94" s="62"/>
      <c r="R94" s="62"/>
      <c r="S94" s="62"/>
      <c r="T94" s="62"/>
      <c r="U94" s="62"/>
      <c r="V94" s="62"/>
      <c r="X94" s="63"/>
      <c r="Y94" s="63"/>
      <c r="Z94" s="61"/>
      <c r="AA94" s="63"/>
      <c r="AB94" s="63"/>
    </row>
    <row r="95" spans="2:28" ht="15.75" customHeight="1">
      <c r="B95" s="62"/>
      <c r="C95" s="62"/>
      <c r="D95" s="62"/>
      <c r="E95" s="62"/>
      <c r="F95" s="62"/>
      <c r="G95" s="62"/>
      <c r="H95" s="62"/>
      <c r="I95" s="62"/>
      <c r="J95" s="62"/>
      <c r="L95" s="62"/>
      <c r="M95" s="62"/>
      <c r="N95" s="62"/>
      <c r="O95" s="62"/>
      <c r="P95" s="62"/>
      <c r="R95" s="62"/>
      <c r="S95" s="62"/>
      <c r="T95" s="62"/>
      <c r="U95" s="62"/>
      <c r="V95" s="62"/>
      <c r="X95" s="63"/>
      <c r="Y95" s="63"/>
      <c r="Z95" s="61"/>
      <c r="AA95" s="63"/>
      <c r="AB95" s="63"/>
    </row>
    <row r="96" spans="2:28" ht="15.75" customHeight="1">
      <c r="B96" s="62"/>
      <c r="C96" s="62"/>
      <c r="D96" s="62"/>
      <c r="E96" s="62"/>
      <c r="F96" s="62"/>
      <c r="G96" s="62"/>
      <c r="H96" s="62"/>
      <c r="I96" s="62"/>
      <c r="J96" s="62"/>
      <c r="L96" s="62"/>
      <c r="M96" s="62"/>
      <c r="N96" s="62"/>
      <c r="O96" s="62"/>
      <c r="P96" s="62"/>
      <c r="R96" s="62"/>
      <c r="S96" s="62"/>
      <c r="T96" s="62"/>
      <c r="U96" s="62"/>
      <c r="V96" s="62"/>
      <c r="X96" s="63"/>
      <c r="Y96" s="63"/>
      <c r="Z96" s="61"/>
      <c r="AA96" s="63"/>
      <c r="AB96" s="63"/>
    </row>
    <row r="97" spans="2:28" ht="15.75" customHeight="1">
      <c r="B97" s="62"/>
      <c r="C97" s="62"/>
      <c r="D97" s="62"/>
      <c r="E97" s="62"/>
      <c r="F97" s="62"/>
      <c r="G97" s="62"/>
      <c r="H97" s="62"/>
      <c r="I97" s="62"/>
      <c r="J97" s="62"/>
      <c r="L97" s="62"/>
      <c r="M97" s="62"/>
      <c r="N97" s="62"/>
      <c r="O97" s="62"/>
      <c r="P97" s="62"/>
      <c r="R97" s="62"/>
      <c r="S97" s="62"/>
      <c r="T97" s="62"/>
      <c r="U97" s="62"/>
      <c r="V97" s="62"/>
      <c r="X97" s="63"/>
      <c r="Y97" s="63"/>
      <c r="Z97" s="61"/>
      <c r="AA97" s="63"/>
      <c r="AB97" s="63"/>
    </row>
    <row r="98" spans="2:28" ht="15.75" customHeight="1">
      <c r="B98" s="62"/>
      <c r="C98" s="62"/>
      <c r="D98" s="62"/>
      <c r="E98" s="62"/>
      <c r="F98" s="62"/>
      <c r="G98" s="62"/>
      <c r="H98" s="62"/>
      <c r="I98" s="62"/>
      <c r="J98" s="62"/>
      <c r="L98" s="62"/>
      <c r="M98" s="62"/>
      <c r="N98" s="62"/>
      <c r="O98" s="62"/>
      <c r="P98" s="62"/>
      <c r="R98" s="62"/>
      <c r="S98" s="62"/>
      <c r="T98" s="62"/>
      <c r="U98" s="62"/>
      <c r="V98" s="62"/>
      <c r="X98" s="63"/>
      <c r="Y98" s="63"/>
      <c r="Z98" s="61"/>
      <c r="AA98" s="63"/>
      <c r="AB98" s="63"/>
    </row>
    <row r="99" spans="2:28" ht="15.75" customHeight="1">
      <c r="B99" s="62"/>
      <c r="C99" s="62"/>
      <c r="D99" s="62"/>
      <c r="E99" s="62"/>
      <c r="F99" s="62"/>
      <c r="G99" s="62"/>
      <c r="H99" s="62"/>
      <c r="I99" s="62"/>
      <c r="J99" s="62"/>
      <c r="L99" s="62"/>
      <c r="M99" s="62"/>
      <c r="N99" s="62"/>
      <c r="O99" s="62"/>
      <c r="P99" s="62"/>
      <c r="R99" s="62"/>
      <c r="S99" s="62"/>
      <c r="T99" s="62"/>
      <c r="U99" s="62"/>
      <c r="V99" s="62"/>
      <c r="X99" s="63"/>
      <c r="Y99" s="63"/>
      <c r="Z99" s="61"/>
      <c r="AA99" s="63"/>
      <c r="AB99" s="63"/>
    </row>
    <row r="100" spans="2:28" ht="15.75" customHeight="1">
      <c r="B100" s="62"/>
      <c r="C100" s="62"/>
      <c r="D100" s="62"/>
      <c r="E100" s="62"/>
      <c r="F100" s="62"/>
      <c r="G100" s="62"/>
      <c r="H100" s="62"/>
      <c r="I100" s="62"/>
      <c r="J100" s="62"/>
      <c r="L100" s="62"/>
      <c r="M100" s="62"/>
      <c r="N100" s="62"/>
      <c r="O100" s="62"/>
      <c r="P100" s="62"/>
      <c r="R100" s="62"/>
      <c r="S100" s="62"/>
      <c r="T100" s="62"/>
      <c r="U100" s="62"/>
      <c r="V100" s="62"/>
      <c r="X100" s="63"/>
      <c r="Y100" s="63"/>
      <c r="Z100" s="61"/>
      <c r="AA100" s="63"/>
      <c r="AB100" s="63"/>
    </row>
    <row r="101" spans="2:28" ht="15.75" customHeight="1">
      <c r="B101" s="62"/>
      <c r="C101" s="62"/>
      <c r="D101" s="62"/>
      <c r="E101" s="62"/>
      <c r="F101" s="62"/>
      <c r="G101" s="62"/>
      <c r="H101" s="62"/>
      <c r="I101" s="62"/>
      <c r="J101" s="62"/>
      <c r="L101" s="62"/>
      <c r="M101" s="62"/>
      <c r="N101" s="62"/>
      <c r="O101" s="62"/>
      <c r="P101" s="62"/>
      <c r="R101" s="62"/>
      <c r="S101" s="62"/>
      <c r="T101" s="62"/>
      <c r="U101" s="62"/>
      <c r="V101" s="62"/>
      <c r="X101" s="63"/>
      <c r="Y101" s="63"/>
      <c r="Z101" s="61"/>
      <c r="AA101" s="63"/>
      <c r="AB101" s="63"/>
    </row>
    <row r="102" spans="2:28" ht="15.75" customHeight="1">
      <c r="B102" s="62"/>
      <c r="C102" s="62"/>
      <c r="D102" s="62"/>
      <c r="E102" s="62"/>
      <c r="F102" s="62"/>
      <c r="G102" s="62"/>
      <c r="H102" s="62"/>
      <c r="I102" s="62"/>
      <c r="J102" s="62"/>
      <c r="L102" s="62"/>
      <c r="M102" s="62"/>
      <c r="N102" s="62"/>
      <c r="O102" s="62"/>
      <c r="P102" s="62"/>
      <c r="R102" s="62"/>
      <c r="S102" s="62"/>
      <c r="T102" s="62"/>
      <c r="U102" s="62"/>
      <c r="V102" s="62"/>
      <c r="X102" s="63"/>
      <c r="Y102" s="63"/>
      <c r="Z102" s="61"/>
      <c r="AA102" s="63"/>
      <c r="AB102" s="63"/>
    </row>
    <row r="103" spans="2:28" ht="15.75" customHeight="1">
      <c r="B103" s="62"/>
      <c r="C103" s="62"/>
      <c r="D103" s="62"/>
      <c r="E103" s="62"/>
      <c r="F103" s="62"/>
      <c r="G103" s="62"/>
      <c r="H103" s="62"/>
      <c r="I103" s="62"/>
      <c r="J103" s="62"/>
      <c r="L103" s="62"/>
      <c r="M103" s="62"/>
      <c r="N103" s="62"/>
      <c r="O103" s="62"/>
      <c r="P103" s="62"/>
      <c r="R103" s="62"/>
      <c r="S103" s="62"/>
      <c r="T103" s="62"/>
      <c r="U103" s="62"/>
      <c r="V103" s="62"/>
      <c r="X103" s="63"/>
      <c r="Y103" s="63"/>
      <c r="Z103" s="61"/>
      <c r="AA103" s="63"/>
      <c r="AB103" s="63"/>
    </row>
    <row r="104" spans="2:28" ht="15.75" customHeight="1">
      <c r="P104" s="62"/>
      <c r="X104" s="61"/>
      <c r="Y104" s="61"/>
      <c r="Z104" s="61"/>
      <c r="AA104" s="61"/>
      <c r="AB104" s="61"/>
    </row>
    <row r="105" spans="2:28" ht="15.75" customHeight="1">
      <c r="P105" s="62"/>
      <c r="X105" s="61"/>
      <c r="Y105" s="61"/>
      <c r="Z105" s="61"/>
      <c r="AA105" s="61"/>
      <c r="AB105" s="61"/>
    </row>
    <row r="106" spans="2:28" ht="15.75" customHeight="1">
      <c r="P106" s="62"/>
      <c r="X106" s="61"/>
      <c r="Y106" s="61"/>
      <c r="Z106" s="61"/>
      <c r="AA106" s="61"/>
      <c r="AB106" s="61"/>
    </row>
    <row r="107" spans="2:28" ht="15.75" customHeight="1">
      <c r="P107" s="62"/>
      <c r="X107" s="61"/>
      <c r="Y107" s="61"/>
      <c r="Z107" s="61"/>
      <c r="AA107" s="61"/>
      <c r="AB107" s="61"/>
    </row>
    <row r="108" spans="2:28" ht="15.75" customHeight="1">
      <c r="X108" s="61"/>
      <c r="Y108" s="61"/>
      <c r="Z108" s="61"/>
      <c r="AA108" s="61"/>
      <c r="AB108" s="61"/>
    </row>
    <row r="109" spans="2:28" ht="15.75" customHeight="1">
      <c r="X109" s="61"/>
      <c r="Y109" s="61"/>
      <c r="Z109" s="61"/>
      <c r="AA109" s="61"/>
      <c r="AB109" s="61"/>
    </row>
    <row r="110" spans="2:28" ht="15.75" customHeight="1">
      <c r="X110" s="61"/>
      <c r="Y110" s="61"/>
      <c r="Z110" s="61"/>
      <c r="AA110" s="61"/>
      <c r="AB110" s="61"/>
    </row>
    <row r="111" spans="2:28" ht="15.75" customHeight="1">
      <c r="X111" s="61"/>
      <c r="Y111" s="61"/>
      <c r="Z111" s="61"/>
      <c r="AA111" s="61"/>
      <c r="AB111" s="61"/>
    </row>
    <row r="112" spans="2:28" ht="15.75" customHeight="1">
      <c r="X112" s="61"/>
      <c r="Y112" s="61"/>
      <c r="Z112" s="61"/>
      <c r="AA112" s="61"/>
      <c r="AB112" s="61"/>
    </row>
    <row r="113" spans="24:28" ht="15.75" customHeight="1">
      <c r="X113" s="61"/>
      <c r="Y113" s="61"/>
      <c r="Z113" s="61"/>
      <c r="AA113" s="61"/>
      <c r="AB113" s="61"/>
    </row>
    <row r="114" spans="24:28" ht="15.75" customHeight="1">
      <c r="X114" s="61"/>
      <c r="Y114" s="61"/>
      <c r="Z114" s="61"/>
      <c r="AA114" s="61"/>
      <c r="AB114" s="61"/>
    </row>
    <row r="115" spans="24:28" ht="15.75" customHeight="1">
      <c r="X115" s="61"/>
      <c r="Y115" s="61"/>
      <c r="Z115" s="61"/>
      <c r="AA115" s="61"/>
      <c r="AB115" s="61"/>
    </row>
    <row r="116" spans="24:28" ht="15.75" customHeight="1">
      <c r="X116" s="61"/>
      <c r="Y116" s="61"/>
      <c r="Z116" s="61"/>
      <c r="AA116" s="61"/>
      <c r="AB116" s="61"/>
    </row>
    <row r="117" spans="24:28" ht="15.75" customHeight="1">
      <c r="X117" s="61"/>
      <c r="Y117" s="61"/>
      <c r="Z117" s="61"/>
      <c r="AA117" s="61"/>
      <c r="AB117" s="61"/>
    </row>
    <row r="118" spans="24:28" ht="15.75" customHeight="1">
      <c r="X118" s="61"/>
      <c r="Y118" s="61"/>
      <c r="Z118" s="61"/>
      <c r="AA118" s="61"/>
      <c r="AB118" s="61"/>
    </row>
    <row r="119" spans="24:28" ht="15.75" customHeight="1">
      <c r="X119" s="61"/>
      <c r="Y119" s="61"/>
      <c r="Z119" s="61"/>
      <c r="AA119" s="61"/>
      <c r="AB119" s="61"/>
    </row>
    <row r="120" spans="24:28" ht="15.75" customHeight="1">
      <c r="X120" s="61"/>
      <c r="Y120" s="61"/>
      <c r="Z120" s="61"/>
      <c r="AA120" s="61"/>
      <c r="AB120" s="61"/>
    </row>
    <row r="121" spans="24:28" ht="15.75" customHeight="1">
      <c r="X121" s="61"/>
      <c r="Y121" s="61"/>
      <c r="Z121" s="61"/>
      <c r="AA121" s="61"/>
      <c r="AB121" s="61"/>
    </row>
    <row r="122" spans="24:28" ht="15.75" customHeight="1">
      <c r="X122" s="61"/>
      <c r="Y122" s="61"/>
      <c r="Z122" s="61"/>
      <c r="AA122" s="61"/>
      <c r="AB122" s="61"/>
    </row>
    <row r="123" spans="24:28" ht="15.75" customHeight="1">
      <c r="X123" s="61"/>
      <c r="Y123" s="61"/>
      <c r="Z123" s="61"/>
      <c r="AA123" s="61"/>
      <c r="AB123" s="61"/>
    </row>
    <row r="124" spans="24:28" ht="15.75" customHeight="1">
      <c r="X124" s="61"/>
      <c r="Y124" s="61"/>
      <c r="Z124" s="61"/>
      <c r="AA124" s="61"/>
      <c r="AB124" s="61"/>
    </row>
    <row r="125" spans="24:28" ht="15.75" customHeight="1">
      <c r="X125" s="61"/>
      <c r="Y125" s="61"/>
      <c r="Z125" s="61"/>
      <c r="AA125" s="61"/>
      <c r="AB125" s="61"/>
    </row>
    <row r="126" spans="24:28" ht="15.75" customHeight="1">
      <c r="X126" s="61"/>
      <c r="Y126" s="61"/>
      <c r="Z126" s="61"/>
      <c r="AA126" s="61"/>
      <c r="AB126" s="61"/>
    </row>
    <row r="127" spans="24:28" ht="15.75" customHeight="1">
      <c r="X127" s="61"/>
      <c r="Y127" s="61"/>
      <c r="Z127" s="61"/>
      <c r="AA127" s="61"/>
      <c r="AB127" s="61"/>
    </row>
    <row r="128" spans="24:28" ht="15.75" customHeight="1">
      <c r="X128" s="61"/>
      <c r="Y128" s="61"/>
      <c r="Z128" s="61"/>
      <c r="AA128" s="61"/>
      <c r="AB128" s="61"/>
    </row>
    <row r="129" spans="24:28" ht="15.75" customHeight="1">
      <c r="X129" s="61"/>
      <c r="Y129" s="61"/>
      <c r="Z129" s="61"/>
      <c r="AA129" s="61"/>
      <c r="AB129" s="61"/>
    </row>
    <row r="130" spans="24:28" ht="15.75" customHeight="1">
      <c r="X130" s="61"/>
      <c r="Y130" s="61"/>
      <c r="Z130" s="61"/>
      <c r="AA130" s="61"/>
      <c r="AB130" s="61"/>
    </row>
    <row r="131" spans="24:28" ht="15.75" customHeight="1">
      <c r="X131" s="61"/>
      <c r="Y131" s="61"/>
      <c r="Z131" s="61"/>
      <c r="AA131" s="61"/>
      <c r="AB131" s="61"/>
    </row>
    <row r="132" spans="24:28" ht="15.75" customHeight="1">
      <c r="X132" s="61"/>
      <c r="Y132" s="61"/>
      <c r="Z132" s="61"/>
      <c r="AA132" s="61"/>
      <c r="AB132" s="61"/>
    </row>
    <row r="133" spans="24:28" ht="15.75" customHeight="1">
      <c r="X133" s="61"/>
      <c r="Y133" s="61"/>
      <c r="Z133" s="61"/>
      <c r="AA133" s="61"/>
      <c r="AB133" s="61"/>
    </row>
    <row r="134" spans="24:28" ht="15.75" customHeight="1">
      <c r="X134" s="61"/>
      <c r="Y134" s="61"/>
      <c r="Z134" s="61"/>
      <c r="AA134" s="61"/>
      <c r="AB134" s="61"/>
    </row>
    <row r="135" spans="24:28" ht="15.75" customHeight="1">
      <c r="X135" s="61"/>
      <c r="Y135" s="61"/>
      <c r="Z135" s="61"/>
      <c r="AA135" s="61"/>
      <c r="AB135" s="61"/>
    </row>
    <row r="136" spans="24:28" ht="15.75" customHeight="1">
      <c r="X136" s="61"/>
      <c r="Y136" s="61"/>
      <c r="Z136" s="61"/>
      <c r="AA136" s="61"/>
      <c r="AB136" s="61"/>
    </row>
    <row r="137" spans="24:28" ht="15.75" customHeight="1">
      <c r="X137" s="61"/>
      <c r="Y137" s="61"/>
      <c r="Z137" s="61"/>
      <c r="AA137" s="61"/>
      <c r="AB137" s="61"/>
    </row>
    <row r="138" spans="24:28" ht="15.75" customHeight="1">
      <c r="X138" s="61"/>
      <c r="Y138" s="61"/>
      <c r="Z138" s="61"/>
      <c r="AA138" s="61"/>
      <c r="AB138" s="61"/>
    </row>
    <row r="139" spans="24:28" ht="15.75" customHeight="1">
      <c r="X139" s="61"/>
      <c r="Y139" s="61"/>
      <c r="Z139" s="61"/>
      <c r="AA139" s="61"/>
      <c r="AB139" s="61"/>
    </row>
    <row r="140" spans="24:28" ht="15.75" customHeight="1">
      <c r="X140" s="61"/>
      <c r="Y140" s="61"/>
      <c r="Z140" s="61"/>
      <c r="AA140" s="61"/>
      <c r="AB140" s="61"/>
    </row>
    <row r="141" spans="24:28" ht="15.75" customHeight="1">
      <c r="X141" s="61"/>
      <c r="Y141" s="61"/>
      <c r="Z141" s="61"/>
      <c r="AA141" s="61"/>
      <c r="AB141" s="61"/>
    </row>
    <row r="142" spans="24:28" ht="15.75" customHeight="1">
      <c r="X142" s="61"/>
      <c r="Y142" s="61"/>
      <c r="Z142" s="61"/>
      <c r="AA142" s="61"/>
      <c r="AB142" s="61"/>
    </row>
    <row r="143" spans="24:28" ht="15.75" customHeight="1">
      <c r="X143" s="61"/>
      <c r="Y143" s="61"/>
      <c r="Z143" s="61"/>
      <c r="AA143" s="61"/>
      <c r="AB143" s="61"/>
    </row>
    <row r="144" spans="24:28" ht="15.75" customHeight="1">
      <c r="X144" s="61"/>
      <c r="Y144" s="61"/>
      <c r="Z144" s="61"/>
      <c r="AA144" s="61"/>
      <c r="AB144" s="61"/>
    </row>
    <row r="145" spans="24:28" ht="15.75" customHeight="1">
      <c r="X145" s="61"/>
      <c r="Y145" s="61"/>
      <c r="Z145" s="61"/>
      <c r="AA145" s="61"/>
      <c r="AB145" s="61"/>
    </row>
    <row r="146" spans="24:28" ht="15.75" customHeight="1">
      <c r="X146" s="61"/>
      <c r="Y146" s="61"/>
      <c r="Z146" s="61"/>
      <c r="AA146" s="61"/>
      <c r="AB146" s="61"/>
    </row>
    <row r="147" spans="24:28" ht="15.75" customHeight="1">
      <c r="X147" s="61"/>
      <c r="Y147" s="61"/>
      <c r="Z147" s="61"/>
      <c r="AA147" s="61"/>
      <c r="AB147" s="61"/>
    </row>
    <row r="148" spans="24:28" ht="15.75" customHeight="1">
      <c r="X148" s="61"/>
      <c r="Y148" s="61"/>
      <c r="Z148" s="61"/>
      <c r="AA148" s="61"/>
      <c r="AB148" s="61"/>
    </row>
    <row r="149" spans="24:28" ht="15.75" customHeight="1">
      <c r="X149" s="61"/>
      <c r="Y149" s="61"/>
      <c r="Z149" s="61"/>
      <c r="AA149" s="61"/>
      <c r="AB149" s="61"/>
    </row>
    <row r="150" spans="24:28" ht="15.75" customHeight="1">
      <c r="X150" s="61"/>
      <c r="Y150" s="61"/>
      <c r="Z150" s="61"/>
      <c r="AA150" s="61"/>
      <c r="AB150" s="61"/>
    </row>
    <row r="151" spans="24:28" ht="15.75" customHeight="1">
      <c r="X151" s="61"/>
      <c r="Y151" s="61"/>
      <c r="Z151" s="61"/>
      <c r="AA151" s="61"/>
      <c r="AB151" s="61"/>
    </row>
    <row r="152" spans="24:28" ht="15.75" customHeight="1">
      <c r="X152" s="61"/>
      <c r="Y152" s="61"/>
      <c r="Z152" s="61"/>
      <c r="AA152" s="61"/>
      <c r="AB152" s="61"/>
    </row>
    <row r="153" spans="24:28" ht="15.75" customHeight="1">
      <c r="X153" s="61"/>
      <c r="Y153" s="61"/>
      <c r="Z153" s="61"/>
      <c r="AA153" s="61"/>
      <c r="AB153" s="61"/>
    </row>
    <row r="154" spans="24:28" ht="15.75" customHeight="1">
      <c r="X154" s="61"/>
      <c r="Y154" s="61"/>
      <c r="Z154" s="61"/>
      <c r="AA154" s="61"/>
      <c r="AB154" s="61"/>
    </row>
    <row r="155" spans="24:28" ht="15.75" customHeight="1">
      <c r="X155" s="61"/>
      <c r="Y155" s="61"/>
      <c r="Z155" s="61"/>
      <c r="AA155" s="61"/>
      <c r="AB155" s="61"/>
    </row>
    <row r="156" spans="24:28" ht="15.75" customHeight="1">
      <c r="X156" s="61"/>
      <c r="Y156" s="61"/>
      <c r="Z156" s="61"/>
      <c r="AA156" s="61"/>
      <c r="AB156" s="61"/>
    </row>
    <row r="157" spans="24:28" ht="15.75" customHeight="1">
      <c r="X157" s="61"/>
      <c r="Y157" s="61"/>
      <c r="Z157" s="61"/>
      <c r="AA157" s="61"/>
      <c r="AB157" s="61"/>
    </row>
    <row r="158" spans="24:28" ht="15.75" customHeight="1">
      <c r="X158" s="61"/>
      <c r="Y158" s="61"/>
      <c r="Z158" s="61"/>
      <c r="AA158" s="61"/>
      <c r="AB158" s="61"/>
    </row>
    <row r="159" spans="24:28" ht="15.75" customHeight="1">
      <c r="X159" s="61"/>
      <c r="Y159" s="61"/>
      <c r="Z159" s="61"/>
      <c r="AA159" s="61"/>
      <c r="AB159" s="61"/>
    </row>
    <row r="160" spans="24:28" ht="15.75" customHeight="1">
      <c r="X160" s="61"/>
      <c r="Y160" s="61"/>
      <c r="Z160" s="61"/>
      <c r="AA160" s="61"/>
      <c r="AB160" s="61"/>
    </row>
    <row r="161" spans="24:28" ht="15.75" customHeight="1">
      <c r="X161" s="61"/>
      <c r="Y161" s="61"/>
      <c r="Z161" s="61"/>
      <c r="AA161" s="61"/>
      <c r="AB161" s="61"/>
    </row>
    <row r="162" spans="24:28" ht="15.75" customHeight="1">
      <c r="X162" s="61"/>
      <c r="Y162" s="61"/>
      <c r="Z162" s="61"/>
      <c r="AA162" s="61"/>
      <c r="AB162" s="61"/>
    </row>
    <row r="163" spans="24:28" ht="15.75" customHeight="1">
      <c r="X163" s="61"/>
      <c r="Y163" s="61"/>
      <c r="Z163" s="61"/>
      <c r="AA163" s="61"/>
      <c r="AB163" s="61"/>
    </row>
    <row r="164" spans="24:28" ht="15.75" customHeight="1">
      <c r="X164" s="61"/>
      <c r="Y164" s="61"/>
      <c r="Z164" s="61"/>
      <c r="AA164" s="61"/>
      <c r="AB164" s="61"/>
    </row>
    <row r="165" spans="24:28" ht="15.75" customHeight="1">
      <c r="X165" s="61"/>
      <c r="Y165" s="61"/>
      <c r="Z165" s="61"/>
      <c r="AA165" s="61"/>
      <c r="AB165" s="61"/>
    </row>
    <row r="166" spans="24:28" ht="15.75" customHeight="1">
      <c r="X166" s="61"/>
      <c r="Y166" s="61"/>
      <c r="Z166" s="61"/>
      <c r="AA166" s="61"/>
      <c r="AB166" s="61"/>
    </row>
    <row r="167" spans="24:28" ht="15.75" customHeight="1">
      <c r="X167" s="61"/>
      <c r="Y167" s="61"/>
      <c r="Z167" s="61"/>
      <c r="AA167" s="61"/>
      <c r="AB167" s="61"/>
    </row>
    <row r="168" spans="24:28" ht="15.75" customHeight="1">
      <c r="X168" s="61"/>
      <c r="Y168" s="61"/>
      <c r="Z168" s="61"/>
      <c r="AA168" s="61"/>
      <c r="AB168" s="61"/>
    </row>
    <row r="169" spans="24:28" ht="15.75" customHeight="1">
      <c r="X169" s="61"/>
      <c r="Y169" s="61"/>
      <c r="Z169" s="61"/>
      <c r="AA169" s="61"/>
      <c r="AB169" s="61"/>
    </row>
    <row r="170" spans="24:28" ht="15.75" customHeight="1">
      <c r="X170" s="61"/>
      <c r="Y170" s="61"/>
      <c r="Z170" s="61"/>
      <c r="AA170" s="61"/>
      <c r="AB170" s="61"/>
    </row>
    <row r="171" spans="24:28" ht="15.75" customHeight="1">
      <c r="X171" s="61"/>
      <c r="Y171" s="61"/>
      <c r="Z171" s="61"/>
      <c r="AA171" s="61"/>
      <c r="AB171" s="61"/>
    </row>
    <row r="172" spans="24:28" ht="15.75" customHeight="1">
      <c r="X172" s="61"/>
      <c r="Y172" s="61"/>
      <c r="Z172" s="61"/>
      <c r="AA172" s="61"/>
      <c r="AB172" s="61"/>
    </row>
    <row r="173" spans="24:28" ht="15.75" customHeight="1">
      <c r="X173" s="61"/>
      <c r="Y173" s="61"/>
      <c r="Z173" s="61"/>
      <c r="AA173" s="61"/>
      <c r="AB173" s="61"/>
    </row>
    <row r="174" spans="24:28" ht="15.75" customHeight="1">
      <c r="X174" s="61"/>
      <c r="Y174" s="61"/>
      <c r="Z174" s="61"/>
      <c r="AA174" s="61"/>
      <c r="AB174" s="61"/>
    </row>
    <row r="175" spans="24:28" ht="15.75" customHeight="1">
      <c r="X175" s="61"/>
      <c r="Y175" s="61"/>
      <c r="Z175" s="61"/>
      <c r="AA175" s="61"/>
      <c r="AB175" s="61"/>
    </row>
    <row r="176" spans="24:28" ht="15.75" customHeight="1">
      <c r="X176" s="61"/>
      <c r="Y176" s="61"/>
      <c r="Z176" s="61"/>
      <c r="AA176" s="61"/>
      <c r="AB176" s="61"/>
    </row>
    <row r="177" spans="24:28" ht="15.75" customHeight="1">
      <c r="X177" s="61"/>
      <c r="Y177" s="61"/>
      <c r="Z177" s="61"/>
      <c r="AA177" s="61"/>
      <c r="AB177" s="61"/>
    </row>
    <row r="178" spans="24:28" ht="15.75" customHeight="1">
      <c r="X178" s="61"/>
      <c r="Y178" s="61"/>
      <c r="Z178" s="61"/>
      <c r="AA178" s="61"/>
      <c r="AB178" s="61"/>
    </row>
    <row r="179" spans="24:28" ht="15.75" customHeight="1">
      <c r="X179" s="61"/>
      <c r="Y179" s="61"/>
      <c r="Z179" s="61"/>
      <c r="AA179" s="61"/>
      <c r="AB179" s="61"/>
    </row>
    <row r="180" spans="24:28" ht="15.75" customHeight="1">
      <c r="X180" s="61"/>
      <c r="Y180" s="61"/>
      <c r="Z180" s="61"/>
      <c r="AA180" s="61"/>
      <c r="AB180" s="61"/>
    </row>
    <row r="181" spans="24:28" ht="15.75" customHeight="1">
      <c r="X181" s="61"/>
      <c r="Y181" s="61"/>
      <c r="Z181" s="61"/>
      <c r="AA181" s="61"/>
      <c r="AB181" s="61"/>
    </row>
    <row r="182" spans="24:28" ht="15.75" customHeight="1">
      <c r="X182" s="61"/>
      <c r="Y182" s="61"/>
      <c r="Z182" s="61"/>
      <c r="AA182" s="61"/>
      <c r="AB182" s="61"/>
    </row>
    <row r="183" spans="24:28" ht="15.75" customHeight="1">
      <c r="X183" s="61"/>
      <c r="Y183" s="61"/>
      <c r="Z183" s="61"/>
      <c r="AA183" s="61"/>
      <c r="AB183" s="61"/>
    </row>
    <row r="184" spans="24:28" ht="15.75" customHeight="1">
      <c r="X184" s="61"/>
      <c r="Y184" s="61"/>
      <c r="Z184" s="61"/>
      <c r="AA184" s="61"/>
      <c r="AB184" s="61"/>
    </row>
    <row r="185" spans="24:28" ht="15.75" customHeight="1">
      <c r="X185" s="61"/>
      <c r="Y185" s="61"/>
      <c r="Z185" s="61"/>
      <c r="AA185" s="61"/>
      <c r="AB185" s="61"/>
    </row>
    <row r="186" spans="24:28" ht="15.75" customHeight="1">
      <c r="X186" s="61"/>
      <c r="Y186" s="61"/>
      <c r="Z186" s="61"/>
      <c r="AA186" s="61"/>
      <c r="AB186" s="61"/>
    </row>
    <row r="187" spans="24:28" ht="15.75" customHeight="1">
      <c r="X187" s="61"/>
      <c r="Y187" s="61"/>
      <c r="Z187" s="61"/>
      <c r="AA187" s="61"/>
      <c r="AB187" s="61"/>
    </row>
    <row r="188" spans="24:28" ht="15.75" customHeight="1">
      <c r="X188" s="61"/>
      <c r="Y188" s="61"/>
      <c r="Z188" s="61"/>
      <c r="AA188" s="61"/>
      <c r="AB188" s="61"/>
    </row>
    <row r="189" spans="24:28" ht="15.75" customHeight="1">
      <c r="X189" s="61"/>
      <c r="Y189" s="61"/>
      <c r="Z189" s="61"/>
      <c r="AA189" s="61"/>
      <c r="AB189" s="61"/>
    </row>
    <row r="190" spans="24:28" ht="15.75" customHeight="1">
      <c r="X190" s="61"/>
      <c r="Y190" s="61"/>
      <c r="Z190" s="61"/>
      <c r="AA190" s="61"/>
      <c r="AB190" s="61"/>
    </row>
    <row r="191" spans="24:28" ht="15.75" customHeight="1">
      <c r="X191" s="61"/>
      <c r="Y191" s="61"/>
      <c r="Z191" s="61"/>
      <c r="AA191" s="61"/>
      <c r="AB191" s="61"/>
    </row>
    <row r="192" spans="24:28" ht="15.75" customHeight="1">
      <c r="X192" s="61"/>
      <c r="Y192" s="61"/>
      <c r="Z192" s="61"/>
      <c r="AA192" s="61"/>
      <c r="AB192" s="61"/>
    </row>
    <row r="193" spans="24:28" ht="15.75" customHeight="1">
      <c r="X193" s="61"/>
      <c r="Y193" s="61"/>
      <c r="Z193" s="61"/>
      <c r="AA193" s="61"/>
      <c r="AB193" s="61"/>
    </row>
    <row r="194" spans="24:28" ht="15.75" customHeight="1">
      <c r="X194" s="61"/>
      <c r="Y194" s="61"/>
      <c r="Z194" s="61"/>
      <c r="AA194" s="61"/>
      <c r="AB194" s="61"/>
    </row>
    <row r="195" spans="24:28" ht="15.75" customHeight="1">
      <c r="X195" s="61"/>
      <c r="Y195" s="61"/>
      <c r="Z195" s="61"/>
      <c r="AA195" s="61"/>
      <c r="AB195" s="61"/>
    </row>
    <row r="196" spans="24:28" ht="15.75" customHeight="1">
      <c r="X196" s="61"/>
      <c r="Y196" s="61"/>
      <c r="Z196" s="61"/>
      <c r="AA196" s="61"/>
      <c r="AB196" s="61"/>
    </row>
    <row r="197" spans="24:28" ht="15.75" customHeight="1">
      <c r="X197" s="61"/>
      <c r="Y197" s="61"/>
      <c r="Z197" s="61"/>
      <c r="AA197" s="61"/>
      <c r="AB197" s="61"/>
    </row>
    <row r="198" spans="24:28" ht="15.75" customHeight="1">
      <c r="X198" s="61"/>
      <c r="Y198" s="61"/>
      <c r="Z198" s="61"/>
      <c r="AA198" s="61"/>
      <c r="AB198" s="61"/>
    </row>
    <row r="199" spans="24:28" ht="15.75" customHeight="1">
      <c r="X199" s="61"/>
      <c r="Y199" s="61"/>
      <c r="Z199" s="61"/>
      <c r="AA199" s="61"/>
      <c r="AB199" s="61"/>
    </row>
    <row r="200" spans="24:28" ht="15.75" customHeight="1">
      <c r="X200" s="61"/>
      <c r="Y200" s="61"/>
      <c r="Z200" s="61"/>
      <c r="AA200" s="61"/>
      <c r="AB200" s="61"/>
    </row>
    <row r="201" spans="24:28" ht="15.75" customHeight="1">
      <c r="X201" s="61"/>
      <c r="Y201" s="61"/>
      <c r="Z201" s="61"/>
      <c r="AA201" s="61"/>
      <c r="AB201" s="61"/>
    </row>
    <row r="202" spans="24:28" ht="15.75" customHeight="1">
      <c r="X202" s="61"/>
      <c r="Y202" s="61"/>
      <c r="Z202" s="61"/>
      <c r="AA202" s="61"/>
      <c r="AB202" s="61"/>
    </row>
    <row r="203" spans="24:28" ht="15.75" customHeight="1">
      <c r="X203" s="61"/>
      <c r="Y203" s="61"/>
      <c r="Z203" s="61"/>
      <c r="AA203" s="61"/>
      <c r="AB203" s="61"/>
    </row>
    <row r="204" spans="24:28" ht="15.75" customHeight="1">
      <c r="X204" s="61"/>
      <c r="Y204" s="61"/>
      <c r="Z204" s="61"/>
      <c r="AA204" s="61"/>
      <c r="AB204" s="61"/>
    </row>
    <row r="205" spans="24:28" ht="15.75" customHeight="1">
      <c r="X205" s="61"/>
      <c r="Y205" s="61"/>
      <c r="Z205" s="61"/>
      <c r="AA205" s="61"/>
      <c r="AB205" s="61"/>
    </row>
    <row r="206" spans="24:28" ht="15.75" customHeight="1">
      <c r="X206" s="61"/>
      <c r="Y206" s="61"/>
      <c r="Z206" s="61"/>
      <c r="AA206" s="61"/>
      <c r="AB206" s="61"/>
    </row>
    <row r="207" spans="24:28" ht="15.75" customHeight="1">
      <c r="X207" s="61"/>
      <c r="Y207" s="61"/>
      <c r="Z207" s="61"/>
      <c r="AA207" s="61"/>
      <c r="AB207" s="61"/>
    </row>
    <row r="208" spans="24:28" ht="15.75" customHeight="1">
      <c r="X208" s="61"/>
      <c r="Y208" s="61"/>
      <c r="Z208" s="61"/>
      <c r="AA208" s="61"/>
      <c r="AB208" s="61"/>
    </row>
    <row r="209" spans="24:28" ht="15.75" customHeight="1">
      <c r="X209" s="61"/>
      <c r="Y209" s="61"/>
      <c r="Z209" s="61"/>
      <c r="AA209" s="61"/>
      <c r="AB209" s="61"/>
    </row>
    <row r="210" spans="24:28" ht="15.75" customHeight="1">
      <c r="X210" s="61"/>
      <c r="Y210" s="61"/>
      <c r="Z210" s="61"/>
      <c r="AA210" s="61"/>
      <c r="AB210" s="61"/>
    </row>
    <row r="211" spans="24:28" ht="15.75" customHeight="1">
      <c r="X211" s="61"/>
      <c r="Y211" s="61"/>
      <c r="Z211" s="61"/>
      <c r="AA211" s="61"/>
      <c r="AB211" s="61"/>
    </row>
    <row r="212" spans="24:28" ht="15.75" customHeight="1">
      <c r="X212" s="61"/>
      <c r="Y212" s="61"/>
      <c r="Z212" s="61"/>
      <c r="AA212" s="61"/>
      <c r="AB212" s="61"/>
    </row>
    <row r="213" spans="24:28" ht="15.75" customHeight="1">
      <c r="X213" s="61"/>
      <c r="Y213" s="61"/>
      <c r="Z213" s="61"/>
      <c r="AA213" s="61"/>
      <c r="AB213" s="61"/>
    </row>
    <row r="214" spans="24:28" ht="15.75" customHeight="1">
      <c r="X214" s="61"/>
      <c r="Y214" s="61"/>
      <c r="Z214" s="61"/>
      <c r="AA214" s="61"/>
      <c r="AB214" s="61"/>
    </row>
    <row r="215" spans="24:28" ht="15.75" customHeight="1">
      <c r="X215" s="61"/>
      <c r="Y215" s="61"/>
      <c r="Z215" s="61"/>
      <c r="AA215" s="61"/>
      <c r="AB215" s="61"/>
    </row>
    <row r="216" spans="24:28" ht="15.75" customHeight="1">
      <c r="X216" s="61"/>
      <c r="Y216" s="61"/>
      <c r="Z216" s="61"/>
      <c r="AA216" s="61"/>
      <c r="AB216" s="61"/>
    </row>
    <row r="217" spans="24:28" ht="15.75" customHeight="1">
      <c r="X217" s="61"/>
      <c r="Y217" s="61"/>
      <c r="Z217" s="61"/>
      <c r="AA217" s="61"/>
      <c r="AB217" s="61"/>
    </row>
    <row r="218" spans="24:28" ht="15.75" customHeight="1">
      <c r="X218" s="61"/>
      <c r="Y218" s="61"/>
      <c r="Z218" s="61"/>
      <c r="AA218" s="61"/>
      <c r="AB218" s="61"/>
    </row>
    <row r="219" spans="24:28" ht="15.75" customHeight="1">
      <c r="X219" s="61"/>
      <c r="Y219" s="61"/>
      <c r="Z219" s="61"/>
      <c r="AA219" s="61"/>
      <c r="AB219" s="61"/>
    </row>
    <row r="220" spans="24:28" ht="15.75" customHeight="1">
      <c r="X220" s="61"/>
      <c r="Y220" s="61"/>
      <c r="Z220" s="61"/>
      <c r="AA220" s="61"/>
      <c r="AB220" s="61"/>
    </row>
    <row r="221" spans="24:28" ht="15.75" customHeight="1">
      <c r="X221" s="61"/>
      <c r="Y221" s="61"/>
      <c r="Z221" s="61"/>
      <c r="AA221" s="61"/>
      <c r="AB221" s="61"/>
    </row>
    <row r="222" spans="24:28" ht="15.75" customHeight="1">
      <c r="X222" s="61"/>
      <c r="Y222" s="61"/>
      <c r="Z222" s="61"/>
      <c r="AA222" s="61"/>
      <c r="AB222" s="61"/>
    </row>
    <row r="223" spans="24:28" ht="15.75" customHeight="1">
      <c r="X223" s="61"/>
      <c r="Y223" s="61"/>
      <c r="Z223" s="61"/>
      <c r="AA223" s="61"/>
      <c r="AB223" s="61"/>
    </row>
    <row r="224" spans="24:28" ht="15.75" customHeight="1">
      <c r="X224" s="61"/>
      <c r="Y224" s="61"/>
      <c r="Z224" s="61"/>
      <c r="AA224" s="61"/>
      <c r="AB224" s="61"/>
    </row>
    <row r="225" spans="24:28" ht="15.75" customHeight="1">
      <c r="X225" s="61"/>
      <c r="Y225" s="61"/>
      <c r="Z225" s="61"/>
      <c r="AA225" s="61"/>
      <c r="AB225" s="61"/>
    </row>
    <row r="226" spans="24:28" ht="15.75" customHeight="1">
      <c r="X226" s="61"/>
      <c r="Y226" s="61"/>
      <c r="Z226" s="61"/>
      <c r="AA226" s="61"/>
      <c r="AB226" s="61"/>
    </row>
    <row r="227" spans="24:28" ht="15.75" customHeight="1">
      <c r="X227" s="61"/>
      <c r="Y227" s="61"/>
      <c r="Z227" s="61"/>
      <c r="AA227" s="61"/>
      <c r="AB227" s="61"/>
    </row>
    <row r="228" spans="24:28" ht="15.75" customHeight="1">
      <c r="X228" s="61"/>
      <c r="Y228" s="61"/>
      <c r="Z228" s="61"/>
      <c r="AA228" s="61"/>
      <c r="AB228" s="61"/>
    </row>
    <row r="229" spans="24:28" ht="15.75" customHeight="1">
      <c r="X229" s="61"/>
      <c r="Y229" s="61"/>
      <c r="Z229" s="61"/>
      <c r="AA229" s="61"/>
      <c r="AB229" s="61"/>
    </row>
    <row r="230" spans="24:28" ht="15.75" customHeight="1">
      <c r="X230" s="61"/>
      <c r="Y230" s="61"/>
      <c r="Z230" s="61"/>
      <c r="AA230" s="61"/>
      <c r="AB230" s="61"/>
    </row>
    <row r="231" spans="24:28" ht="15.75" customHeight="1">
      <c r="X231" s="61"/>
      <c r="Y231" s="61"/>
      <c r="Z231" s="61"/>
      <c r="AA231" s="61"/>
      <c r="AB231" s="61"/>
    </row>
    <row r="232" spans="24:28" ht="15.75" customHeight="1">
      <c r="X232" s="61"/>
      <c r="Y232" s="61"/>
      <c r="Z232" s="61"/>
      <c r="AA232" s="61"/>
      <c r="AB232" s="61"/>
    </row>
    <row r="233" spans="24:28" ht="15.75" customHeight="1">
      <c r="X233" s="61"/>
      <c r="Y233" s="61"/>
      <c r="Z233" s="61"/>
      <c r="AA233" s="61"/>
      <c r="AB233" s="61"/>
    </row>
    <row r="234" spans="24:28" ht="15.75" customHeight="1">
      <c r="X234" s="61"/>
      <c r="Y234" s="61"/>
      <c r="Z234" s="61"/>
      <c r="AA234" s="61"/>
      <c r="AB234" s="61"/>
    </row>
    <row r="235" spans="24:28" ht="15.75" customHeight="1">
      <c r="X235" s="61"/>
      <c r="Y235" s="61"/>
      <c r="Z235" s="61"/>
      <c r="AA235" s="61"/>
      <c r="AB235" s="61"/>
    </row>
    <row r="236" spans="24:28" ht="15.75" customHeight="1">
      <c r="X236" s="61"/>
      <c r="Y236" s="61"/>
      <c r="Z236" s="61"/>
      <c r="AA236" s="61"/>
      <c r="AB236" s="61"/>
    </row>
    <row r="237" spans="24:28" ht="15.75" customHeight="1">
      <c r="X237" s="61"/>
      <c r="Y237" s="61"/>
      <c r="Z237" s="61"/>
      <c r="AA237" s="61"/>
      <c r="AB237" s="61"/>
    </row>
    <row r="238" spans="24:28" ht="15.75" customHeight="1">
      <c r="X238" s="61"/>
      <c r="Y238" s="61"/>
      <c r="Z238" s="61"/>
      <c r="AA238" s="61"/>
      <c r="AB238" s="61"/>
    </row>
    <row r="239" spans="24:28" ht="15.75" customHeight="1">
      <c r="X239" s="61"/>
      <c r="Y239" s="61"/>
      <c r="Z239" s="61"/>
      <c r="AA239" s="61"/>
      <c r="AB239" s="61"/>
    </row>
    <row r="240" spans="24:28" ht="15.75" customHeight="1">
      <c r="X240" s="61"/>
      <c r="Y240" s="61"/>
      <c r="Z240" s="61"/>
      <c r="AA240" s="61"/>
      <c r="AB240" s="61"/>
    </row>
    <row r="241" spans="24:28" ht="15.75" customHeight="1">
      <c r="X241" s="61"/>
      <c r="Y241" s="61"/>
      <c r="Z241" s="61"/>
      <c r="AA241" s="61"/>
      <c r="AB241" s="61"/>
    </row>
    <row r="242" spans="24:28" ht="15.75" customHeight="1">
      <c r="X242" s="61"/>
      <c r="Y242" s="61"/>
      <c r="Z242" s="61"/>
      <c r="AA242" s="61"/>
      <c r="AB242" s="61"/>
    </row>
    <row r="243" spans="24:28" ht="15.75" customHeight="1">
      <c r="X243" s="61"/>
      <c r="Y243" s="61"/>
      <c r="Z243" s="61"/>
      <c r="AA243" s="61"/>
      <c r="AB243" s="61"/>
    </row>
    <row r="244" spans="24:28" ht="15.75" customHeight="1">
      <c r="X244" s="61"/>
      <c r="Y244" s="61"/>
      <c r="Z244" s="61"/>
      <c r="AA244" s="61"/>
      <c r="AB244" s="61"/>
    </row>
    <row r="245" spans="24:28" ht="15.75" customHeight="1">
      <c r="X245" s="61"/>
      <c r="Y245" s="61"/>
      <c r="Z245" s="61"/>
      <c r="AA245" s="61"/>
      <c r="AB245" s="61"/>
    </row>
    <row r="246" spans="24:28" ht="15.75" customHeight="1">
      <c r="X246" s="61"/>
      <c r="Y246" s="61"/>
      <c r="Z246" s="61"/>
      <c r="AA246" s="61"/>
      <c r="AB246" s="61"/>
    </row>
    <row r="247" spans="24:28" ht="15.75" customHeight="1">
      <c r="X247" s="61"/>
      <c r="Y247" s="61"/>
      <c r="Z247" s="61"/>
      <c r="AA247" s="61"/>
      <c r="AB247" s="61"/>
    </row>
    <row r="248" spans="24:28" ht="15.75" customHeight="1">
      <c r="X248" s="61"/>
      <c r="Y248" s="61"/>
      <c r="Z248" s="61"/>
      <c r="AA248" s="61"/>
      <c r="AB248" s="61"/>
    </row>
    <row r="249" spans="24:28" ht="15.75" customHeight="1">
      <c r="X249" s="61"/>
      <c r="Y249" s="61"/>
      <c r="Z249" s="61"/>
      <c r="AA249" s="61"/>
      <c r="AB249" s="61"/>
    </row>
    <row r="250" spans="24:28" ht="15.75" customHeight="1">
      <c r="X250" s="61"/>
      <c r="Y250" s="61"/>
      <c r="Z250" s="61"/>
      <c r="AA250" s="61"/>
      <c r="AB250" s="61"/>
    </row>
    <row r="251" spans="24:28" ht="15.75" customHeight="1">
      <c r="X251" s="61"/>
      <c r="Y251" s="61"/>
      <c r="Z251" s="61"/>
      <c r="AA251" s="61"/>
      <c r="AB251" s="61"/>
    </row>
    <row r="252" spans="24:28" ht="15.75" customHeight="1">
      <c r="X252" s="61"/>
      <c r="Y252" s="61"/>
      <c r="Z252" s="61"/>
      <c r="AA252" s="61"/>
      <c r="AB252" s="61"/>
    </row>
    <row r="253" spans="24:28" ht="15.75" customHeight="1">
      <c r="X253" s="61"/>
      <c r="Y253" s="61"/>
      <c r="Z253" s="61"/>
      <c r="AA253" s="61"/>
      <c r="AB253" s="61"/>
    </row>
    <row r="254" spans="24:28" ht="15.75" customHeight="1">
      <c r="X254" s="61"/>
      <c r="Y254" s="61"/>
      <c r="Z254" s="61"/>
      <c r="AA254" s="61"/>
      <c r="AB254" s="61"/>
    </row>
    <row r="255" spans="24:28" ht="15.75" customHeight="1">
      <c r="X255" s="61"/>
      <c r="Y255" s="61"/>
      <c r="Z255" s="61"/>
      <c r="AA255" s="61"/>
      <c r="AB255" s="61"/>
    </row>
    <row r="256" spans="24:28" ht="15.75" customHeight="1">
      <c r="X256" s="61"/>
      <c r="Y256" s="61"/>
      <c r="Z256" s="61"/>
      <c r="AA256" s="61"/>
      <c r="AB256" s="61"/>
    </row>
    <row r="257" spans="24:28" ht="15.75" customHeight="1">
      <c r="X257" s="61"/>
      <c r="Y257" s="61"/>
      <c r="Z257" s="61"/>
      <c r="AA257" s="61"/>
      <c r="AB257" s="61"/>
    </row>
    <row r="258" spans="24:28" ht="15.75" customHeight="1">
      <c r="X258" s="61"/>
      <c r="Y258" s="61"/>
      <c r="Z258" s="61"/>
      <c r="AA258" s="61"/>
      <c r="AB258" s="61"/>
    </row>
    <row r="259" spans="24:28" ht="15.75" customHeight="1">
      <c r="X259" s="61"/>
      <c r="Y259" s="61"/>
      <c r="Z259" s="61"/>
      <c r="AA259" s="61"/>
      <c r="AB259" s="61"/>
    </row>
    <row r="260" spans="24:28" ht="15.75" customHeight="1">
      <c r="X260" s="61"/>
      <c r="Y260" s="61"/>
      <c r="Z260" s="61"/>
      <c r="AA260" s="61"/>
      <c r="AB260" s="61"/>
    </row>
    <row r="261" spans="24:28" ht="15.75" customHeight="1">
      <c r="X261" s="61"/>
      <c r="Y261" s="61"/>
      <c r="Z261" s="61"/>
      <c r="AA261" s="61"/>
      <c r="AB261" s="61"/>
    </row>
    <row r="262" spans="24:28" ht="15.75" customHeight="1">
      <c r="X262" s="61"/>
      <c r="Y262" s="61"/>
      <c r="Z262" s="61"/>
      <c r="AA262" s="61"/>
      <c r="AB262" s="61"/>
    </row>
    <row r="263" spans="24:28" ht="15.75" customHeight="1">
      <c r="X263" s="61"/>
      <c r="Y263" s="61"/>
      <c r="Z263" s="61"/>
      <c r="AA263" s="61"/>
      <c r="AB263" s="61"/>
    </row>
    <row r="264" spans="24:28" ht="15.75" customHeight="1">
      <c r="X264" s="61"/>
      <c r="Y264" s="61"/>
      <c r="Z264" s="61"/>
      <c r="AA264" s="61"/>
      <c r="AB264" s="61"/>
    </row>
    <row r="265" spans="24:28" ht="15.75" customHeight="1">
      <c r="X265" s="61"/>
      <c r="Y265" s="61"/>
      <c r="Z265" s="61"/>
      <c r="AA265" s="61"/>
      <c r="AB265" s="61"/>
    </row>
    <row r="266" spans="24:28" ht="15.75" customHeight="1">
      <c r="X266" s="61"/>
      <c r="Y266" s="61"/>
      <c r="Z266" s="61"/>
      <c r="AA266" s="61"/>
      <c r="AB266" s="61"/>
    </row>
    <row r="267" spans="24:28" ht="15.75" customHeight="1">
      <c r="X267" s="61"/>
      <c r="Y267" s="61"/>
      <c r="Z267" s="61"/>
      <c r="AA267" s="61"/>
      <c r="AB267" s="61"/>
    </row>
    <row r="268" spans="24:28" ht="15.75" customHeight="1">
      <c r="X268" s="61"/>
      <c r="Y268" s="61"/>
      <c r="Z268" s="61"/>
      <c r="AA268" s="61"/>
      <c r="AB268" s="61"/>
    </row>
    <row r="269" spans="24:28" ht="15.75" customHeight="1">
      <c r="X269" s="61"/>
      <c r="Y269" s="61"/>
      <c r="Z269" s="61"/>
      <c r="AA269" s="61"/>
      <c r="AB269" s="61"/>
    </row>
    <row r="270" spans="24:28" ht="15.75" customHeight="1">
      <c r="X270" s="61"/>
      <c r="Y270" s="61"/>
      <c r="Z270" s="61"/>
      <c r="AA270" s="61"/>
      <c r="AB270" s="61"/>
    </row>
    <row r="271" spans="24:28" ht="15.75" customHeight="1">
      <c r="X271" s="61"/>
      <c r="Y271" s="61"/>
      <c r="Z271" s="61"/>
      <c r="AA271" s="61"/>
      <c r="AB271" s="61"/>
    </row>
    <row r="272" spans="24:28" ht="15.75" customHeight="1">
      <c r="X272" s="61"/>
      <c r="Y272" s="61"/>
      <c r="Z272" s="61"/>
      <c r="AA272" s="61"/>
      <c r="AB272" s="61"/>
    </row>
    <row r="273" spans="24:28" ht="15.75" customHeight="1">
      <c r="X273" s="61"/>
      <c r="Y273" s="61"/>
      <c r="Z273" s="61"/>
      <c r="AA273" s="61"/>
      <c r="AB273" s="61"/>
    </row>
    <row r="274" spans="24:28" ht="15.75" customHeight="1">
      <c r="X274" s="61"/>
      <c r="Y274" s="61"/>
      <c r="Z274" s="61"/>
      <c r="AA274" s="61"/>
      <c r="AB274" s="61"/>
    </row>
    <row r="275" spans="24:28" ht="15.75" customHeight="1">
      <c r="X275" s="61"/>
      <c r="Y275" s="61"/>
      <c r="Z275" s="61"/>
      <c r="AA275" s="61"/>
      <c r="AB275" s="61"/>
    </row>
    <row r="276" spans="24:28" ht="15.75" customHeight="1">
      <c r="X276" s="61"/>
      <c r="Y276" s="61"/>
      <c r="Z276" s="61"/>
      <c r="AA276" s="61"/>
      <c r="AB276" s="61"/>
    </row>
    <row r="277" spans="24:28" ht="15.75" customHeight="1">
      <c r="X277" s="61"/>
      <c r="Y277" s="61"/>
      <c r="Z277" s="61"/>
      <c r="AA277" s="61"/>
      <c r="AB277" s="61"/>
    </row>
    <row r="278" spans="24:28" ht="15.75" customHeight="1">
      <c r="X278" s="61"/>
      <c r="Y278" s="61"/>
      <c r="Z278" s="61"/>
      <c r="AA278" s="61"/>
      <c r="AB278" s="61"/>
    </row>
    <row r="279" spans="24:28" ht="15.75" customHeight="1">
      <c r="X279" s="61"/>
      <c r="Y279" s="61"/>
      <c r="Z279" s="61"/>
      <c r="AA279" s="61"/>
      <c r="AB279" s="61"/>
    </row>
    <row r="280" spans="24:28" ht="15.75" customHeight="1">
      <c r="X280" s="61"/>
      <c r="Y280" s="61"/>
      <c r="Z280" s="61"/>
      <c r="AA280" s="61"/>
      <c r="AB280" s="61"/>
    </row>
    <row r="281" spans="24:28" ht="15.75" customHeight="1">
      <c r="X281" s="61"/>
      <c r="Y281" s="61"/>
      <c r="Z281" s="61"/>
      <c r="AA281" s="61"/>
      <c r="AB281" s="61"/>
    </row>
    <row r="282" spans="24:28" ht="15.75" customHeight="1">
      <c r="X282" s="61"/>
      <c r="Y282" s="61"/>
      <c r="Z282" s="61"/>
      <c r="AA282" s="61"/>
      <c r="AB282" s="61"/>
    </row>
    <row r="283" spans="24:28" ht="15.75" customHeight="1">
      <c r="X283" s="61"/>
      <c r="Y283" s="61"/>
      <c r="Z283" s="61"/>
      <c r="AA283" s="61"/>
      <c r="AB283" s="61"/>
    </row>
    <row r="284" spans="24:28" ht="15.75" customHeight="1">
      <c r="X284" s="61"/>
      <c r="Y284" s="61"/>
      <c r="Z284" s="61"/>
      <c r="AA284" s="61"/>
      <c r="AB284" s="61"/>
    </row>
    <row r="285" spans="24:28" ht="15.75" customHeight="1">
      <c r="X285" s="61"/>
      <c r="Y285" s="61"/>
      <c r="Z285" s="61"/>
      <c r="AA285" s="61"/>
      <c r="AB285" s="61"/>
    </row>
    <row r="286" spans="24:28" ht="15.75" customHeight="1">
      <c r="X286" s="61"/>
      <c r="Y286" s="61"/>
      <c r="Z286" s="61"/>
      <c r="AA286" s="61"/>
      <c r="AB286" s="61"/>
    </row>
    <row r="287" spans="24:28" ht="15.75" customHeight="1">
      <c r="X287" s="61"/>
      <c r="Y287" s="61"/>
      <c r="Z287" s="61"/>
      <c r="AA287" s="61"/>
      <c r="AB287" s="61"/>
    </row>
    <row r="288" spans="24:28" ht="15.75" customHeight="1">
      <c r="X288" s="61"/>
      <c r="Y288" s="61"/>
      <c r="Z288" s="61"/>
      <c r="AA288" s="61"/>
      <c r="AB288" s="61"/>
    </row>
    <row r="289" spans="24:28" ht="15.75" customHeight="1">
      <c r="X289" s="61"/>
      <c r="Y289" s="61"/>
      <c r="Z289" s="61"/>
      <c r="AA289" s="61"/>
      <c r="AB289" s="61"/>
    </row>
    <row r="290" spans="24:28" ht="15.75" customHeight="1">
      <c r="X290" s="61"/>
      <c r="Y290" s="61"/>
      <c r="Z290" s="61"/>
      <c r="AA290" s="61"/>
      <c r="AB290" s="61"/>
    </row>
    <row r="291" spans="24:28" ht="15.75" customHeight="1">
      <c r="X291" s="61"/>
      <c r="Y291" s="61"/>
      <c r="Z291" s="61"/>
      <c r="AA291" s="61"/>
      <c r="AB291" s="61"/>
    </row>
    <row r="292" spans="24:28" ht="15.75" customHeight="1">
      <c r="X292" s="61"/>
      <c r="Y292" s="61"/>
      <c r="Z292" s="61"/>
      <c r="AA292" s="61"/>
      <c r="AB292" s="61"/>
    </row>
    <row r="293" spans="24:28" ht="15.75" customHeight="1">
      <c r="X293" s="61"/>
      <c r="Y293" s="61"/>
      <c r="Z293" s="61"/>
      <c r="AA293" s="61"/>
      <c r="AB293" s="61"/>
    </row>
    <row r="294" spans="24:28" ht="15.75" customHeight="1">
      <c r="X294" s="61"/>
      <c r="Y294" s="61"/>
      <c r="Z294" s="61"/>
      <c r="AA294" s="61"/>
      <c r="AB294" s="61"/>
    </row>
    <row r="295" spans="24:28" ht="15.75" customHeight="1">
      <c r="X295" s="61"/>
      <c r="Y295" s="61"/>
      <c r="Z295" s="61"/>
      <c r="AA295" s="61"/>
      <c r="AB295" s="61"/>
    </row>
    <row r="296" spans="24:28" ht="15.75" customHeight="1">
      <c r="X296" s="61"/>
      <c r="Y296" s="61"/>
      <c r="Z296" s="61"/>
      <c r="AA296" s="61"/>
      <c r="AB296" s="61"/>
    </row>
    <row r="297" spans="24:28" ht="15.75" customHeight="1">
      <c r="X297" s="61"/>
      <c r="Y297" s="61"/>
      <c r="Z297" s="61"/>
      <c r="AA297" s="61"/>
      <c r="AB297" s="61"/>
    </row>
    <row r="298" spans="24:28" ht="15.75" customHeight="1">
      <c r="X298" s="61"/>
      <c r="Y298" s="61"/>
      <c r="Z298" s="61"/>
      <c r="AA298" s="61"/>
      <c r="AB298" s="61"/>
    </row>
    <row r="299" spans="24:28" ht="15.75" customHeight="1">
      <c r="X299" s="61"/>
      <c r="Y299" s="61"/>
      <c r="Z299" s="61"/>
      <c r="AA299" s="61"/>
      <c r="AB299" s="61"/>
    </row>
    <row r="300" spans="24:28" ht="15.75" customHeight="1">
      <c r="X300" s="61"/>
      <c r="Y300" s="61"/>
      <c r="Z300" s="61"/>
      <c r="AA300" s="61"/>
      <c r="AB300" s="61"/>
    </row>
    <row r="301" spans="24:28" ht="15.75" customHeight="1">
      <c r="X301" s="61"/>
      <c r="Y301" s="61"/>
      <c r="Z301" s="61"/>
      <c r="AA301" s="61"/>
      <c r="AB301" s="61"/>
    </row>
    <row r="302" spans="24:28" ht="15.75" customHeight="1">
      <c r="X302" s="61"/>
      <c r="Y302" s="61"/>
      <c r="Z302" s="61"/>
      <c r="AA302" s="61"/>
      <c r="AB302" s="61"/>
    </row>
    <row r="303" spans="24:28" ht="15.75" customHeight="1">
      <c r="X303" s="61"/>
      <c r="Y303" s="61"/>
      <c r="Z303" s="61"/>
      <c r="AA303" s="61"/>
      <c r="AB303" s="61"/>
    </row>
    <row r="304" spans="24:28" ht="15.75" customHeight="1">
      <c r="X304" s="61"/>
      <c r="Y304" s="61"/>
      <c r="Z304" s="61"/>
      <c r="AA304" s="61"/>
      <c r="AB304" s="61"/>
    </row>
    <row r="305" spans="24:28" ht="15.75" customHeight="1">
      <c r="X305" s="61"/>
      <c r="Y305" s="61"/>
      <c r="Z305" s="61"/>
      <c r="AA305" s="61"/>
      <c r="AB305" s="61"/>
    </row>
    <row r="306" spans="24:28" ht="15.75" customHeight="1">
      <c r="X306" s="61"/>
      <c r="Y306" s="61"/>
      <c r="Z306" s="61"/>
      <c r="AA306" s="61"/>
      <c r="AB306" s="61"/>
    </row>
    <row r="307" spans="24:28" ht="15.75" customHeight="1">
      <c r="X307" s="61"/>
      <c r="Y307" s="61"/>
      <c r="Z307" s="61"/>
      <c r="AA307" s="61"/>
      <c r="AB307" s="61"/>
    </row>
    <row r="308" spans="24:28" ht="15.75" customHeight="1">
      <c r="X308" s="61"/>
      <c r="Y308" s="61"/>
      <c r="Z308" s="61"/>
      <c r="AA308" s="61"/>
      <c r="AB308" s="61"/>
    </row>
    <row r="309" spans="24:28" ht="15.75" customHeight="1">
      <c r="X309" s="61"/>
      <c r="Y309" s="61"/>
      <c r="Z309" s="61"/>
      <c r="AA309" s="61"/>
      <c r="AB309" s="61"/>
    </row>
    <row r="310" spans="24:28" ht="15.75" customHeight="1">
      <c r="X310" s="61"/>
      <c r="Y310" s="61"/>
      <c r="Z310" s="61"/>
      <c r="AA310" s="61"/>
      <c r="AB310" s="61"/>
    </row>
    <row r="311" spans="24:28" ht="15.75" customHeight="1">
      <c r="X311" s="61"/>
      <c r="Y311" s="61"/>
      <c r="Z311" s="61"/>
      <c r="AA311" s="61"/>
      <c r="AB311" s="61"/>
    </row>
    <row r="312" spans="24:28" ht="15.75" customHeight="1">
      <c r="X312" s="61"/>
      <c r="Y312" s="61"/>
      <c r="Z312" s="61"/>
      <c r="AA312" s="61"/>
      <c r="AB312" s="61"/>
    </row>
    <row r="313" spans="24:28" ht="15.75" customHeight="1">
      <c r="X313" s="61"/>
      <c r="Y313" s="61"/>
      <c r="Z313" s="61"/>
      <c r="AA313" s="61"/>
      <c r="AB313" s="61"/>
    </row>
    <row r="314" spans="24:28" ht="15.75" customHeight="1">
      <c r="X314" s="61"/>
      <c r="Y314" s="61"/>
      <c r="Z314" s="61"/>
      <c r="AA314" s="61"/>
      <c r="AB314" s="61"/>
    </row>
    <row r="315" spans="24:28" ht="15.75" customHeight="1">
      <c r="X315" s="61"/>
      <c r="Y315" s="61"/>
      <c r="Z315" s="61"/>
      <c r="AA315" s="61"/>
      <c r="AB315" s="61"/>
    </row>
    <row r="316" spans="24:28" ht="15.75" customHeight="1">
      <c r="X316" s="61"/>
      <c r="Y316" s="61"/>
      <c r="Z316" s="61"/>
      <c r="AA316" s="61"/>
      <c r="AB316" s="61"/>
    </row>
    <row r="317" spans="24:28" ht="15.75" customHeight="1">
      <c r="X317" s="61"/>
      <c r="Y317" s="61"/>
      <c r="Z317" s="61"/>
      <c r="AA317" s="61"/>
      <c r="AB317" s="61"/>
    </row>
    <row r="318" spans="24:28" ht="15.75" customHeight="1">
      <c r="X318" s="61"/>
      <c r="Y318" s="61"/>
      <c r="Z318" s="61"/>
      <c r="AA318" s="61"/>
      <c r="AB318" s="61"/>
    </row>
    <row r="319" spans="24:28" ht="15.75" customHeight="1">
      <c r="X319" s="61"/>
      <c r="Y319" s="61"/>
      <c r="Z319" s="61"/>
      <c r="AA319" s="61"/>
      <c r="AB319" s="61"/>
    </row>
    <row r="320" spans="24:28" ht="15.75" customHeight="1">
      <c r="X320" s="61"/>
      <c r="Y320" s="61"/>
      <c r="Z320" s="61"/>
      <c r="AA320" s="61"/>
      <c r="AB320" s="61"/>
    </row>
    <row r="321" spans="24:28" ht="15.75" customHeight="1">
      <c r="X321" s="61"/>
      <c r="Y321" s="61"/>
      <c r="Z321" s="61"/>
      <c r="AA321" s="61"/>
      <c r="AB321" s="61"/>
    </row>
    <row r="322" spans="24:28" ht="15.75" customHeight="1">
      <c r="X322" s="61"/>
      <c r="Y322" s="61"/>
      <c r="Z322" s="61"/>
      <c r="AA322" s="61"/>
      <c r="AB322" s="61"/>
    </row>
    <row r="323" spans="24:28" ht="15.75" customHeight="1">
      <c r="X323" s="61"/>
      <c r="Y323" s="61"/>
      <c r="Z323" s="61"/>
      <c r="AA323" s="61"/>
      <c r="AB323" s="61"/>
    </row>
    <row r="324" spans="24:28" ht="15.75" customHeight="1">
      <c r="X324" s="61"/>
      <c r="Y324" s="61"/>
      <c r="Z324" s="61"/>
      <c r="AA324" s="61"/>
      <c r="AB324" s="61"/>
    </row>
    <row r="325" spans="24:28" ht="15.75" customHeight="1">
      <c r="X325" s="61"/>
      <c r="Y325" s="61"/>
      <c r="Z325" s="61"/>
      <c r="AA325" s="61"/>
      <c r="AB325" s="61"/>
    </row>
    <row r="326" spans="24:28" ht="15.75" customHeight="1">
      <c r="X326" s="61"/>
      <c r="Y326" s="61"/>
      <c r="Z326" s="61"/>
      <c r="AA326" s="61"/>
      <c r="AB326" s="61"/>
    </row>
    <row r="327" spans="24:28" ht="15.75" customHeight="1">
      <c r="X327" s="61"/>
      <c r="Y327" s="61"/>
      <c r="Z327" s="61"/>
      <c r="AA327" s="61"/>
      <c r="AB327" s="61"/>
    </row>
    <row r="328" spans="24:28" ht="15.75" customHeight="1">
      <c r="X328" s="61"/>
      <c r="Y328" s="61"/>
      <c r="Z328" s="61"/>
      <c r="AA328" s="61"/>
      <c r="AB328" s="61"/>
    </row>
    <row r="329" spans="24:28" ht="15.75" customHeight="1">
      <c r="X329" s="61"/>
      <c r="Y329" s="61"/>
      <c r="Z329" s="61"/>
      <c r="AA329" s="61"/>
      <c r="AB329" s="61"/>
    </row>
    <row r="330" spans="24:28" ht="15.75" customHeight="1">
      <c r="X330" s="61"/>
      <c r="Y330" s="61"/>
      <c r="Z330" s="61"/>
      <c r="AA330" s="61"/>
      <c r="AB330" s="61"/>
    </row>
    <row r="331" spans="24:28" ht="15.75" customHeight="1">
      <c r="X331" s="61"/>
      <c r="Y331" s="61"/>
      <c r="Z331" s="61"/>
      <c r="AA331" s="61"/>
      <c r="AB331" s="61"/>
    </row>
    <row r="332" spans="24:28" ht="15.75" customHeight="1">
      <c r="X332" s="61"/>
      <c r="Y332" s="61"/>
      <c r="Z332" s="61"/>
      <c r="AA332" s="61"/>
      <c r="AB332" s="61"/>
    </row>
    <row r="333" spans="24:28" ht="15.75" customHeight="1">
      <c r="X333" s="61"/>
      <c r="Y333" s="61"/>
      <c r="Z333" s="61"/>
      <c r="AA333" s="61"/>
      <c r="AB333" s="61"/>
    </row>
    <row r="334" spans="24:28" ht="15.75" customHeight="1">
      <c r="X334" s="61"/>
      <c r="Y334" s="61"/>
      <c r="Z334" s="61"/>
      <c r="AA334" s="61"/>
      <c r="AB334" s="61"/>
    </row>
    <row r="335" spans="24:28" ht="15.75" customHeight="1">
      <c r="X335" s="61"/>
      <c r="Y335" s="61"/>
      <c r="Z335" s="61"/>
      <c r="AA335" s="61"/>
      <c r="AB335" s="61"/>
    </row>
    <row r="336" spans="24:28" ht="15.75" customHeight="1">
      <c r="X336" s="61"/>
      <c r="Y336" s="61"/>
      <c r="Z336" s="61"/>
      <c r="AA336" s="61"/>
      <c r="AB336" s="61"/>
    </row>
    <row r="337" spans="24:28" ht="15.75" customHeight="1">
      <c r="X337" s="61"/>
      <c r="Y337" s="61"/>
      <c r="Z337" s="61"/>
      <c r="AA337" s="61"/>
      <c r="AB337" s="61"/>
    </row>
    <row r="338" spans="24:28" ht="15.75" customHeight="1">
      <c r="X338" s="61"/>
      <c r="Y338" s="61"/>
      <c r="Z338" s="61"/>
      <c r="AA338" s="61"/>
      <c r="AB338" s="61"/>
    </row>
    <row r="339" spans="24:28" ht="15.75" customHeight="1">
      <c r="X339" s="61"/>
      <c r="Y339" s="61"/>
      <c r="Z339" s="61"/>
      <c r="AA339" s="61"/>
      <c r="AB339" s="61"/>
    </row>
    <row r="340" spans="24:28" ht="15.75" customHeight="1">
      <c r="X340" s="61"/>
      <c r="Y340" s="61"/>
      <c r="Z340" s="61"/>
      <c r="AA340" s="61"/>
      <c r="AB340" s="61"/>
    </row>
    <row r="341" spans="24:28" ht="15.75" customHeight="1">
      <c r="X341" s="61"/>
      <c r="Y341" s="61"/>
      <c r="Z341" s="61"/>
      <c r="AA341" s="61"/>
      <c r="AB341" s="61"/>
    </row>
    <row r="342" spans="24:28" ht="15.75" customHeight="1">
      <c r="X342" s="61"/>
      <c r="Y342" s="61"/>
      <c r="Z342" s="61"/>
      <c r="AA342" s="61"/>
      <c r="AB342" s="61"/>
    </row>
    <row r="343" spans="24:28" ht="15.75" customHeight="1">
      <c r="X343" s="61"/>
      <c r="Y343" s="61"/>
      <c r="Z343" s="61"/>
      <c r="AA343" s="61"/>
      <c r="AB343" s="61"/>
    </row>
    <row r="344" spans="24:28" ht="15.75" customHeight="1">
      <c r="X344" s="61"/>
      <c r="Y344" s="61"/>
      <c r="Z344" s="61"/>
      <c r="AA344" s="61"/>
      <c r="AB344" s="61"/>
    </row>
    <row r="345" spans="24:28" ht="15.75" customHeight="1">
      <c r="X345" s="61"/>
      <c r="Y345" s="61"/>
      <c r="Z345" s="61"/>
      <c r="AA345" s="61"/>
      <c r="AB345" s="61"/>
    </row>
    <row r="346" spans="24:28" ht="15.75" customHeight="1">
      <c r="X346" s="61"/>
      <c r="Y346" s="61"/>
      <c r="Z346" s="61"/>
      <c r="AA346" s="61"/>
      <c r="AB346" s="61"/>
    </row>
    <row r="347" spans="24:28" ht="15.75" customHeight="1">
      <c r="X347" s="61"/>
      <c r="Y347" s="61"/>
      <c r="Z347" s="61"/>
      <c r="AA347" s="61"/>
      <c r="AB347" s="61"/>
    </row>
    <row r="348" spans="24:28" ht="15.75" customHeight="1">
      <c r="X348" s="61"/>
      <c r="Y348" s="61"/>
      <c r="Z348" s="61"/>
      <c r="AA348" s="61"/>
      <c r="AB348" s="61"/>
    </row>
    <row r="349" spans="24:28" ht="15.75" customHeight="1">
      <c r="X349" s="61"/>
      <c r="Y349" s="61"/>
      <c r="Z349" s="61"/>
      <c r="AA349" s="61"/>
      <c r="AB349" s="61"/>
    </row>
    <row r="350" spans="24:28" ht="15.75" customHeight="1">
      <c r="X350" s="61"/>
      <c r="Y350" s="61"/>
      <c r="Z350" s="61"/>
      <c r="AA350" s="61"/>
      <c r="AB350" s="61"/>
    </row>
    <row r="351" spans="24:28" ht="15.75" customHeight="1">
      <c r="X351" s="61"/>
      <c r="Y351" s="61"/>
      <c r="Z351" s="61"/>
      <c r="AA351" s="61"/>
      <c r="AB351" s="61"/>
    </row>
    <row r="352" spans="24:28" ht="15.75" customHeight="1">
      <c r="X352" s="61"/>
      <c r="Y352" s="61"/>
      <c r="Z352" s="61"/>
      <c r="AA352" s="61"/>
      <c r="AB352" s="61"/>
    </row>
    <row r="353" spans="24:28" ht="15.75" customHeight="1">
      <c r="X353" s="61"/>
      <c r="Y353" s="61"/>
      <c r="Z353" s="61"/>
      <c r="AA353" s="61"/>
      <c r="AB353" s="61"/>
    </row>
    <row r="354" spans="24:28" ht="15.75" customHeight="1">
      <c r="X354" s="61"/>
      <c r="Y354" s="61"/>
      <c r="Z354" s="61"/>
      <c r="AA354" s="61"/>
      <c r="AB354" s="61"/>
    </row>
    <row r="355" spans="24:28" ht="15.75" customHeight="1">
      <c r="X355" s="61"/>
      <c r="Y355" s="61"/>
      <c r="Z355" s="61"/>
      <c r="AA355" s="61"/>
      <c r="AB355" s="61"/>
    </row>
    <row r="356" spans="24:28" ht="15.75" customHeight="1">
      <c r="X356" s="61"/>
      <c r="Y356" s="61"/>
      <c r="Z356" s="61"/>
      <c r="AA356" s="61"/>
      <c r="AB356" s="61"/>
    </row>
    <row r="357" spans="24:28" ht="15.75" customHeight="1">
      <c r="X357" s="61"/>
      <c r="Y357" s="61"/>
      <c r="Z357" s="61"/>
      <c r="AA357" s="61"/>
      <c r="AB357" s="61"/>
    </row>
    <row r="358" spans="24:28" ht="15.75" customHeight="1">
      <c r="X358" s="61"/>
      <c r="Y358" s="61"/>
      <c r="Z358" s="61"/>
      <c r="AA358" s="61"/>
      <c r="AB358" s="61"/>
    </row>
    <row r="359" spans="24:28" ht="15.75" customHeight="1">
      <c r="X359" s="61"/>
      <c r="Y359" s="61"/>
      <c r="Z359" s="61"/>
      <c r="AA359" s="61"/>
      <c r="AB359" s="61"/>
    </row>
    <row r="360" spans="24:28" ht="15.75" customHeight="1">
      <c r="X360" s="61"/>
      <c r="Y360" s="61"/>
      <c r="Z360" s="61"/>
      <c r="AA360" s="61"/>
      <c r="AB360" s="61"/>
    </row>
    <row r="361" spans="24:28" ht="15.75" customHeight="1">
      <c r="X361" s="61"/>
      <c r="Y361" s="61"/>
      <c r="Z361" s="61"/>
      <c r="AA361" s="61"/>
      <c r="AB361" s="61"/>
    </row>
    <row r="362" spans="24:28" ht="15.75" customHeight="1">
      <c r="X362" s="61"/>
      <c r="Y362" s="61"/>
      <c r="Z362" s="61"/>
      <c r="AA362" s="61"/>
      <c r="AB362" s="61"/>
    </row>
    <row r="363" spans="24:28" ht="15.75" customHeight="1">
      <c r="X363" s="61"/>
      <c r="Y363" s="61"/>
      <c r="Z363" s="61"/>
      <c r="AA363" s="61"/>
      <c r="AB363" s="61"/>
    </row>
    <row r="364" spans="24:28" ht="15.75" customHeight="1">
      <c r="X364" s="61"/>
      <c r="Y364" s="61"/>
      <c r="Z364" s="61"/>
      <c r="AA364" s="61"/>
      <c r="AB364" s="61"/>
    </row>
    <row r="365" spans="24:28" ht="15.75" customHeight="1">
      <c r="X365" s="61"/>
      <c r="Y365" s="61"/>
      <c r="Z365" s="61"/>
      <c r="AA365" s="61"/>
      <c r="AB365" s="61"/>
    </row>
    <row r="366" spans="24:28" ht="15.75" customHeight="1">
      <c r="X366" s="61"/>
      <c r="Y366" s="61"/>
      <c r="Z366" s="61"/>
      <c r="AA366" s="61"/>
      <c r="AB366" s="61"/>
    </row>
    <row r="367" spans="24:28" ht="15.75" customHeight="1">
      <c r="X367" s="61"/>
      <c r="Y367" s="61"/>
      <c r="Z367" s="61"/>
      <c r="AA367" s="61"/>
      <c r="AB367" s="61"/>
    </row>
    <row r="368" spans="24:28" ht="15.75" customHeight="1">
      <c r="X368" s="61"/>
      <c r="Y368" s="61"/>
      <c r="Z368" s="61"/>
      <c r="AA368" s="61"/>
      <c r="AB368" s="61"/>
    </row>
    <row r="369" spans="24:28" ht="15.75" customHeight="1">
      <c r="X369" s="61"/>
      <c r="Y369" s="61"/>
      <c r="Z369" s="61"/>
      <c r="AA369" s="61"/>
      <c r="AB369" s="61"/>
    </row>
    <row r="370" spans="24:28" ht="15.75" customHeight="1">
      <c r="X370" s="61"/>
      <c r="Y370" s="61"/>
      <c r="Z370" s="61"/>
      <c r="AA370" s="61"/>
      <c r="AB370" s="61"/>
    </row>
    <row r="371" spans="24:28" ht="15.75" customHeight="1">
      <c r="X371" s="61"/>
      <c r="Y371" s="61"/>
      <c r="Z371" s="61"/>
      <c r="AA371" s="61"/>
      <c r="AB371" s="61"/>
    </row>
    <row r="372" spans="24:28" ht="15.75" customHeight="1">
      <c r="X372" s="61"/>
      <c r="Y372" s="61"/>
      <c r="Z372" s="61"/>
      <c r="AA372" s="61"/>
      <c r="AB372" s="61"/>
    </row>
    <row r="373" spans="24:28" ht="15.75" customHeight="1">
      <c r="X373" s="61"/>
      <c r="Y373" s="61"/>
      <c r="Z373" s="61"/>
      <c r="AA373" s="61"/>
      <c r="AB373" s="61"/>
    </row>
    <row r="374" spans="24:28" ht="15.75" customHeight="1">
      <c r="X374" s="61"/>
      <c r="Y374" s="61"/>
      <c r="Z374" s="61"/>
      <c r="AA374" s="61"/>
      <c r="AB374" s="61"/>
    </row>
    <row r="375" spans="24:28" ht="15.75" customHeight="1">
      <c r="X375" s="61"/>
      <c r="Y375" s="61"/>
      <c r="Z375" s="61"/>
      <c r="AA375" s="61"/>
      <c r="AB375" s="61"/>
    </row>
    <row r="376" spans="24:28" ht="15.75" customHeight="1">
      <c r="X376" s="61"/>
      <c r="Y376" s="61"/>
      <c r="Z376" s="61"/>
      <c r="AA376" s="61"/>
      <c r="AB376" s="61"/>
    </row>
    <row r="377" spans="24:28" ht="15.75" customHeight="1">
      <c r="X377" s="61"/>
      <c r="Y377" s="61"/>
      <c r="Z377" s="61"/>
      <c r="AA377" s="61"/>
      <c r="AB377" s="61"/>
    </row>
    <row r="378" spans="24:28" ht="15.75" customHeight="1">
      <c r="X378" s="61"/>
      <c r="Y378" s="61"/>
      <c r="Z378" s="61"/>
      <c r="AA378" s="61"/>
      <c r="AB378" s="61"/>
    </row>
    <row r="379" spans="24:28" ht="15.75" customHeight="1">
      <c r="X379" s="61"/>
      <c r="Y379" s="61"/>
      <c r="Z379" s="61"/>
      <c r="AA379" s="61"/>
      <c r="AB379" s="61"/>
    </row>
    <row r="380" spans="24:28" ht="15.75" customHeight="1">
      <c r="X380" s="61"/>
      <c r="Y380" s="61"/>
      <c r="Z380" s="61"/>
      <c r="AA380" s="61"/>
      <c r="AB380" s="61"/>
    </row>
    <row r="381" spans="24:28" ht="15.75" customHeight="1">
      <c r="X381" s="61"/>
      <c r="Y381" s="61"/>
      <c r="Z381" s="61"/>
      <c r="AA381" s="61"/>
      <c r="AB381" s="61"/>
    </row>
    <row r="382" spans="24:28" ht="15.75" customHeight="1">
      <c r="X382" s="61"/>
      <c r="Y382" s="61"/>
      <c r="Z382" s="61"/>
      <c r="AA382" s="61"/>
      <c r="AB382" s="61"/>
    </row>
    <row r="383" spans="24:28" ht="15.75" customHeight="1">
      <c r="X383" s="61"/>
      <c r="Y383" s="61"/>
      <c r="Z383" s="61"/>
      <c r="AA383" s="61"/>
      <c r="AB383" s="61"/>
    </row>
    <row r="384" spans="24:28" ht="15.75" customHeight="1">
      <c r="X384" s="61"/>
      <c r="Y384" s="61"/>
      <c r="Z384" s="61"/>
      <c r="AA384" s="61"/>
      <c r="AB384" s="61"/>
    </row>
    <row r="385" spans="24:28" ht="15.75" customHeight="1">
      <c r="X385" s="61"/>
      <c r="Y385" s="61"/>
      <c r="Z385" s="61"/>
      <c r="AA385" s="61"/>
      <c r="AB385" s="61"/>
    </row>
    <row r="386" spans="24:28" ht="15.75" customHeight="1">
      <c r="X386" s="61"/>
      <c r="Y386" s="61"/>
      <c r="Z386" s="61"/>
      <c r="AA386" s="61"/>
      <c r="AB386" s="61"/>
    </row>
    <row r="387" spans="24:28" ht="15.75" customHeight="1">
      <c r="X387" s="61"/>
      <c r="Y387" s="61"/>
      <c r="Z387" s="61"/>
      <c r="AA387" s="61"/>
      <c r="AB387" s="61"/>
    </row>
    <row r="388" spans="24:28" ht="15.75" customHeight="1">
      <c r="X388" s="61"/>
      <c r="Y388" s="61"/>
      <c r="Z388" s="61"/>
      <c r="AA388" s="61"/>
      <c r="AB388" s="61"/>
    </row>
    <row r="389" spans="24:28" ht="15.75" customHeight="1">
      <c r="X389" s="61"/>
      <c r="Y389" s="61"/>
      <c r="Z389" s="61"/>
      <c r="AA389" s="61"/>
      <c r="AB389" s="61"/>
    </row>
    <row r="390" spans="24:28" ht="15.75" customHeight="1">
      <c r="X390" s="61"/>
      <c r="Y390" s="61"/>
      <c r="Z390" s="61"/>
      <c r="AA390" s="61"/>
      <c r="AB390" s="61"/>
    </row>
    <row r="391" spans="24:28" ht="15.75" customHeight="1">
      <c r="X391" s="61"/>
      <c r="Y391" s="61"/>
      <c r="Z391" s="61"/>
      <c r="AA391" s="61"/>
      <c r="AB391" s="61"/>
    </row>
    <row r="392" spans="24:28" ht="15.75" customHeight="1">
      <c r="X392" s="61"/>
      <c r="Y392" s="61"/>
      <c r="Z392" s="61"/>
      <c r="AA392" s="61"/>
      <c r="AB392" s="61"/>
    </row>
    <row r="393" spans="24:28" ht="15.75" customHeight="1">
      <c r="X393" s="61"/>
      <c r="Y393" s="61"/>
      <c r="Z393" s="61"/>
      <c r="AA393" s="61"/>
      <c r="AB393" s="61"/>
    </row>
    <row r="394" spans="24:28" ht="15.75" customHeight="1">
      <c r="X394" s="61"/>
      <c r="Y394" s="61"/>
      <c r="Z394" s="61"/>
      <c r="AA394" s="61"/>
      <c r="AB394" s="61"/>
    </row>
    <row r="395" spans="24:28" ht="15.75" customHeight="1">
      <c r="X395" s="61"/>
      <c r="Y395" s="61"/>
      <c r="Z395" s="61"/>
      <c r="AA395" s="61"/>
      <c r="AB395" s="61"/>
    </row>
    <row r="396" spans="24:28" ht="15.75" customHeight="1">
      <c r="X396" s="61"/>
      <c r="Y396" s="61"/>
      <c r="Z396" s="61"/>
      <c r="AA396" s="61"/>
      <c r="AB396" s="61"/>
    </row>
    <row r="397" spans="24:28" ht="15.75" customHeight="1">
      <c r="X397" s="61"/>
      <c r="Y397" s="61"/>
      <c r="Z397" s="61"/>
      <c r="AA397" s="61"/>
      <c r="AB397" s="61"/>
    </row>
    <row r="398" spans="24:28" ht="15.75" customHeight="1">
      <c r="X398" s="61"/>
      <c r="Y398" s="61"/>
      <c r="Z398" s="61"/>
      <c r="AA398" s="61"/>
      <c r="AB398" s="61"/>
    </row>
    <row r="399" spans="24:28" ht="15.75" customHeight="1">
      <c r="X399" s="61"/>
      <c r="Y399" s="61"/>
      <c r="Z399" s="61"/>
      <c r="AA399" s="61"/>
      <c r="AB399" s="61"/>
    </row>
    <row r="400" spans="24:28" ht="15.75" customHeight="1">
      <c r="X400" s="61"/>
      <c r="Y400" s="61"/>
      <c r="Z400" s="61"/>
      <c r="AA400" s="61"/>
      <c r="AB400" s="61"/>
    </row>
    <row r="401" spans="24:28" ht="15.75" customHeight="1">
      <c r="X401" s="61"/>
      <c r="Y401" s="61"/>
      <c r="Z401" s="61"/>
      <c r="AA401" s="61"/>
      <c r="AB401" s="61"/>
    </row>
    <row r="402" spans="24:28" ht="15.75" customHeight="1">
      <c r="X402" s="61"/>
      <c r="Y402" s="61"/>
      <c r="Z402" s="61"/>
      <c r="AA402" s="61"/>
      <c r="AB402" s="61"/>
    </row>
    <row r="403" spans="24:28" ht="15.75" customHeight="1">
      <c r="X403" s="61"/>
      <c r="Y403" s="61"/>
      <c r="Z403" s="61"/>
      <c r="AA403" s="61"/>
      <c r="AB403" s="61"/>
    </row>
    <row r="404" spans="24:28" ht="15.75" customHeight="1">
      <c r="X404" s="61"/>
      <c r="Y404" s="61"/>
      <c r="Z404" s="61"/>
      <c r="AA404" s="61"/>
      <c r="AB404" s="61"/>
    </row>
    <row r="405" spans="24:28" ht="15.75" customHeight="1">
      <c r="X405" s="61"/>
      <c r="Y405" s="61"/>
      <c r="Z405" s="61"/>
      <c r="AA405" s="61"/>
      <c r="AB405" s="61"/>
    </row>
    <row r="406" spans="24:28" ht="15.75" customHeight="1">
      <c r="X406" s="61"/>
      <c r="Y406" s="61"/>
      <c r="Z406" s="61"/>
      <c r="AA406" s="61"/>
      <c r="AB406" s="61"/>
    </row>
    <row r="407" spans="24:28" ht="15.75" customHeight="1">
      <c r="X407" s="61"/>
      <c r="Y407" s="61"/>
      <c r="Z407" s="61"/>
      <c r="AA407" s="61"/>
      <c r="AB407" s="61"/>
    </row>
    <row r="408" spans="24:28" ht="15.75" customHeight="1">
      <c r="X408" s="61"/>
      <c r="Y408" s="61"/>
      <c r="Z408" s="61"/>
      <c r="AA408" s="61"/>
      <c r="AB408" s="61"/>
    </row>
    <row r="409" spans="24:28" ht="15.75" customHeight="1">
      <c r="X409" s="61"/>
      <c r="Y409" s="61"/>
      <c r="Z409" s="61"/>
      <c r="AA409" s="61"/>
      <c r="AB409" s="61"/>
    </row>
    <row r="410" spans="24:28" ht="15.75" customHeight="1">
      <c r="X410" s="61"/>
      <c r="Y410" s="61"/>
      <c r="Z410" s="61"/>
      <c r="AA410" s="61"/>
      <c r="AB410" s="61"/>
    </row>
    <row r="411" spans="24:28" ht="15.75" customHeight="1">
      <c r="X411" s="61"/>
      <c r="Y411" s="61"/>
      <c r="Z411" s="61"/>
      <c r="AA411" s="61"/>
      <c r="AB411" s="61"/>
    </row>
    <row r="412" spans="24:28" ht="15.75" customHeight="1">
      <c r="X412" s="61"/>
      <c r="Y412" s="61"/>
      <c r="Z412" s="61"/>
      <c r="AA412" s="61"/>
      <c r="AB412" s="61"/>
    </row>
    <row r="413" spans="24:28" ht="15.75" customHeight="1">
      <c r="X413" s="61"/>
      <c r="Y413" s="61"/>
      <c r="Z413" s="61"/>
      <c r="AA413" s="61"/>
      <c r="AB413" s="61"/>
    </row>
    <row r="414" spans="24:28" ht="15.75" customHeight="1">
      <c r="X414" s="61"/>
      <c r="Y414" s="61"/>
      <c r="Z414" s="61"/>
      <c r="AA414" s="61"/>
      <c r="AB414" s="61"/>
    </row>
    <row r="415" spans="24:28" ht="15.75" customHeight="1">
      <c r="X415" s="61"/>
      <c r="Y415" s="61"/>
      <c r="Z415" s="61"/>
      <c r="AA415" s="61"/>
      <c r="AB415" s="61"/>
    </row>
    <row r="416" spans="24:28" ht="15.75" customHeight="1">
      <c r="X416" s="61"/>
      <c r="Y416" s="61"/>
      <c r="Z416" s="61"/>
      <c r="AA416" s="61"/>
      <c r="AB416" s="61"/>
    </row>
    <row r="417" spans="24:28" ht="15.75" customHeight="1">
      <c r="X417" s="61"/>
      <c r="Y417" s="61"/>
      <c r="Z417" s="61"/>
      <c r="AA417" s="61"/>
      <c r="AB417" s="61"/>
    </row>
    <row r="418" spans="24:28" ht="15.75" customHeight="1">
      <c r="X418" s="61"/>
      <c r="Y418" s="61"/>
      <c r="Z418" s="61"/>
      <c r="AA418" s="61"/>
      <c r="AB418" s="61"/>
    </row>
    <row r="419" spans="24:28" ht="15.75" customHeight="1">
      <c r="X419" s="61"/>
      <c r="Y419" s="61"/>
      <c r="Z419" s="61"/>
      <c r="AA419" s="61"/>
      <c r="AB419" s="61"/>
    </row>
    <row r="420" spans="24:28" ht="15.75" customHeight="1">
      <c r="X420" s="61"/>
      <c r="Y420" s="61"/>
      <c r="Z420" s="61"/>
      <c r="AA420" s="61"/>
      <c r="AB420" s="61"/>
    </row>
    <row r="421" spans="24:28" ht="15.75" customHeight="1">
      <c r="X421" s="61"/>
      <c r="Y421" s="61"/>
      <c r="Z421" s="61"/>
      <c r="AA421" s="61"/>
      <c r="AB421" s="61"/>
    </row>
    <row r="422" spans="24:28" ht="15.75" customHeight="1">
      <c r="X422" s="61"/>
      <c r="Y422" s="61"/>
      <c r="Z422" s="61"/>
      <c r="AA422" s="61"/>
      <c r="AB422" s="61"/>
    </row>
    <row r="423" spans="24:28" ht="15.75" customHeight="1">
      <c r="X423" s="61"/>
      <c r="Y423" s="61"/>
      <c r="Z423" s="61"/>
      <c r="AA423" s="61"/>
      <c r="AB423" s="61"/>
    </row>
    <row r="424" spans="24:28" ht="15.75" customHeight="1">
      <c r="X424" s="61"/>
      <c r="Y424" s="61"/>
      <c r="Z424" s="61"/>
      <c r="AA424" s="61"/>
      <c r="AB424" s="61"/>
    </row>
    <row r="425" spans="24:28" ht="15.75" customHeight="1">
      <c r="X425" s="61"/>
      <c r="Y425" s="61"/>
      <c r="Z425" s="61"/>
      <c r="AA425" s="61"/>
      <c r="AB425" s="61"/>
    </row>
    <row r="426" spans="24:28" ht="15.75" customHeight="1">
      <c r="X426" s="61"/>
      <c r="Y426" s="61"/>
      <c r="Z426" s="61"/>
      <c r="AA426" s="61"/>
      <c r="AB426" s="61"/>
    </row>
    <row r="427" spans="24:28" ht="15.75" customHeight="1">
      <c r="X427" s="61"/>
      <c r="Y427" s="61"/>
      <c r="Z427" s="61"/>
      <c r="AA427" s="61"/>
      <c r="AB427" s="61"/>
    </row>
    <row r="428" spans="24:28" ht="15.75" customHeight="1">
      <c r="X428" s="61"/>
      <c r="Y428" s="61"/>
      <c r="Z428" s="61"/>
      <c r="AA428" s="61"/>
      <c r="AB428" s="61"/>
    </row>
    <row r="429" spans="24:28" ht="15.75" customHeight="1">
      <c r="X429" s="61"/>
      <c r="Y429" s="61"/>
      <c r="Z429" s="61"/>
      <c r="AA429" s="61"/>
      <c r="AB429" s="61"/>
    </row>
    <row r="430" spans="24:28" ht="15.75" customHeight="1">
      <c r="X430" s="61"/>
      <c r="Y430" s="61"/>
      <c r="Z430" s="61"/>
      <c r="AA430" s="61"/>
      <c r="AB430" s="61"/>
    </row>
    <row r="431" spans="24:28" ht="15.75" customHeight="1">
      <c r="X431" s="61"/>
      <c r="Y431" s="61"/>
      <c r="Z431" s="61"/>
      <c r="AA431" s="61"/>
      <c r="AB431" s="61"/>
    </row>
    <row r="432" spans="24:28" ht="15.75" customHeight="1">
      <c r="X432" s="61"/>
      <c r="Y432" s="61"/>
      <c r="Z432" s="61"/>
      <c r="AA432" s="61"/>
      <c r="AB432" s="61"/>
    </row>
    <row r="433" spans="24:28" ht="15.75" customHeight="1">
      <c r="X433" s="61"/>
      <c r="Y433" s="61"/>
      <c r="Z433" s="61"/>
      <c r="AA433" s="61"/>
      <c r="AB433" s="61"/>
    </row>
    <row r="434" spans="24:28" ht="15.75" customHeight="1">
      <c r="X434" s="61"/>
      <c r="Y434" s="61"/>
      <c r="Z434" s="61"/>
      <c r="AA434" s="61"/>
      <c r="AB434" s="61"/>
    </row>
    <row r="435" spans="24:28" ht="15.75" customHeight="1">
      <c r="X435" s="61"/>
      <c r="Y435" s="61"/>
      <c r="Z435" s="61"/>
      <c r="AA435" s="61"/>
      <c r="AB435" s="61"/>
    </row>
    <row r="436" spans="24:28" ht="15.75" customHeight="1">
      <c r="X436" s="61"/>
      <c r="Y436" s="61"/>
      <c r="Z436" s="61"/>
      <c r="AA436" s="61"/>
      <c r="AB436" s="61"/>
    </row>
    <row r="437" spans="24:28" ht="15.75" customHeight="1">
      <c r="X437" s="61"/>
      <c r="Y437" s="61"/>
      <c r="Z437" s="61"/>
      <c r="AA437" s="61"/>
      <c r="AB437" s="61"/>
    </row>
    <row r="438" spans="24:28" ht="15.75" customHeight="1">
      <c r="X438" s="61"/>
      <c r="Y438" s="61"/>
      <c r="Z438" s="61"/>
      <c r="AA438" s="61"/>
      <c r="AB438" s="61"/>
    </row>
    <row r="439" spans="24:28" ht="15.75" customHeight="1">
      <c r="X439" s="61"/>
      <c r="Y439" s="61"/>
      <c r="Z439" s="61"/>
      <c r="AA439" s="61"/>
      <c r="AB439" s="61"/>
    </row>
    <row r="440" spans="24:28" ht="15.75" customHeight="1">
      <c r="X440" s="61"/>
      <c r="Y440" s="61"/>
      <c r="Z440" s="61"/>
      <c r="AA440" s="61"/>
      <c r="AB440" s="61"/>
    </row>
    <row r="441" spans="24:28" ht="15.75" customHeight="1">
      <c r="X441" s="61"/>
      <c r="Y441" s="61"/>
      <c r="Z441" s="61"/>
      <c r="AA441" s="61"/>
      <c r="AB441" s="61"/>
    </row>
    <row r="442" spans="24:28" ht="15.75" customHeight="1">
      <c r="X442" s="61"/>
      <c r="Y442" s="61"/>
      <c r="Z442" s="61"/>
      <c r="AA442" s="61"/>
      <c r="AB442" s="61"/>
    </row>
    <row r="443" spans="24:28" ht="15.75" customHeight="1">
      <c r="X443" s="61"/>
      <c r="Y443" s="61"/>
      <c r="Z443" s="61"/>
      <c r="AA443" s="61"/>
      <c r="AB443" s="61"/>
    </row>
    <row r="444" spans="24:28" ht="15.75" customHeight="1">
      <c r="X444" s="61"/>
      <c r="Y444" s="61"/>
      <c r="Z444" s="61"/>
      <c r="AA444" s="61"/>
      <c r="AB444" s="61"/>
    </row>
    <row r="445" spans="24:28" ht="15.75" customHeight="1">
      <c r="X445" s="61"/>
      <c r="Y445" s="61"/>
      <c r="Z445" s="61"/>
      <c r="AA445" s="61"/>
      <c r="AB445" s="61"/>
    </row>
    <row r="446" spans="24:28" ht="15.75" customHeight="1">
      <c r="X446" s="61"/>
      <c r="Y446" s="61"/>
      <c r="Z446" s="61"/>
      <c r="AA446" s="61"/>
      <c r="AB446" s="61"/>
    </row>
    <row r="447" spans="24:28" ht="15.75" customHeight="1">
      <c r="X447" s="61"/>
      <c r="Y447" s="61"/>
      <c r="Z447" s="61"/>
      <c r="AA447" s="61"/>
      <c r="AB447" s="61"/>
    </row>
    <row r="448" spans="24:28" ht="15.75" customHeight="1">
      <c r="X448" s="61"/>
      <c r="Y448" s="61"/>
      <c r="Z448" s="61"/>
      <c r="AA448" s="61"/>
      <c r="AB448" s="61"/>
    </row>
    <row r="449" spans="24:28" ht="15.75" customHeight="1">
      <c r="X449" s="61"/>
      <c r="Y449" s="61"/>
      <c r="Z449" s="61"/>
      <c r="AA449" s="61"/>
      <c r="AB449" s="61"/>
    </row>
    <row r="450" spans="24:28" ht="15.75" customHeight="1">
      <c r="X450" s="61"/>
      <c r="Y450" s="61"/>
      <c r="Z450" s="61"/>
      <c r="AA450" s="61"/>
      <c r="AB450" s="61"/>
    </row>
    <row r="451" spans="24:28" ht="15.75" customHeight="1">
      <c r="X451" s="61"/>
      <c r="Y451" s="61"/>
      <c r="Z451" s="61"/>
      <c r="AA451" s="61"/>
      <c r="AB451" s="61"/>
    </row>
    <row r="452" spans="24:28" ht="15.75" customHeight="1">
      <c r="X452" s="61"/>
      <c r="Y452" s="61"/>
      <c r="Z452" s="61"/>
      <c r="AA452" s="61"/>
      <c r="AB452" s="61"/>
    </row>
    <row r="453" spans="24:28" ht="15.75" customHeight="1">
      <c r="X453" s="61"/>
      <c r="Y453" s="61"/>
      <c r="Z453" s="61"/>
      <c r="AA453" s="61"/>
      <c r="AB453" s="61"/>
    </row>
    <row r="454" spans="24:28" ht="15.75" customHeight="1">
      <c r="X454" s="61"/>
      <c r="Y454" s="61"/>
      <c r="Z454" s="61"/>
      <c r="AA454" s="61"/>
      <c r="AB454" s="61"/>
    </row>
    <row r="455" spans="24:28" ht="15.75" customHeight="1">
      <c r="X455" s="61"/>
      <c r="Y455" s="61"/>
      <c r="Z455" s="61"/>
      <c r="AA455" s="61"/>
      <c r="AB455" s="61"/>
    </row>
    <row r="456" spans="24:28" ht="15.75" customHeight="1">
      <c r="X456" s="61"/>
      <c r="Y456" s="61"/>
      <c r="Z456" s="61"/>
      <c r="AA456" s="61"/>
      <c r="AB456" s="61"/>
    </row>
    <row r="457" spans="24:28" ht="15.75" customHeight="1">
      <c r="X457" s="61"/>
      <c r="Y457" s="61"/>
      <c r="Z457" s="61"/>
      <c r="AA457" s="61"/>
      <c r="AB457" s="61"/>
    </row>
    <row r="458" spans="24:28" ht="15.75" customHeight="1">
      <c r="X458" s="61"/>
      <c r="Y458" s="61"/>
      <c r="Z458" s="61"/>
      <c r="AA458" s="61"/>
      <c r="AB458" s="61"/>
    </row>
    <row r="459" spans="24:28" ht="15.75" customHeight="1">
      <c r="X459" s="61"/>
      <c r="Y459" s="61"/>
      <c r="Z459" s="61"/>
      <c r="AA459" s="61"/>
      <c r="AB459" s="61"/>
    </row>
    <row r="460" spans="24:28" ht="15.75" customHeight="1">
      <c r="X460" s="61"/>
      <c r="Y460" s="61"/>
      <c r="Z460" s="61"/>
      <c r="AA460" s="61"/>
      <c r="AB460" s="61"/>
    </row>
    <row r="461" spans="24:28" ht="15.75" customHeight="1">
      <c r="X461" s="61"/>
      <c r="Y461" s="61"/>
      <c r="Z461" s="61"/>
      <c r="AA461" s="61"/>
      <c r="AB461" s="61"/>
    </row>
    <row r="462" spans="24:28" ht="15.75" customHeight="1">
      <c r="X462" s="61"/>
      <c r="Y462" s="61"/>
      <c r="Z462" s="61"/>
      <c r="AA462" s="61"/>
      <c r="AB462" s="61"/>
    </row>
    <row r="463" spans="24:28" ht="15.75" customHeight="1">
      <c r="X463" s="61"/>
      <c r="Y463" s="61"/>
      <c r="Z463" s="61"/>
      <c r="AA463" s="61"/>
      <c r="AB463" s="61"/>
    </row>
    <row r="464" spans="24:28" ht="15.75" customHeight="1">
      <c r="X464" s="61"/>
      <c r="Y464" s="61"/>
      <c r="Z464" s="61"/>
      <c r="AA464" s="61"/>
      <c r="AB464" s="61"/>
    </row>
    <row r="465" spans="24:28" ht="15.75" customHeight="1">
      <c r="X465" s="61"/>
      <c r="Y465" s="61"/>
      <c r="Z465" s="61"/>
      <c r="AA465" s="61"/>
      <c r="AB465" s="61"/>
    </row>
    <row r="466" spans="24:28" ht="15.75" customHeight="1">
      <c r="X466" s="61"/>
      <c r="Y466" s="61"/>
      <c r="Z466" s="61"/>
      <c r="AA466" s="61"/>
      <c r="AB466" s="61"/>
    </row>
    <row r="467" spans="24:28" ht="15.75" customHeight="1">
      <c r="X467" s="61"/>
      <c r="Y467" s="61"/>
      <c r="Z467" s="61"/>
      <c r="AA467" s="61"/>
      <c r="AB467" s="61"/>
    </row>
    <row r="468" spans="24:28" ht="15.75" customHeight="1">
      <c r="X468" s="61"/>
      <c r="Y468" s="61"/>
      <c r="Z468" s="61"/>
      <c r="AA468" s="61"/>
      <c r="AB468" s="61"/>
    </row>
    <row r="469" spans="24:28" ht="15.75" customHeight="1">
      <c r="X469" s="61"/>
      <c r="Y469" s="61"/>
      <c r="Z469" s="61"/>
      <c r="AA469" s="61"/>
      <c r="AB469" s="61"/>
    </row>
    <row r="470" spans="24:28" ht="15.75" customHeight="1">
      <c r="X470" s="61"/>
      <c r="Y470" s="61"/>
      <c r="Z470" s="61"/>
      <c r="AA470" s="61"/>
      <c r="AB470" s="61"/>
    </row>
    <row r="471" spans="24:28" ht="15.75" customHeight="1">
      <c r="X471" s="61"/>
      <c r="Y471" s="61"/>
      <c r="Z471" s="61"/>
      <c r="AA471" s="61"/>
      <c r="AB471" s="61"/>
    </row>
    <row r="472" spans="24:28" ht="15.75" customHeight="1">
      <c r="X472" s="61"/>
      <c r="Y472" s="61"/>
      <c r="Z472" s="61"/>
      <c r="AA472" s="61"/>
      <c r="AB472" s="61"/>
    </row>
    <row r="473" spans="24:28" ht="15.75" customHeight="1">
      <c r="X473" s="61"/>
      <c r="Y473" s="61"/>
      <c r="Z473" s="61"/>
      <c r="AA473" s="61"/>
      <c r="AB473" s="61"/>
    </row>
    <row r="474" spans="24:28" ht="15.75" customHeight="1">
      <c r="X474" s="61"/>
      <c r="Y474" s="61"/>
      <c r="Z474" s="61"/>
      <c r="AA474" s="61"/>
      <c r="AB474" s="61"/>
    </row>
    <row r="475" spans="24:28" ht="15.75" customHeight="1">
      <c r="X475" s="61"/>
      <c r="Y475" s="61"/>
      <c r="Z475" s="61"/>
      <c r="AA475" s="61"/>
      <c r="AB475" s="61"/>
    </row>
    <row r="476" spans="24:28" ht="15.75" customHeight="1">
      <c r="X476" s="61"/>
      <c r="Y476" s="61"/>
      <c r="Z476" s="61"/>
      <c r="AA476" s="61"/>
      <c r="AB476" s="61"/>
    </row>
    <row r="477" spans="24:28" ht="15.75" customHeight="1">
      <c r="X477" s="61"/>
      <c r="Y477" s="61"/>
      <c r="Z477" s="61"/>
      <c r="AA477" s="61"/>
      <c r="AB477" s="61"/>
    </row>
    <row r="478" spans="24:28" ht="15.75" customHeight="1">
      <c r="X478" s="61"/>
      <c r="Y478" s="61"/>
      <c r="Z478" s="61"/>
      <c r="AA478" s="61"/>
      <c r="AB478" s="61"/>
    </row>
    <row r="479" spans="24:28" ht="15.75" customHeight="1">
      <c r="X479" s="61"/>
      <c r="Y479" s="61"/>
      <c r="Z479" s="61"/>
      <c r="AA479" s="61"/>
      <c r="AB479" s="61"/>
    </row>
    <row r="480" spans="24:28" ht="15.75" customHeight="1">
      <c r="X480" s="61"/>
      <c r="Y480" s="61"/>
      <c r="Z480" s="61"/>
      <c r="AA480" s="61"/>
      <c r="AB480" s="61"/>
    </row>
    <row r="481" spans="24:28" ht="15.75" customHeight="1">
      <c r="X481" s="61"/>
      <c r="Y481" s="61"/>
      <c r="Z481" s="61"/>
      <c r="AA481" s="61"/>
      <c r="AB481" s="61"/>
    </row>
    <row r="482" spans="24:28" ht="15.75" customHeight="1">
      <c r="X482" s="61"/>
      <c r="Y482" s="61"/>
      <c r="Z482" s="61"/>
      <c r="AA482" s="61"/>
      <c r="AB482" s="61"/>
    </row>
    <row r="483" spans="24:28" ht="15.75" customHeight="1">
      <c r="X483" s="61"/>
      <c r="Y483" s="61"/>
      <c r="Z483" s="61"/>
      <c r="AA483" s="61"/>
      <c r="AB483" s="61"/>
    </row>
    <row r="484" spans="24:28" ht="15.75" customHeight="1">
      <c r="X484" s="61"/>
      <c r="Y484" s="61"/>
      <c r="Z484" s="61"/>
      <c r="AA484" s="61"/>
      <c r="AB484" s="61"/>
    </row>
    <row r="485" spans="24:28" ht="15.75" customHeight="1">
      <c r="X485" s="61"/>
      <c r="Y485" s="61"/>
      <c r="Z485" s="61"/>
      <c r="AA485" s="61"/>
      <c r="AB485" s="61"/>
    </row>
    <row r="486" spans="24:28" ht="15.75" customHeight="1">
      <c r="X486" s="61"/>
      <c r="Y486" s="61"/>
      <c r="Z486" s="61"/>
      <c r="AA486" s="61"/>
      <c r="AB486" s="61"/>
    </row>
    <row r="487" spans="24:28" ht="15.75" customHeight="1">
      <c r="X487" s="61"/>
      <c r="Y487" s="61"/>
      <c r="Z487" s="61"/>
      <c r="AA487" s="61"/>
      <c r="AB487" s="61"/>
    </row>
    <row r="488" spans="24:28" ht="15.75" customHeight="1">
      <c r="X488" s="61"/>
      <c r="Y488" s="61"/>
      <c r="Z488" s="61"/>
      <c r="AA488" s="61"/>
      <c r="AB488" s="61"/>
    </row>
    <row r="489" spans="24:28" ht="15.75" customHeight="1">
      <c r="X489" s="61"/>
      <c r="Y489" s="61"/>
      <c r="Z489" s="61"/>
      <c r="AA489" s="61"/>
      <c r="AB489" s="61"/>
    </row>
    <row r="490" spans="24:28" ht="15.75" customHeight="1">
      <c r="X490" s="61"/>
      <c r="Y490" s="61"/>
      <c r="Z490" s="61"/>
      <c r="AA490" s="61"/>
      <c r="AB490" s="61"/>
    </row>
    <row r="491" spans="24:28" ht="15.75" customHeight="1">
      <c r="X491" s="61"/>
      <c r="Y491" s="61"/>
      <c r="Z491" s="61"/>
      <c r="AA491" s="61"/>
      <c r="AB491" s="61"/>
    </row>
    <row r="492" spans="24:28" ht="15.75" customHeight="1">
      <c r="X492" s="61"/>
      <c r="Y492" s="61"/>
      <c r="Z492" s="61"/>
      <c r="AA492" s="61"/>
      <c r="AB492" s="61"/>
    </row>
    <row r="493" spans="24:28" ht="15.75" customHeight="1">
      <c r="X493" s="61"/>
      <c r="Y493" s="61"/>
      <c r="Z493" s="61"/>
      <c r="AA493" s="61"/>
      <c r="AB493" s="61"/>
    </row>
    <row r="494" spans="24:28" ht="15.75" customHeight="1">
      <c r="X494" s="61"/>
      <c r="Y494" s="61"/>
      <c r="Z494" s="61"/>
      <c r="AA494" s="61"/>
      <c r="AB494" s="61"/>
    </row>
    <row r="495" spans="24:28" ht="15.75" customHeight="1">
      <c r="X495" s="61"/>
      <c r="Y495" s="61"/>
      <c r="Z495" s="61"/>
      <c r="AA495" s="61"/>
      <c r="AB495" s="61"/>
    </row>
    <row r="496" spans="24:28" ht="15.75" customHeight="1">
      <c r="X496" s="61"/>
      <c r="Y496" s="61"/>
      <c r="Z496" s="61"/>
      <c r="AA496" s="61"/>
      <c r="AB496" s="61"/>
    </row>
    <row r="497" spans="24:28" ht="15.75" customHeight="1">
      <c r="X497" s="61"/>
      <c r="Y497" s="61"/>
      <c r="Z497" s="61"/>
      <c r="AA497" s="61"/>
      <c r="AB497" s="61"/>
    </row>
    <row r="498" spans="24:28" ht="15.75" customHeight="1">
      <c r="X498" s="61"/>
      <c r="Y498" s="61"/>
      <c r="Z498" s="61"/>
      <c r="AA498" s="61"/>
      <c r="AB498" s="61"/>
    </row>
    <row r="499" spans="24:28" ht="15.75" customHeight="1">
      <c r="X499" s="61"/>
      <c r="Y499" s="61"/>
      <c r="Z499" s="61"/>
      <c r="AA499" s="61"/>
      <c r="AB499" s="61"/>
    </row>
    <row r="500" spans="24:28" ht="15.75" customHeight="1">
      <c r="X500" s="61"/>
      <c r="Y500" s="61"/>
      <c r="Z500" s="61"/>
      <c r="AA500" s="61"/>
      <c r="AB500" s="61"/>
    </row>
    <row r="501" spans="24:28" ht="15.75" customHeight="1">
      <c r="X501" s="61"/>
      <c r="Y501" s="61"/>
      <c r="Z501" s="61"/>
      <c r="AA501" s="61"/>
      <c r="AB501" s="61"/>
    </row>
    <row r="502" spans="24:28" ht="15.75" customHeight="1">
      <c r="X502" s="61"/>
      <c r="Y502" s="61"/>
      <c r="Z502" s="61"/>
      <c r="AA502" s="61"/>
      <c r="AB502" s="61"/>
    </row>
    <row r="503" spans="24:28" ht="15.75" customHeight="1">
      <c r="X503" s="61"/>
      <c r="Y503" s="61"/>
      <c r="Z503" s="61"/>
      <c r="AA503" s="61"/>
      <c r="AB503" s="61"/>
    </row>
    <row r="504" spans="24:28" ht="15.75" customHeight="1">
      <c r="X504" s="61"/>
      <c r="Y504" s="61"/>
      <c r="Z504" s="61"/>
      <c r="AA504" s="61"/>
      <c r="AB504" s="61"/>
    </row>
    <row r="505" spans="24:28" ht="15.75" customHeight="1">
      <c r="X505" s="61"/>
      <c r="Y505" s="61"/>
      <c r="Z505" s="61"/>
      <c r="AA505" s="61"/>
      <c r="AB505" s="61"/>
    </row>
    <row r="506" spans="24:28" ht="15.75" customHeight="1">
      <c r="X506" s="61"/>
      <c r="Y506" s="61"/>
      <c r="Z506" s="61"/>
      <c r="AA506" s="61"/>
      <c r="AB506" s="61"/>
    </row>
    <row r="507" spans="24:28" ht="15.75" customHeight="1">
      <c r="X507" s="61"/>
      <c r="Y507" s="61"/>
      <c r="Z507" s="61"/>
      <c r="AA507" s="61"/>
      <c r="AB507" s="61"/>
    </row>
    <row r="508" spans="24:28" ht="15.75" customHeight="1">
      <c r="X508" s="61"/>
      <c r="Y508" s="61"/>
      <c r="Z508" s="61"/>
      <c r="AA508" s="61"/>
      <c r="AB508" s="61"/>
    </row>
    <row r="509" spans="24:28" ht="15.75" customHeight="1">
      <c r="X509" s="61"/>
      <c r="Y509" s="61"/>
      <c r="Z509" s="61"/>
      <c r="AA509" s="61"/>
      <c r="AB509" s="61"/>
    </row>
    <row r="510" spans="24:28" ht="15.75" customHeight="1">
      <c r="X510" s="61"/>
      <c r="Y510" s="61"/>
      <c r="Z510" s="61"/>
      <c r="AA510" s="61"/>
      <c r="AB510" s="61"/>
    </row>
    <row r="511" spans="24:28" ht="15.75" customHeight="1">
      <c r="X511" s="61"/>
      <c r="Y511" s="61"/>
      <c r="Z511" s="61"/>
      <c r="AA511" s="61"/>
      <c r="AB511" s="61"/>
    </row>
    <row r="512" spans="24:28" ht="15.75" customHeight="1">
      <c r="X512" s="61"/>
      <c r="Y512" s="61"/>
      <c r="Z512" s="61"/>
      <c r="AA512" s="61"/>
      <c r="AB512" s="61"/>
    </row>
    <row r="513" spans="24:28" ht="15.75" customHeight="1">
      <c r="X513" s="61"/>
      <c r="Y513" s="61"/>
      <c r="Z513" s="61"/>
      <c r="AA513" s="61"/>
      <c r="AB513" s="61"/>
    </row>
    <row r="514" spans="24:28" ht="15.75" customHeight="1">
      <c r="X514" s="61"/>
      <c r="Y514" s="61"/>
      <c r="Z514" s="61"/>
      <c r="AA514" s="61"/>
      <c r="AB514" s="61"/>
    </row>
    <row r="515" spans="24:28" ht="15.75" customHeight="1">
      <c r="X515" s="61"/>
      <c r="Y515" s="61"/>
      <c r="Z515" s="61"/>
      <c r="AA515" s="61"/>
      <c r="AB515" s="61"/>
    </row>
    <row r="516" spans="24:28" ht="15.75" customHeight="1">
      <c r="X516" s="61"/>
      <c r="Y516" s="61"/>
      <c r="Z516" s="61"/>
      <c r="AA516" s="61"/>
      <c r="AB516" s="61"/>
    </row>
    <row r="517" spans="24:28" ht="15.75" customHeight="1">
      <c r="X517" s="61"/>
      <c r="Y517" s="61"/>
      <c r="Z517" s="61"/>
      <c r="AA517" s="61"/>
      <c r="AB517" s="61"/>
    </row>
    <row r="518" spans="24:28" ht="15.75" customHeight="1">
      <c r="X518" s="61"/>
      <c r="Y518" s="61"/>
      <c r="Z518" s="61"/>
      <c r="AA518" s="61"/>
      <c r="AB518" s="61"/>
    </row>
    <row r="519" spans="24:28" ht="15.75" customHeight="1">
      <c r="X519" s="61"/>
      <c r="Y519" s="61"/>
      <c r="Z519" s="61"/>
      <c r="AA519" s="61"/>
      <c r="AB519" s="61"/>
    </row>
    <row r="520" spans="24:28" ht="15.75" customHeight="1">
      <c r="X520" s="61"/>
      <c r="Y520" s="61"/>
      <c r="Z520" s="61"/>
      <c r="AA520" s="61"/>
      <c r="AB520" s="61"/>
    </row>
    <row r="521" spans="24:28" ht="15.75" customHeight="1">
      <c r="X521" s="61"/>
      <c r="Y521" s="61"/>
      <c r="Z521" s="61"/>
      <c r="AA521" s="61"/>
      <c r="AB521" s="61"/>
    </row>
    <row r="522" spans="24:28" ht="15.75" customHeight="1">
      <c r="X522" s="61"/>
      <c r="Y522" s="61"/>
      <c r="Z522" s="61"/>
      <c r="AA522" s="61"/>
      <c r="AB522" s="61"/>
    </row>
    <row r="523" spans="24:28" ht="15.75" customHeight="1">
      <c r="X523" s="61"/>
      <c r="Y523" s="61"/>
      <c r="Z523" s="61"/>
      <c r="AA523" s="61"/>
      <c r="AB523" s="61"/>
    </row>
    <row r="524" spans="24:28" ht="15.75" customHeight="1">
      <c r="X524" s="61"/>
      <c r="Y524" s="61"/>
      <c r="Z524" s="61"/>
      <c r="AA524" s="61"/>
      <c r="AB524" s="61"/>
    </row>
    <row r="525" spans="24:28" ht="15.75" customHeight="1">
      <c r="X525" s="61"/>
      <c r="Y525" s="61"/>
      <c r="Z525" s="61"/>
      <c r="AA525" s="61"/>
      <c r="AB525" s="61"/>
    </row>
    <row r="526" spans="24:28" ht="15.75" customHeight="1">
      <c r="X526" s="61"/>
      <c r="Y526" s="61"/>
      <c r="Z526" s="61"/>
      <c r="AA526" s="61"/>
      <c r="AB526" s="61"/>
    </row>
    <row r="527" spans="24:28" ht="15.75" customHeight="1">
      <c r="X527" s="61"/>
      <c r="Y527" s="61"/>
      <c r="Z527" s="61"/>
      <c r="AA527" s="61"/>
      <c r="AB527" s="61"/>
    </row>
    <row r="528" spans="24:28" ht="15.75" customHeight="1">
      <c r="X528" s="61"/>
      <c r="Y528" s="61"/>
      <c r="Z528" s="61"/>
      <c r="AA528" s="61"/>
      <c r="AB528" s="61"/>
    </row>
    <row r="529" spans="24:28" ht="15.75" customHeight="1">
      <c r="X529" s="61"/>
      <c r="Y529" s="61"/>
      <c r="Z529" s="61"/>
      <c r="AA529" s="61"/>
      <c r="AB529" s="61"/>
    </row>
    <row r="530" spans="24:28" ht="15.75" customHeight="1">
      <c r="X530" s="61"/>
      <c r="Y530" s="61"/>
      <c r="Z530" s="61"/>
      <c r="AA530" s="61"/>
      <c r="AB530" s="61"/>
    </row>
    <row r="531" spans="24:28" ht="15.75" customHeight="1">
      <c r="X531" s="61"/>
      <c r="Y531" s="61"/>
      <c r="Z531" s="61"/>
      <c r="AA531" s="61"/>
      <c r="AB531" s="61"/>
    </row>
    <row r="532" spans="24:28" ht="15.75" customHeight="1">
      <c r="X532" s="61"/>
      <c r="Y532" s="61"/>
      <c r="Z532" s="61"/>
      <c r="AA532" s="61"/>
      <c r="AB532" s="61"/>
    </row>
    <row r="533" spans="24:28" ht="15.75" customHeight="1">
      <c r="X533" s="61"/>
      <c r="Y533" s="61"/>
      <c r="Z533" s="61"/>
      <c r="AA533" s="61"/>
      <c r="AB533" s="61"/>
    </row>
    <row r="534" spans="24:28" ht="15.75" customHeight="1">
      <c r="X534" s="61"/>
      <c r="Y534" s="61"/>
      <c r="Z534" s="61"/>
      <c r="AA534" s="61"/>
      <c r="AB534" s="61"/>
    </row>
    <row r="535" spans="24:28" ht="15.75" customHeight="1">
      <c r="X535" s="61"/>
      <c r="Y535" s="61"/>
      <c r="Z535" s="61"/>
      <c r="AA535" s="61"/>
      <c r="AB535" s="61"/>
    </row>
    <row r="536" spans="24:28" ht="15.75" customHeight="1">
      <c r="X536" s="61"/>
      <c r="Y536" s="61"/>
      <c r="Z536" s="61"/>
      <c r="AA536" s="61"/>
      <c r="AB536" s="61"/>
    </row>
    <row r="537" spans="24:28" ht="15.75" customHeight="1">
      <c r="X537" s="61"/>
      <c r="Y537" s="61"/>
      <c r="Z537" s="61"/>
      <c r="AA537" s="61"/>
      <c r="AB537" s="61"/>
    </row>
    <row r="538" spans="24:28" ht="15.75" customHeight="1">
      <c r="X538" s="61"/>
      <c r="Y538" s="61"/>
      <c r="Z538" s="61"/>
      <c r="AA538" s="61"/>
      <c r="AB538" s="61"/>
    </row>
    <row r="539" spans="24:28" ht="15.75" customHeight="1">
      <c r="X539" s="61"/>
      <c r="Y539" s="61"/>
      <c r="Z539" s="61"/>
      <c r="AA539" s="61"/>
      <c r="AB539" s="61"/>
    </row>
    <row r="540" spans="24:28" ht="15.75" customHeight="1">
      <c r="X540" s="61"/>
      <c r="Y540" s="61"/>
      <c r="Z540" s="61"/>
      <c r="AA540" s="61"/>
      <c r="AB540" s="61"/>
    </row>
    <row r="541" spans="24:28" ht="15.75" customHeight="1">
      <c r="X541" s="61"/>
      <c r="Y541" s="61"/>
      <c r="Z541" s="61"/>
      <c r="AA541" s="61"/>
      <c r="AB541" s="61"/>
    </row>
    <row r="542" spans="24:28" ht="15.75" customHeight="1">
      <c r="X542" s="61"/>
      <c r="Y542" s="61"/>
      <c r="Z542" s="61"/>
      <c r="AA542" s="61"/>
      <c r="AB542" s="61"/>
    </row>
    <row r="543" spans="24:28" ht="15.75" customHeight="1">
      <c r="X543" s="61"/>
      <c r="Y543" s="61"/>
      <c r="Z543" s="61"/>
      <c r="AA543" s="61"/>
      <c r="AB543" s="61"/>
    </row>
    <row r="544" spans="24:28" ht="15.75" customHeight="1">
      <c r="X544" s="61"/>
      <c r="Y544" s="61"/>
      <c r="Z544" s="61"/>
      <c r="AA544" s="61"/>
      <c r="AB544" s="61"/>
    </row>
    <row r="545" spans="24:28" ht="15.75" customHeight="1">
      <c r="X545" s="61"/>
      <c r="Y545" s="61"/>
      <c r="Z545" s="61"/>
      <c r="AA545" s="61"/>
      <c r="AB545" s="61"/>
    </row>
    <row r="546" spans="24:28" ht="15.75" customHeight="1">
      <c r="X546" s="61"/>
      <c r="Y546" s="61"/>
      <c r="Z546" s="61"/>
      <c r="AA546" s="61"/>
      <c r="AB546" s="61"/>
    </row>
    <row r="547" spans="24:28" ht="15.75" customHeight="1">
      <c r="X547" s="61"/>
      <c r="Y547" s="61"/>
      <c r="Z547" s="61"/>
      <c r="AA547" s="61"/>
      <c r="AB547" s="61"/>
    </row>
    <row r="548" spans="24:28" ht="15.75" customHeight="1">
      <c r="X548" s="61"/>
      <c r="Y548" s="61"/>
      <c r="Z548" s="61"/>
      <c r="AA548" s="61"/>
      <c r="AB548" s="61"/>
    </row>
    <row r="549" spans="24:28" ht="15.75" customHeight="1">
      <c r="X549" s="61"/>
      <c r="Y549" s="61"/>
      <c r="Z549" s="61"/>
      <c r="AA549" s="61"/>
      <c r="AB549" s="61"/>
    </row>
    <row r="550" spans="24:28" ht="15.75" customHeight="1">
      <c r="X550" s="61"/>
      <c r="Y550" s="61"/>
      <c r="Z550" s="61"/>
      <c r="AA550" s="61"/>
      <c r="AB550" s="61"/>
    </row>
    <row r="551" spans="24:28" ht="15.75" customHeight="1">
      <c r="X551" s="61"/>
      <c r="Y551" s="61"/>
      <c r="Z551" s="61"/>
      <c r="AA551" s="61"/>
      <c r="AB551" s="61"/>
    </row>
    <row r="552" spans="24:28" ht="15.75" customHeight="1">
      <c r="X552" s="61"/>
      <c r="Y552" s="61"/>
      <c r="Z552" s="61"/>
      <c r="AA552" s="61"/>
      <c r="AB552" s="61"/>
    </row>
    <row r="553" spans="24:28" ht="15.75" customHeight="1">
      <c r="X553" s="61"/>
      <c r="Y553" s="61"/>
      <c r="Z553" s="61"/>
      <c r="AA553" s="61"/>
      <c r="AB553" s="61"/>
    </row>
    <row r="554" spans="24:28" ht="15.75" customHeight="1">
      <c r="X554" s="61"/>
      <c r="Y554" s="61"/>
      <c r="Z554" s="61"/>
      <c r="AA554" s="61"/>
      <c r="AB554" s="61"/>
    </row>
    <row r="555" spans="24:28" ht="15.75" customHeight="1">
      <c r="X555" s="61"/>
      <c r="Y555" s="61"/>
      <c r="Z555" s="61"/>
      <c r="AA555" s="61"/>
      <c r="AB555" s="61"/>
    </row>
    <row r="556" spans="24:28" ht="15.75" customHeight="1">
      <c r="X556" s="61"/>
      <c r="Y556" s="61"/>
      <c r="Z556" s="61"/>
      <c r="AA556" s="61"/>
      <c r="AB556" s="61"/>
    </row>
    <row r="557" spans="24:28" ht="15.75" customHeight="1">
      <c r="X557" s="61"/>
      <c r="Y557" s="61"/>
      <c r="Z557" s="61"/>
      <c r="AA557" s="61"/>
      <c r="AB557" s="61"/>
    </row>
    <row r="558" spans="24:28" ht="15.75" customHeight="1">
      <c r="X558" s="61"/>
      <c r="Y558" s="61"/>
      <c r="Z558" s="61"/>
      <c r="AA558" s="61"/>
      <c r="AB558" s="61"/>
    </row>
    <row r="559" spans="24:28" ht="15.75" customHeight="1">
      <c r="X559" s="61"/>
      <c r="Y559" s="61"/>
      <c r="Z559" s="61"/>
      <c r="AA559" s="61"/>
      <c r="AB559" s="61"/>
    </row>
    <row r="560" spans="24:28" ht="15.75" customHeight="1">
      <c r="X560" s="61"/>
      <c r="Y560" s="61"/>
      <c r="Z560" s="61"/>
      <c r="AA560" s="61"/>
      <c r="AB560" s="61"/>
    </row>
    <row r="561" spans="24:28" ht="15.75" customHeight="1">
      <c r="X561" s="61"/>
      <c r="Y561" s="61"/>
      <c r="Z561" s="61"/>
      <c r="AA561" s="61"/>
      <c r="AB561" s="61"/>
    </row>
    <row r="562" spans="24:28" ht="15.75" customHeight="1">
      <c r="X562" s="61"/>
      <c r="Y562" s="61"/>
      <c r="Z562" s="61"/>
      <c r="AA562" s="61"/>
      <c r="AB562" s="61"/>
    </row>
    <row r="563" spans="24:28" ht="15.75" customHeight="1">
      <c r="X563" s="61"/>
      <c r="Y563" s="61"/>
      <c r="Z563" s="61"/>
      <c r="AA563" s="61"/>
      <c r="AB563" s="61"/>
    </row>
    <row r="564" spans="24:28" ht="15.75" customHeight="1">
      <c r="X564" s="61"/>
      <c r="Y564" s="61"/>
      <c r="Z564" s="61"/>
      <c r="AA564" s="61"/>
      <c r="AB564" s="61"/>
    </row>
    <row r="565" spans="24:28" ht="15.75" customHeight="1">
      <c r="X565" s="61"/>
      <c r="Y565" s="61"/>
      <c r="Z565" s="61"/>
      <c r="AA565" s="61"/>
      <c r="AB565" s="61"/>
    </row>
    <row r="566" spans="24:28" ht="15.75" customHeight="1">
      <c r="X566" s="61"/>
      <c r="Y566" s="61"/>
      <c r="Z566" s="61"/>
      <c r="AA566" s="61"/>
      <c r="AB566" s="61"/>
    </row>
    <row r="567" spans="24:28" ht="15.75" customHeight="1">
      <c r="X567" s="61"/>
      <c r="Y567" s="61"/>
      <c r="Z567" s="61"/>
      <c r="AA567" s="61"/>
      <c r="AB567" s="61"/>
    </row>
    <row r="568" spans="24:28" ht="15.75" customHeight="1">
      <c r="X568" s="61"/>
      <c r="Y568" s="61"/>
      <c r="Z568" s="61"/>
      <c r="AA568" s="61"/>
      <c r="AB568" s="61"/>
    </row>
    <row r="569" spans="24:28" ht="15.75" customHeight="1">
      <c r="X569" s="61"/>
      <c r="Y569" s="61"/>
      <c r="Z569" s="61"/>
      <c r="AA569" s="61"/>
      <c r="AB569" s="61"/>
    </row>
    <row r="570" spans="24:28" ht="15.75" customHeight="1">
      <c r="X570" s="61"/>
      <c r="Y570" s="61"/>
      <c r="Z570" s="61"/>
      <c r="AA570" s="61"/>
      <c r="AB570" s="61"/>
    </row>
    <row r="571" spans="24:28" ht="15.75" customHeight="1">
      <c r="X571" s="61"/>
      <c r="Y571" s="61"/>
      <c r="Z571" s="61"/>
      <c r="AA571" s="61"/>
      <c r="AB571" s="61"/>
    </row>
    <row r="572" spans="24:28" ht="15.75" customHeight="1">
      <c r="X572" s="61"/>
      <c r="Y572" s="61"/>
      <c r="Z572" s="61"/>
      <c r="AA572" s="61"/>
      <c r="AB572" s="61"/>
    </row>
    <row r="573" spans="24:28" ht="15.75" customHeight="1">
      <c r="X573" s="61"/>
      <c r="Y573" s="61"/>
      <c r="Z573" s="61"/>
      <c r="AA573" s="61"/>
      <c r="AB573" s="61"/>
    </row>
    <row r="574" spans="24:28" ht="15.75" customHeight="1">
      <c r="X574" s="61"/>
      <c r="Y574" s="61"/>
      <c r="Z574" s="61"/>
      <c r="AA574" s="61"/>
      <c r="AB574" s="61"/>
    </row>
    <row r="575" spans="24:28" ht="15.75" customHeight="1">
      <c r="X575" s="61"/>
      <c r="Y575" s="61"/>
      <c r="Z575" s="61"/>
      <c r="AA575" s="61"/>
      <c r="AB575" s="61"/>
    </row>
    <row r="576" spans="24:28" ht="15.75" customHeight="1">
      <c r="X576" s="61"/>
      <c r="Y576" s="61"/>
      <c r="Z576" s="61"/>
      <c r="AA576" s="61"/>
      <c r="AB576" s="61"/>
    </row>
    <row r="577" spans="24:28" ht="15.75" customHeight="1">
      <c r="X577" s="61"/>
      <c r="Y577" s="61"/>
      <c r="Z577" s="61"/>
      <c r="AA577" s="61"/>
      <c r="AB577" s="61"/>
    </row>
    <row r="578" spans="24:28" ht="15.75" customHeight="1">
      <c r="X578" s="61"/>
      <c r="Y578" s="61"/>
      <c r="Z578" s="61"/>
      <c r="AA578" s="61"/>
      <c r="AB578" s="61"/>
    </row>
    <row r="579" spans="24:28" ht="15.75" customHeight="1">
      <c r="X579" s="61"/>
      <c r="Y579" s="61"/>
      <c r="Z579" s="61"/>
      <c r="AA579" s="61"/>
      <c r="AB579" s="61"/>
    </row>
    <row r="580" spans="24:28" ht="15.75" customHeight="1">
      <c r="X580" s="61"/>
      <c r="Y580" s="61"/>
      <c r="Z580" s="61"/>
      <c r="AA580" s="61"/>
      <c r="AB580" s="61"/>
    </row>
    <row r="581" spans="24:28" ht="15.75" customHeight="1">
      <c r="X581" s="61"/>
      <c r="Y581" s="61"/>
      <c r="Z581" s="61"/>
      <c r="AA581" s="61"/>
      <c r="AB581" s="61"/>
    </row>
    <row r="582" spans="24:28" ht="15.75" customHeight="1">
      <c r="X582" s="61"/>
      <c r="Y582" s="61"/>
      <c r="Z582" s="61"/>
      <c r="AA582" s="61"/>
      <c r="AB582" s="61"/>
    </row>
    <row r="583" spans="24:28" ht="15.75" customHeight="1">
      <c r="X583" s="61"/>
      <c r="Y583" s="61"/>
      <c r="Z583" s="61"/>
      <c r="AA583" s="61"/>
      <c r="AB583" s="61"/>
    </row>
    <row r="584" spans="24:28" ht="15.75" customHeight="1">
      <c r="X584" s="61"/>
      <c r="Y584" s="61"/>
      <c r="Z584" s="61"/>
      <c r="AA584" s="61"/>
      <c r="AB584" s="61"/>
    </row>
    <row r="585" spans="24:28" ht="15.75" customHeight="1">
      <c r="X585" s="61"/>
      <c r="Y585" s="61"/>
      <c r="Z585" s="61"/>
      <c r="AA585" s="61"/>
      <c r="AB585" s="61"/>
    </row>
    <row r="586" spans="24:28" ht="15.75" customHeight="1">
      <c r="X586" s="61"/>
      <c r="Y586" s="61"/>
      <c r="Z586" s="61"/>
      <c r="AA586" s="61"/>
      <c r="AB586" s="61"/>
    </row>
    <row r="587" spans="24:28" ht="15.75" customHeight="1">
      <c r="X587" s="61"/>
      <c r="Y587" s="61"/>
      <c r="Z587" s="61"/>
      <c r="AA587" s="61"/>
      <c r="AB587" s="61"/>
    </row>
    <row r="588" spans="24:28" ht="15.75" customHeight="1">
      <c r="X588" s="61"/>
      <c r="Y588" s="61"/>
      <c r="Z588" s="61"/>
      <c r="AA588" s="61"/>
      <c r="AB588" s="61"/>
    </row>
    <row r="589" spans="24:28" ht="15.75" customHeight="1">
      <c r="X589" s="61"/>
      <c r="Y589" s="61"/>
      <c r="Z589" s="61"/>
      <c r="AA589" s="61"/>
      <c r="AB589" s="61"/>
    </row>
    <row r="590" spans="24:28" ht="15.75" customHeight="1">
      <c r="X590" s="61"/>
      <c r="Y590" s="61"/>
      <c r="Z590" s="61"/>
      <c r="AA590" s="61"/>
      <c r="AB590" s="61"/>
    </row>
    <row r="591" spans="24:28" ht="15.75" customHeight="1">
      <c r="X591" s="61"/>
      <c r="Y591" s="61"/>
      <c r="Z591" s="61"/>
      <c r="AA591" s="61"/>
      <c r="AB591" s="61"/>
    </row>
    <row r="592" spans="24:28" ht="15.75" customHeight="1">
      <c r="X592" s="61"/>
      <c r="Y592" s="61"/>
      <c r="Z592" s="61"/>
      <c r="AA592" s="61"/>
      <c r="AB592" s="61"/>
    </row>
    <row r="593" spans="24:28" ht="15.75" customHeight="1">
      <c r="X593" s="61"/>
      <c r="Y593" s="61"/>
      <c r="Z593" s="61"/>
      <c r="AA593" s="61"/>
      <c r="AB593" s="61"/>
    </row>
    <row r="594" spans="24:28" ht="15.75" customHeight="1">
      <c r="X594" s="61"/>
      <c r="Y594" s="61"/>
      <c r="Z594" s="61"/>
      <c r="AA594" s="61"/>
      <c r="AB594" s="61"/>
    </row>
    <row r="595" spans="24:28" ht="15.75" customHeight="1">
      <c r="X595" s="61"/>
      <c r="Y595" s="61"/>
      <c r="Z595" s="61"/>
      <c r="AA595" s="61"/>
      <c r="AB595" s="61"/>
    </row>
    <row r="596" spans="24:28" ht="15.75" customHeight="1">
      <c r="X596" s="61"/>
      <c r="Y596" s="61"/>
      <c r="Z596" s="61"/>
      <c r="AA596" s="61"/>
      <c r="AB596" s="61"/>
    </row>
    <row r="597" spans="24:28" ht="15.75" customHeight="1">
      <c r="X597" s="61"/>
      <c r="Y597" s="61"/>
      <c r="Z597" s="61"/>
      <c r="AA597" s="61"/>
      <c r="AB597" s="61"/>
    </row>
    <row r="598" spans="24:28" ht="15.75" customHeight="1">
      <c r="X598" s="61"/>
      <c r="Y598" s="61"/>
      <c r="Z598" s="61"/>
      <c r="AA598" s="61"/>
      <c r="AB598" s="61"/>
    </row>
    <row r="599" spans="24:28" ht="15.75" customHeight="1">
      <c r="X599" s="61"/>
      <c r="Y599" s="61"/>
      <c r="Z599" s="61"/>
      <c r="AA599" s="61"/>
      <c r="AB599" s="61"/>
    </row>
    <row r="600" spans="24:28" ht="15.75" customHeight="1">
      <c r="X600" s="61"/>
      <c r="Y600" s="61"/>
      <c r="Z600" s="61"/>
      <c r="AA600" s="61"/>
      <c r="AB600" s="61"/>
    </row>
    <row r="601" spans="24:28" ht="15.75" customHeight="1">
      <c r="X601" s="61"/>
      <c r="Y601" s="61"/>
      <c r="Z601" s="61"/>
      <c r="AA601" s="61"/>
      <c r="AB601" s="61"/>
    </row>
    <row r="602" spans="24:28" ht="15.75" customHeight="1">
      <c r="X602" s="61"/>
      <c r="Y602" s="61"/>
      <c r="Z602" s="61"/>
      <c r="AA602" s="61"/>
      <c r="AB602" s="61"/>
    </row>
    <row r="603" spans="24:28" ht="15.75" customHeight="1">
      <c r="X603" s="61"/>
      <c r="Y603" s="61"/>
      <c r="Z603" s="61"/>
      <c r="AA603" s="61"/>
      <c r="AB603" s="61"/>
    </row>
    <row r="604" spans="24:28" ht="15.75" customHeight="1">
      <c r="X604" s="61"/>
      <c r="Y604" s="61"/>
      <c r="Z604" s="61"/>
      <c r="AA604" s="61"/>
      <c r="AB604" s="61"/>
    </row>
    <row r="605" spans="24:28" ht="15.75" customHeight="1">
      <c r="X605" s="61"/>
      <c r="Y605" s="61"/>
      <c r="Z605" s="61"/>
      <c r="AA605" s="61"/>
      <c r="AB605" s="61"/>
    </row>
    <row r="606" spans="24:28" ht="15.75" customHeight="1">
      <c r="X606" s="61"/>
      <c r="Y606" s="61"/>
      <c r="Z606" s="61"/>
      <c r="AA606" s="61"/>
      <c r="AB606" s="61"/>
    </row>
    <row r="607" spans="24:28" ht="15.75" customHeight="1">
      <c r="X607" s="61"/>
      <c r="Y607" s="61"/>
      <c r="Z607" s="61"/>
      <c r="AA607" s="61"/>
      <c r="AB607" s="61"/>
    </row>
    <row r="608" spans="24:28" ht="15.75" customHeight="1">
      <c r="X608" s="61"/>
      <c r="Y608" s="61"/>
      <c r="Z608" s="61"/>
      <c r="AA608" s="61"/>
      <c r="AB608" s="61"/>
    </row>
    <row r="609" spans="24:28" ht="15.75" customHeight="1">
      <c r="X609" s="61"/>
      <c r="Y609" s="61"/>
      <c r="Z609" s="61"/>
      <c r="AA609" s="61"/>
      <c r="AB609" s="61"/>
    </row>
    <row r="610" spans="24:28" ht="15.75" customHeight="1">
      <c r="X610" s="61"/>
      <c r="Y610" s="61"/>
      <c r="Z610" s="61"/>
      <c r="AA610" s="61"/>
      <c r="AB610" s="61"/>
    </row>
    <row r="611" spans="24:28" ht="15.75" customHeight="1">
      <c r="X611" s="61"/>
      <c r="Y611" s="61"/>
      <c r="Z611" s="61"/>
      <c r="AA611" s="61"/>
      <c r="AB611" s="61"/>
    </row>
    <row r="612" spans="24:28" ht="15.75" customHeight="1">
      <c r="X612" s="61"/>
      <c r="Y612" s="61"/>
      <c r="Z612" s="61"/>
      <c r="AA612" s="61"/>
      <c r="AB612" s="61"/>
    </row>
    <row r="613" spans="24:28" ht="15.75" customHeight="1">
      <c r="X613" s="61"/>
      <c r="Y613" s="61"/>
      <c r="Z613" s="61"/>
      <c r="AA613" s="61"/>
      <c r="AB613" s="61"/>
    </row>
    <row r="614" spans="24:28" ht="15.75" customHeight="1">
      <c r="X614" s="61"/>
      <c r="Y614" s="61"/>
      <c r="Z614" s="61"/>
      <c r="AA614" s="61"/>
      <c r="AB614" s="61"/>
    </row>
    <row r="615" spans="24:28" ht="15.75" customHeight="1">
      <c r="X615" s="61"/>
      <c r="Y615" s="61"/>
      <c r="Z615" s="61"/>
      <c r="AA615" s="61"/>
      <c r="AB615" s="61"/>
    </row>
    <row r="616" spans="24:28" ht="15.75" customHeight="1">
      <c r="X616" s="61"/>
      <c r="Y616" s="61"/>
      <c r="Z616" s="61"/>
      <c r="AA616" s="61"/>
      <c r="AB616" s="61"/>
    </row>
    <row r="617" spans="24:28" ht="15.75" customHeight="1">
      <c r="X617" s="61"/>
      <c r="Y617" s="61"/>
      <c r="Z617" s="61"/>
      <c r="AA617" s="61"/>
      <c r="AB617" s="61"/>
    </row>
    <row r="618" spans="24:28" ht="15.75" customHeight="1">
      <c r="X618" s="61"/>
      <c r="Y618" s="61"/>
      <c r="Z618" s="61"/>
      <c r="AA618" s="61"/>
      <c r="AB618" s="61"/>
    </row>
    <row r="619" spans="24:28" ht="15.75" customHeight="1">
      <c r="X619" s="61"/>
      <c r="Y619" s="61"/>
      <c r="Z619" s="61"/>
      <c r="AA619" s="61"/>
      <c r="AB619" s="61"/>
    </row>
    <row r="620" spans="24:28" ht="15.75" customHeight="1">
      <c r="X620" s="61"/>
      <c r="Y620" s="61"/>
      <c r="Z620" s="61"/>
      <c r="AA620" s="61"/>
      <c r="AB620" s="61"/>
    </row>
    <row r="621" spans="24:28" ht="15.75" customHeight="1">
      <c r="X621" s="61"/>
      <c r="Y621" s="61"/>
      <c r="Z621" s="61"/>
      <c r="AA621" s="61"/>
      <c r="AB621" s="61"/>
    </row>
    <row r="622" spans="24:28" ht="15.75" customHeight="1">
      <c r="X622" s="61"/>
      <c r="Y622" s="61"/>
      <c r="Z622" s="61"/>
      <c r="AA622" s="61"/>
      <c r="AB622" s="61"/>
    </row>
    <row r="623" spans="24:28" ht="15.75" customHeight="1">
      <c r="X623" s="61"/>
      <c r="Y623" s="61"/>
      <c r="Z623" s="61"/>
      <c r="AA623" s="61"/>
      <c r="AB623" s="61"/>
    </row>
    <row r="624" spans="24:28" ht="15.75" customHeight="1">
      <c r="X624" s="61"/>
      <c r="Y624" s="61"/>
      <c r="Z624" s="61"/>
      <c r="AA624" s="61"/>
      <c r="AB624" s="61"/>
    </row>
    <row r="625" spans="24:28" ht="15.75" customHeight="1">
      <c r="X625" s="61"/>
      <c r="Y625" s="61"/>
      <c r="Z625" s="61"/>
      <c r="AA625" s="61"/>
      <c r="AB625" s="61"/>
    </row>
    <row r="626" spans="24:28" ht="15.75" customHeight="1">
      <c r="X626" s="61"/>
      <c r="Y626" s="61"/>
      <c r="Z626" s="61"/>
      <c r="AA626" s="61"/>
      <c r="AB626" s="61"/>
    </row>
    <row r="627" spans="24:28" ht="15.75" customHeight="1">
      <c r="X627" s="61"/>
      <c r="Y627" s="61"/>
      <c r="Z627" s="61"/>
      <c r="AA627" s="61"/>
      <c r="AB627" s="61"/>
    </row>
    <row r="628" spans="24:28" ht="15.75" customHeight="1">
      <c r="X628" s="61"/>
      <c r="Y628" s="61"/>
      <c r="Z628" s="61"/>
      <c r="AA628" s="61"/>
      <c r="AB628" s="61"/>
    </row>
    <row r="629" spans="24:28" ht="15.75" customHeight="1">
      <c r="X629" s="61"/>
      <c r="Y629" s="61"/>
      <c r="Z629" s="61"/>
      <c r="AA629" s="61"/>
      <c r="AB629" s="61"/>
    </row>
    <row r="630" spans="24:28" ht="15.75" customHeight="1">
      <c r="X630" s="61"/>
      <c r="Y630" s="61"/>
      <c r="Z630" s="61"/>
      <c r="AA630" s="61"/>
      <c r="AB630" s="61"/>
    </row>
    <row r="631" spans="24:28" ht="15.75" customHeight="1">
      <c r="X631" s="61"/>
      <c r="Y631" s="61"/>
      <c r="Z631" s="61"/>
      <c r="AA631" s="61"/>
      <c r="AB631" s="61"/>
    </row>
    <row r="632" spans="24:28" ht="15.75" customHeight="1">
      <c r="X632" s="61"/>
      <c r="Y632" s="61"/>
      <c r="Z632" s="61"/>
      <c r="AA632" s="61"/>
      <c r="AB632" s="61"/>
    </row>
    <row r="633" spans="24:28" ht="15.75" customHeight="1">
      <c r="X633" s="61"/>
      <c r="Y633" s="61"/>
      <c r="Z633" s="61"/>
      <c r="AA633" s="61"/>
      <c r="AB633" s="61"/>
    </row>
    <row r="634" spans="24:28" ht="15.75" customHeight="1">
      <c r="X634" s="61"/>
      <c r="Y634" s="61"/>
      <c r="Z634" s="61"/>
      <c r="AA634" s="61"/>
      <c r="AB634" s="61"/>
    </row>
    <row r="635" spans="24:28" ht="15.75" customHeight="1">
      <c r="X635" s="61"/>
      <c r="Y635" s="61"/>
      <c r="Z635" s="61"/>
      <c r="AA635" s="61"/>
      <c r="AB635" s="61"/>
    </row>
    <row r="636" spans="24:28" ht="15.75" customHeight="1">
      <c r="X636" s="61"/>
      <c r="Y636" s="61"/>
      <c r="Z636" s="61"/>
      <c r="AA636" s="61"/>
      <c r="AB636" s="61"/>
    </row>
    <row r="637" spans="24:28" ht="15.75" customHeight="1">
      <c r="X637" s="61"/>
      <c r="Y637" s="61"/>
      <c r="Z637" s="61"/>
      <c r="AA637" s="61"/>
      <c r="AB637" s="61"/>
    </row>
    <row r="638" spans="24:28" ht="15.75" customHeight="1">
      <c r="X638" s="61"/>
      <c r="Y638" s="61"/>
      <c r="Z638" s="61"/>
      <c r="AA638" s="61"/>
      <c r="AB638" s="61"/>
    </row>
    <row r="639" spans="24:28" ht="15.75" customHeight="1">
      <c r="X639" s="61"/>
      <c r="Y639" s="61"/>
      <c r="Z639" s="61"/>
      <c r="AA639" s="61"/>
      <c r="AB639" s="61"/>
    </row>
    <row r="640" spans="24:28" ht="15.75" customHeight="1">
      <c r="X640" s="61"/>
      <c r="Y640" s="61"/>
      <c r="Z640" s="61"/>
      <c r="AA640" s="61"/>
      <c r="AB640" s="61"/>
    </row>
    <row r="641" spans="24:28" ht="15.75" customHeight="1">
      <c r="X641" s="61"/>
      <c r="Y641" s="61"/>
      <c r="Z641" s="61"/>
      <c r="AA641" s="61"/>
      <c r="AB641" s="61"/>
    </row>
    <row r="642" spans="24:28" ht="15.75" customHeight="1">
      <c r="X642" s="61"/>
      <c r="Y642" s="61"/>
      <c r="Z642" s="61"/>
      <c r="AA642" s="61"/>
      <c r="AB642" s="61"/>
    </row>
    <row r="643" spans="24:28" ht="15.75" customHeight="1">
      <c r="X643" s="61"/>
      <c r="Y643" s="61"/>
      <c r="Z643" s="61"/>
      <c r="AA643" s="61"/>
      <c r="AB643" s="61"/>
    </row>
    <row r="644" spans="24:28" ht="15.75" customHeight="1">
      <c r="X644" s="61"/>
      <c r="Y644" s="61"/>
      <c r="Z644" s="61"/>
      <c r="AA644" s="61"/>
      <c r="AB644" s="61"/>
    </row>
    <row r="645" spans="24:28" ht="15.75" customHeight="1">
      <c r="X645" s="61"/>
      <c r="Y645" s="61"/>
      <c r="Z645" s="61"/>
      <c r="AA645" s="61"/>
      <c r="AB645" s="61"/>
    </row>
    <row r="646" spans="24:28" ht="15.75" customHeight="1">
      <c r="X646" s="61"/>
      <c r="Y646" s="61"/>
      <c r="Z646" s="61"/>
      <c r="AA646" s="61"/>
      <c r="AB646" s="61"/>
    </row>
    <row r="647" spans="24:28" ht="15.75" customHeight="1">
      <c r="X647" s="61"/>
      <c r="Y647" s="61"/>
      <c r="Z647" s="61"/>
      <c r="AA647" s="61"/>
      <c r="AB647" s="61"/>
    </row>
    <row r="648" spans="24:28" ht="15.75" customHeight="1">
      <c r="X648" s="61"/>
      <c r="Y648" s="61"/>
      <c r="Z648" s="61"/>
      <c r="AA648" s="61"/>
      <c r="AB648" s="61"/>
    </row>
    <row r="649" spans="24:28" ht="15.75" customHeight="1">
      <c r="X649" s="61"/>
      <c r="Y649" s="61"/>
      <c r="Z649" s="61"/>
      <c r="AA649" s="61"/>
      <c r="AB649" s="61"/>
    </row>
    <row r="650" spans="24:28" ht="15.75" customHeight="1">
      <c r="X650" s="61"/>
      <c r="Y650" s="61"/>
      <c r="Z650" s="61"/>
      <c r="AA650" s="61"/>
      <c r="AB650" s="61"/>
    </row>
    <row r="651" spans="24:28" ht="15.75" customHeight="1">
      <c r="X651" s="61"/>
      <c r="Y651" s="61"/>
      <c r="Z651" s="61"/>
      <c r="AA651" s="61"/>
      <c r="AB651" s="61"/>
    </row>
    <row r="652" spans="24:28" ht="15.75" customHeight="1">
      <c r="X652" s="61"/>
      <c r="Y652" s="61"/>
      <c r="Z652" s="61"/>
      <c r="AA652" s="61"/>
      <c r="AB652" s="61"/>
    </row>
    <row r="653" spans="24:28" ht="15.75" customHeight="1">
      <c r="X653" s="61"/>
      <c r="Y653" s="61"/>
      <c r="Z653" s="61"/>
      <c r="AA653" s="61"/>
      <c r="AB653" s="61"/>
    </row>
    <row r="654" spans="24:28" ht="15.75" customHeight="1">
      <c r="X654" s="61"/>
      <c r="Y654" s="61"/>
      <c r="Z654" s="61"/>
      <c r="AA654" s="61"/>
      <c r="AB654" s="61"/>
    </row>
    <row r="655" spans="24:28" ht="15.75" customHeight="1">
      <c r="X655" s="61"/>
      <c r="Y655" s="61"/>
      <c r="Z655" s="61"/>
      <c r="AA655" s="61"/>
      <c r="AB655" s="61"/>
    </row>
    <row r="656" spans="24:28" ht="15.75" customHeight="1">
      <c r="X656" s="61"/>
      <c r="Y656" s="61"/>
      <c r="Z656" s="61"/>
      <c r="AA656" s="61"/>
      <c r="AB656" s="61"/>
    </row>
    <row r="657" spans="24:28" ht="15.75" customHeight="1">
      <c r="X657" s="61"/>
      <c r="Y657" s="61"/>
      <c r="Z657" s="61"/>
      <c r="AA657" s="61"/>
      <c r="AB657" s="61"/>
    </row>
    <row r="658" spans="24:28" ht="15.75" customHeight="1">
      <c r="X658" s="61"/>
      <c r="Y658" s="61"/>
      <c r="Z658" s="61"/>
      <c r="AA658" s="61"/>
      <c r="AB658" s="61"/>
    </row>
    <row r="659" spans="24:28" ht="15.75" customHeight="1">
      <c r="X659" s="61"/>
      <c r="Y659" s="61"/>
      <c r="Z659" s="61"/>
      <c r="AA659" s="61"/>
      <c r="AB659" s="61"/>
    </row>
    <row r="660" spans="24:28" ht="15.75" customHeight="1">
      <c r="X660" s="61"/>
      <c r="Y660" s="61"/>
      <c r="Z660" s="61"/>
      <c r="AA660" s="61"/>
      <c r="AB660" s="61"/>
    </row>
    <row r="661" spans="24:28" ht="15.75" customHeight="1">
      <c r="X661" s="61"/>
      <c r="Y661" s="61"/>
      <c r="Z661" s="61"/>
      <c r="AA661" s="61"/>
      <c r="AB661" s="61"/>
    </row>
    <row r="662" spans="24:28" ht="15.75" customHeight="1">
      <c r="X662" s="61"/>
      <c r="Y662" s="61"/>
      <c r="Z662" s="61"/>
      <c r="AA662" s="61"/>
      <c r="AB662" s="61"/>
    </row>
    <row r="663" spans="24:28" ht="15.75" customHeight="1">
      <c r="X663" s="61"/>
      <c r="Y663" s="61"/>
      <c r="Z663" s="61"/>
      <c r="AA663" s="61"/>
      <c r="AB663" s="61"/>
    </row>
    <row r="664" spans="24:28" ht="15.75" customHeight="1">
      <c r="X664" s="61"/>
      <c r="Y664" s="61"/>
      <c r="Z664" s="61"/>
      <c r="AA664" s="61"/>
      <c r="AB664" s="61"/>
    </row>
    <row r="665" spans="24:28" ht="15.75" customHeight="1">
      <c r="X665" s="61"/>
      <c r="Y665" s="61"/>
      <c r="Z665" s="61"/>
      <c r="AA665" s="61"/>
      <c r="AB665" s="61"/>
    </row>
    <row r="666" spans="24:28" ht="15.75" customHeight="1">
      <c r="X666" s="61"/>
      <c r="Y666" s="61"/>
      <c r="Z666" s="61"/>
      <c r="AA666" s="61"/>
      <c r="AB666" s="61"/>
    </row>
    <row r="667" spans="24:28" ht="15.75" customHeight="1">
      <c r="X667" s="61"/>
      <c r="Y667" s="61"/>
      <c r="Z667" s="61"/>
      <c r="AA667" s="61"/>
      <c r="AB667" s="61"/>
    </row>
    <row r="668" spans="24:28" ht="15.75" customHeight="1">
      <c r="X668" s="61"/>
      <c r="Y668" s="61"/>
      <c r="Z668" s="61"/>
      <c r="AA668" s="61"/>
      <c r="AB668" s="61"/>
    </row>
    <row r="669" spans="24:28" ht="15.75" customHeight="1">
      <c r="X669" s="61"/>
      <c r="Y669" s="61"/>
      <c r="Z669" s="61"/>
      <c r="AA669" s="61"/>
      <c r="AB669" s="61"/>
    </row>
    <row r="670" spans="24:28" ht="15.75" customHeight="1">
      <c r="X670" s="61"/>
      <c r="Y670" s="61"/>
      <c r="Z670" s="61"/>
      <c r="AA670" s="61"/>
      <c r="AB670" s="61"/>
    </row>
    <row r="671" spans="24:28" ht="15.75" customHeight="1">
      <c r="X671" s="61"/>
      <c r="Y671" s="61"/>
      <c r="Z671" s="61"/>
      <c r="AA671" s="61"/>
      <c r="AB671" s="61"/>
    </row>
    <row r="672" spans="24:28" ht="15.75" customHeight="1">
      <c r="X672" s="61"/>
      <c r="Y672" s="61"/>
      <c r="Z672" s="61"/>
      <c r="AA672" s="61"/>
      <c r="AB672" s="61"/>
    </row>
    <row r="673" spans="24:28" ht="15.75" customHeight="1">
      <c r="X673" s="61"/>
      <c r="Y673" s="61"/>
      <c r="Z673" s="61"/>
      <c r="AA673" s="61"/>
      <c r="AB673" s="61"/>
    </row>
    <row r="674" spans="24:28" ht="15.75" customHeight="1">
      <c r="X674" s="61"/>
      <c r="Y674" s="61"/>
      <c r="Z674" s="61"/>
      <c r="AA674" s="61"/>
      <c r="AB674" s="61"/>
    </row>
    <row r="675" spans="24:28" ht="15.75" customHeight="1">
      <c r="X675" s="61"/>
      <c r="Y675" s="61"/>
      <c r="Z675" s="61"/>
      <c r="AA675" s="61"/>
      <c r="AB675" s="61"/>
    </row>
    <row r="676" spans="24:28" ht="15.75" customHeight="1">
      <c r="X676" s="61"/>
      <c r="Y676" s="61"/>
      <c r="Z676" s="61"/>
      <c r="AA676" s="61"/>
      <c r="AB676" s="61"/>
    </row>
    <row r="677" spans="24:28" ht="15.75" customHeight="1">
      <c r="X677" s="61"/>
      <c r="Y677" s="61"/>
      <c r="Z677" s="61"/>
      <c r="AA677" s="61"/>
      <c r="AB677" s="61"/>
    </row>
    <row r="678" spans="24:28" ht="15.75" customHeight="1">
      <c r="X678" s="61"/>
      <c r="Y678" s="61"/>
      <c r="Z678" s="61"/>
      <c r="AA678" s="61"/>
      <c r="AB678" s="61"/>
    </row>
    <row r="679" spans="24:28" ht="15.75" customHeight="1">
      <c r="X679" s="61"/>
      <c r="Y679" s="61"/>
      <c r="Z679" s="61"/>
      <c r="AA679" s="61"/>
      <c r="AB679" s="61"/>
    </row>
    <row r="680" spans="24:28" ht="15.75" customHeight="1">
      <c r="X680" s="61"/>
      <c r="Y680" s="61"/>
      <c r="Z680" s="61"/>
      <c r="AA680" s="61"/>
      <c r="AB680" s="61"/>
    </row>
    <row r="681" spans="24:28" ht="15.75" customHeight="1">
      <c r="X681" s="61"/>
      <c r="Y681" s="61"/>
      <c r="Z681" s="61"/>
      <c r="AA681" s="61"/>
      <c r="AB681" s="61"/>
    </row>
    <row r="682" spans="24:28" ht="15.75" customHeight="1">
      <c r="X682" s="61"/>
      <c r="Y682" s="61"/>
      <c r="Z682" s="61"/>
      <c r="AA682" s="61"/>
      <c r="AB682" s="61"/>
    </row>
    <row r="683" spans="24:28" ht="15.75" customHeight="1">
      <c r="X683" s="61"/>
      <c r="Y683" s="61"/>
      <c r="Z683" s="61"/>
      <c r="AA683" s="61"/>
      <c r="AB683" s="61"/>
    </row>
    <row r="684" spans="24:28" ht="15.75" customHeight="1">
      <c r="X684" s="61"/>
      <c r="Y684" s="61"/>
      <c r="Z684" s="61"/>
      <c r="AA684" s="61"/>
      <c r="AB684" s="61"/>
    </row>
    <row r="685" spans="24:28" ht="15.75" customHeight="1">
      <c r="X685" s="61"/>
      <c r="Y685" s="61"/>
      <c r="Z685" s="61"/>
      <c r="AA685" s="61"/>
      <c r="AB685" s="61"/>
    </row>
    <row r="686" spans="24:28" ht="15.75" customHeight="1">
      <c r="X686" s="61"/>
      <c r="Y686" s="61"/>
      <c r="Z686" s="61"/>
      <c r="AA686" s="61"/>
      <c r="AB686" s="61"/>
    </row>
    <row r="687" spans="24:28" ht="15.75" customHeight="1">
      <c r="X687" s="61"/>
      <c r="Y687" s="61"/>
      <c r="Z687" s="61"/>
      <c r="AA687" s="61"/>
      <c r="AB687" s="61"/>
    </row>
    <row r="688" spans="24:28" ht="15.75" customHeight="1">
      <c r="X688" s="61"/>
      <c r="Y688" s="61"/>
      <c r="Z688" s="61"/>
      <c r="AA688" s="61"/>
      <c r="AB688" s="61"/>
    </row>
    <row r="689" spans="24:28" ht="15.75" customHeight="1">
      <c r="X689" s="61"/>
      <c r="Y689" s="61"/>
      <c r="Z689" s="61"/>
      <c r="AA689" s="61"/>
      <c r="AB689" s="61"/>
    </row>
    <row r="690" spans="24:28" ht="15.75" customHeight="1">
      <c r="X690" s="61"/>
      <c r="Y690" s="61"/>
      <c r="Z690" s="61"/>
      <c r="AA690" s="61"/>
      <c r="AB690" s="61"/>
    </row>
    <row r="691" spans="24:28" ht="15.75" customHeight="1">
      <c r="X691" s="61"/>
      <c r="Y691" s="61"/>
      <c r="Z691" s="61"/>
      <c r="AA691" s="61"/>
      <c r="AB691" s="61"/>
    </row>
    <row r="692" spans="24:28" ht="15.75" customHeight="1">
      <c r="X692" s="61"/>
      <c r="Y692" s="61"/>
      <c r="Z692" s="61"/>
      <c r="AA692" s="61"/>
      <c r="AB692" s="61"/>
    </row>
    <row r="693" spans="24:28" ht="15.75" customHeight="1">
      <c r="X693" s="61"/>
      <c r="Y693" s="61"/>
      <c r="Z693" s="61"/>
      <c r="AA693" s="61"/>
      <c r="AB693" s="61"/>
    </row>
    <row r="694" spans="24:28" ht="15.75" customHeight="1">
      <c r="X694" s="61"/>
      <c r="Y694" s="61"/>
      <c r="Z694" s="61"/>
      <c r="AA694" s="61"/>
      <c r="AB694" s="61"/>
    </row>
    <row r="695" spans="24:28" ht="15.75" customHeight="1">
      <c r="X695" s="61"/>
      <c r="Y695" s="61"/>
      <c r="Z695" s="61"/>
      <c r="AA695" s="61"/>
      <c r="AB695" s="61"/>
    </row>
    <row r="696" spans="24:28" ht="15.75" customHeight="1">
      <c r="X696" s="61"/>
      <c r="Y696" s="61"/>
      <c r="Z696" s="61"/>
      <c r="AA696" s="61"/>
      <c r="AB696" s="61"/>
    </row>
    <row r="697" spans="24:28" ht="15.75" customHeight="1">
      <c r="X697" s="61"/>
      <c r="Y697" s="61"/>
      <c r="Z697" s="61"/>
      <c r="AA697" s="61"/>
      <c r="AB697" s="61"/>
    </row>
    <row r="698" spans="24:28" ht="15.75" customHeight="1">
      <c r="X698" s="61"/>
      <c r="Y698" s="61"/>
      <c r="Z698" s="61"/>
      <c r="AA698" s="61"/>
      <c r="AB698" s="61"/>
    </row>
    <row r="699" spans="24:28" ht="15.75" customHeight="1">
      <c r="X699" s="61"/>
      <c r="Y699" s="61"/>
      <c r="Z699" s="61"/>
      <c r="AA699" s="61"/>
      <c r="AB699" s="61"/>
    </row>
    <row r="700" spans="24:28" ht="15.75" customHeight="1">
      <c r="X700" s="61"/>
      <c r="Y700" s="61"/>
      <c r="Z700" s="61"/>
      <c r="AA700" s="61"/>
      <c r="AB700" s="61"/>
    </row>
    <row r="701" spans="24:28" ht="15.75" customHeight="1">
      <c r="X701" s="61"/>
      <c r="Y701" s="61"/>
      <c r="Z701" s="61"/>
      <c r="AA701" s="61"/>
      <c r="AB701" s="61"/>
    </row>
    <row r="702" spans="24:28" ht="15.75" customHeight="1">
      <c r="X702" s="61"/>
      <c r="Y702" s="61"/>
      <c r="Z702" s="61"/>
      <c r="AA702" s="61"/>
      <c r="AB702" s="61"/>
    </row>
    <row r="703" spans="24:28" ht="15.75" customHeight="1">
      <c r="X703" s="61"/>
      <c r="Y703" s="61"/>
      <c r="Z703" s="61"/>
      <c r="AA703" s="61"/>
      <c r="AB703" s="61"/>
    </row>
    <row r="704" spans="24:28" ht="15.75" customHeight="1">
      <c r="X704" s="61"/>
      <c r="Y704" s="61"/>
      <c r="Z704" s="61"/>
      <c r="AA704" s="61"/>
      <c r="AB704" s="61"/>
    </row>
    <row r="705" spans="24:28" ht="15.75" customHeight="1">
      <c r="X705" s="61"/>
      <c r="Y705" s="61"/>
      <c r="Z705" s="61"/>
      <c r="AA705" s="61"/>
      <c r="AB705" s="61"/>
    </row>
    <row r="706" spans="24:28" ht="15.75" customHeight="1">
      <c r="X706" s="61"/>
      <c r="Y706" s="61"/>
      <c r="Z706" s="61"/>
      <c r="AA706" s="61"/>
      <c r="AB706" s="61"/>
    </row>
    <row r="707" spans="24:28" ht="15.75" customHeight="1">
      <c r="X707" s="61"/>
      <c r="Y707" s="61"/>
      <c r="Z707" s="61"/>
      <c r="AA707" s="61"/>
      <c r="AB707" s="61"/>
    </row>
    <row r="708" spans="24:28" ht="15.75" customHeight="1">
      <c r="X708" s="61"/>
      <c r="Y708" s="61"/>
      <c r="Z708" s="61"/>
      <c r="AA708" s="61"/>
      <c r="AB708" s="61"/>
    </row>
    <row r="709" spans="24:28" ht="15.75" customHeight="1">
      <c r="X709" s="61"/>
      <c r="Y709" s="61"/>
      <c r="Z709" s="61"/>
      <c r="AA709" s="61"/>
      <c r="AB709" s="61"/>
    </row>
    <row r="710" spans="24:28" ht="15.75" customHeight="1">
      <c r="X710" s="61"/>
      <c r="Y710" s="61"/>
      <c r="Z710" s="61"/>
      <c r="AA710" s="61"/>
      <c r="AB710" s="61"/>
    </row>
    <row r="711" spans="24:28" ht="15.75" customHeight="1">
      <c r="X711" s="61"/>
      <c r="Y711" s="61"/>
      <c r="Z711" s="61"/>
      <c r="AA711" s="61"/>
      <c r="AB711" s="61"/>
    </row>
    <row r="712" spans="24:28" ht="15.75" customHeight="1">
      <c r="X712" s="61"/>
      <c r="Y712" s="61"/>
      <c r="Z712" s="61"/>
      <c r="AA712" s="61"/>
      <c r="AB712" s="61"/>
    </row>
    <row r="713" spans="24:28" ht="15.75" customHeight="1">
      <c r="X713" s="61"/>
      <c r="Y713" s="61"/>
      <c r="Z713" s="61"/>
      <c r="AA713" s="61"/>
      <c r="AB713" s="61"/>
    </row>
    <row r="714" spans="24:28" ht="15.75" customHeight="1">
      <c r="X714" s="61"/>
      <c r="Y714" s="61"/>
      <c r="Z714" s="61"/>
      <c r="AA714" s="61"/>
      <c r="AB714" s="61"/>
    </row>
    <row r="715" spans="24:28" ht="15.75" customHeight="1">
      <c r="X715" s="61"/>
      <c r="Y715" s="61"/>
      <c r="Z715" s="61"/>
      <c r="AA715" s="61"/>
      <c r="AB715" s="61"/>
    </row>
    <row r="716" spans="24:28" ht="15.75" customHeight="1">
      <c r="X716" s="61"/>
      <c r="Y716" s="61"/>
      <c r="Z716" s="61"/>
      <c r="AA716" s="61"/>
      <c r="AB716" s="61"/>
    </row>
    <row r="717" spans="24:28" ht="15.75" customHeight="1">
      <c r="X717" s="61"/>
      <c r="Y717" s="61"/>
      <c r="Z717" s="61"/>
      <c r="AA717" s="61"/>
      <c r="AB717" s="61"/>
    </row>
    <row r="718" spans="24:28" ht="15.75" customHeight="1">
      <c r="X718" s="61"/>
      <c r="Y718" s="61"/>
      <c r="Z718" s="61"/>
      <c r="AA718" s="61"/>
      <c r="AB718" s="61"/>
    </row>
    <row r="719" spans="24:28" ht="15.75" customHeight="1">
      <c r="X719" s="61"/>
      <c r="Y719" s="61"/>
      <c r="Z719" s="61"/>
      <c r="AA719" s="61"/>
      <c r="AB719" s="61"/>
    </row>
    <row r="720" spans="24:28" ht="15.75" customHeight="1">
      <c r="X720" s="61"/>
      <c r="Y720" s="61"/>
      <c r="Z720" s="61"/>
      <c r="AA720" s="61"/>
      <c r="AB720" s="61"/>
    </row>
    <row r="721" spans="24:28" ht="15.75" customHeight="1">
      <c r="X721" s="61"/>
      <c r="Y721" s="61"/>
      <c r="Z721" s="61"/>
      <c r="AA721" s="61"/>
      <c r="AB721" s="61"/>
    </row>
    <row r="722" spans="24:28" ht="15.75" customHeight="1">
      <c r="X722" s="61"/>
      <c r="Y722" s="61"/>
      <c r="Z722" s="61"/>
      <c r="AA722" s="61"/>
      <c r="AB722" s="61"/>
    </row>
    <row r="723" spans="24:28" ht="15.75" customHeight="1">
      <c r="X723" s="61"/>
      <c r="Y723" s="61"/>
      <c r="Z723" s="61"/>
      <c r="AA723" s="61"/>
      <c r="AB723" s="61"/>
    </row>
    <row r="724" spans="24:28" ht="15.75" customHeight="1">
      <c r="X724" s="61"/>
      <c r="Y724" s="61"/>
      <c r="Z724" s="61"/>
      <c r="AA724" s="61"/>
      <c r="AB724" s="61"/>
    </row>
    <row r="725" spans="24:28" ht="15.75" customHeight="1">
      <c r="X725" s="61"/>
      <c r="Y725" s="61"/>
      <c r="Z725" s="61"/>
      <c r="AA725" s="61"/>
      <c r="AB725" s="61"/>
    </row>
    <row r="726" spans="24:28" ht="15.75" customHeight="1">
      <c r="X726" s="61"/>
      <c r="Y726" s="61"/>
      <c r="Z726" s="61"/>
      <c r="AA726" s="61"/>
      <c r="AB726" s="61"/>
    </row>
    <row r="727" spans="24:28" ht="15.75" customHeight="1">
      <c r="X727" s="61"/>
      <c r="Y727" s="61"/>
      <c r="Z727" s="61"/>
      <c r="AA727" s="61"/>
      <c r="AB727" s="61"/>
    </row>
    <row r="728" spans="24:28" ht="15.75" customHeight="1">
      <c r="X728" s="61"/>
      <c r="Y728" s="61"/>
      <c r="Z728" s="61"/>
      <c r="AA728" s="61"/>
      <c r="AB728" s="61"/>
    </row>
    <row r="729" spans="24:28" ht="15.75" customHeight="1">
      <c r="X729" s="61"/>
      <c r="Y729" s="61"/>
      <c r="Z729" s="61"/>
      <c r="AA729" s="61"/>
      <c r="AB729" s="61"/>
    </row>
    <row r="730" spans="24:28" ht="15.75" customHeight="1">
      <c r="X730" s="61"/>
      <c r="Y730" s="61"/>
      <c r="Z730" s="61"/>
      <c r="AA730" s="61"/>
      <c r="AB730" s="61"/>
    </row>
    <row r="731" spans="24:28" ht="15.75" customHeight="1">
      <c r="X731" s="61"/>
      <c r="Y731" s="61"/>
      <c r="Z731" s="61"/>
      <c r="AA731" s="61"/>
      <c r="AB731" s="61"/>
    </row>
    <row r="732" spans="24:28" ht="15.75" customHeight="1">
      <c r="X732" s="61"/>
      <c r="Y732" s="61"/>
      <c r="Z732" s="61"/>
      <c r="AA732" s="61"/>
      <c r="AB732" s="61"/>
    </row>
    <row r="733" spans="24:28" ht="15.75" customHeight="1">
      <c r="X733" s="61"/>
      <c r="Y733" s="61"/>
      <c r="Z733" s="61"/>
      <c r="AA733" s="61"/>
      <c r="AB733" s="61"/>
    </row>
    <row r="734" spans="24:28" ht="15.75" customHeight="1">
      <c r="X734" s="61"/>
      <c r="Y734" s="61"/>
      <c r="Z734" s="61"/>
      <c r="AA734" s="61"/>
      <c r="AB734" s="61"/>
    </row>
    <row r="735" spans="24:28" ht="15.75" customHeight="1">
      <c r="X735" s="61"/>
      <c r="Y735" s="61"/>
      <c r="Z735" s="61"/>
      <c r="AA735" s="61"/>
      <c r="AB735" s="61"/>
    </row>
    <row r="736" spans="24:28" ht="15.75" customHeight="1">
      <c r="X736" s="61"/>
      <c r="Y736" s="61"/>
      <c r="Z736" s="61"/>
      <c r="AA736" s="61"/>
      <c r="AB736" s="61"/>
    </row>
    <row r="737" spans="24:28" ht="15.75" customHeight="1">
      <c r="X737" s="61"/>
      <c r="Y737" s="61"/>
      <c r="Z737" s="61"/>
      <c r="AA737" s="61"/>
      <c r="AB737" s="61"/>
    </row>
    <row r="738" spans="24:28" ht="15.75" customHeight="1">
      <c r="X738" s="61"/>
      <c r="Y738" s="61"/>
      <c r="Z738" s="61"/>
      <c r="AA738" s="61"/>
      <c r="AB738" s="61"/>
    </row>
    <row r="739" spans="24:28" ht="15.75" customHeight="1">
      <c r="X739" s="61"/>
      <c r="Y739" s="61"/>
      <c r="Z739" s="61"/>
      <c r="AA739" s="61"/>
      <c r="AB739" s="61"/>
    </row>
    <row r="740" spans="24:28" ht="15.75" customHeight="1">
      <c r="X740" s="61"/>
      <c r="Y740" s="61"/>
      <c r="Z740" s="61"/>
      <c r="AA740" s="61"/>
      <c r="AB740" s="61"/>
    </row>
    <row r="741" spans="24:28" ht="15.75" customHeight="1">
      <c r="X741" s="61"/>
      <c r="Y741" s="61"/>
      <c r="Z741" s="61"/>
      <c r="AA741" s="61"/>
      <c r="AB741" s="61"/>
    </row>
    <row r="742" spans="24:28" ht="15.75" customHeight="1">
      <c r="X742" s="61"/>
      <c r="Y742" s="61"/>
      <c r="Z742" s="61"/>
      <c r="AA742" s="61"/>
      <c r="AB742" s="61"/>
    </row>
    <row r="743" spans="24:28" ht="15.75" customHeight="1">
      <c r="X743" s="61"/>
      <c r="Y743" s="61"/>
      <c r="Z743" s="61"/>
      <c r="AA743" s="61"/>
      <c r="AB743" s="61"/>
    </row>
    <row r="744" spans="24:28" ht="15.75" customHeight="1">
      <c r="X744" s="61"/>
      <c r="Y744" s="61"/>
      <c r="Z744" s="61"/>
      <c r="AA744" s="61"/>
      <c r="AB744" s="61"/>
    </row>
    <row r="745" spans="24:28" ht="15.75" customHeight="1">
      <c r="X745" s="61"/>
      <c r="Y745" s="61"/>
      <c r="Z745" s="61"/>
      <c r="AA745" s="61"/>
      <c r="AB745" s="61"/>
    </row>
    <row r="746" spans="24:28" ht="15.75" customHeight="1">
      <c r="X746" s="61"/>
      <c r="Y746" s="61"/>
      <c r="Z746" s="61"/>
      <c r="AA746" s="61"/>
      <c r="AB746" s="61"/>
    </row>
    <row r="747" spans="24:28" ht="15.75" customHeight="1">
      <c r="X747" s="61"/>
      <c r="Y747" s="61"/>
      <c r="Z747" s="61"/>
      <c r="AA747" s="61"/>
      <c r="AB747" s="61"/>
    </row>
    <row r="748" spans="24:28" ht="15.75" customHeight="1">
      <c r="X748" s="61"/>
      <c r="Y748" s="61"/>
      <c r="Z748" s="61"/>
      <c r="AA748" s="61"/>
      <c r="AB748" s="61"/>
    </row>
    <row r="749" spans="24:28" ht="15.75" customHeight="1">
      <c r="X749" s="61"/>
      <c r="Y749" s="61"/>
      <c r="Z749" s="61"/>
      <c r="AA749" s="61"/>
      <c r="AB749" s="61"/>
    </row>
    <row r="750" spans="24:28" ht="15.75" customHeight="1">
      <c r="X750" s="61"/>
      <c r="Y750" s="61"/>
      <c r="Z750" s="61"/>
      <c r="AA750" s="61"/>
      <c r="AB750" s="61"/>
    </row>
    <row r="751" spans="24:28" ht="15.75" customHeight="1">
      <c r="X751" s="61"/>
      <c r="Y751" s="61"/>
      <c r="Z751" s="61"/>
      <c r="AA751" s="61"/>
      <c r="AB751" s="61"/>
    </row>
    <row r="752" spans="24:28" ht="15.75" customHeight="1">
      <c r="X752" s="61"/>
      <c r="Y752" s="61"/>
      <c r="Z752" s="61"/>
      <c r="AA752" s="61"/>
      <c r="AB752" s="61"/>
    </row>
    <row r="753" spans="24:28" ht="15.75" customHeight="1">
      <c r="X753" s="61"/>
      <c r="Y753" s="61"/>
      <c r="Z753" s="61"/>
      <c r="AA753" s="61"/>
      <c r="AB753" s="61"/>
    </row>
    <row r="754" spans="24:28" ht="15.75" customHeight="1">
      <c r="X754" s="61"/>
      <c r="Y754" s="61"/>
      <c r="Z754" s="61"/>
      <c r="AA754" s="61"/>
      <c r="AB754" s="61"/>
    </row>
    <row r="755" spans="24:28" ht="15.75" customHeight="1">
      <c r="X755" s="61"/>
      <c r="Y755" s="61"/>
      <c r="Z755" s="61"/>
      <c r="AA755" s="61"/>
      <c r="AB755" s="61"/>
    </row>
    <row r="756" spans="24:28" ht="15.75" customHeight="1">
      <c r="X756" s="61"/>
      <c r="Y756" s="61"/>
      <c r="Z756" s="61"/>
      <c r="AA756" s="61"/>
      <c r="AB756" s="61"/>
    </row>
    <row r="757" spans="24:28" ht="15.75" customHeight="1">
      <c r="X757" s="61"/>
      <c r="Y757" s="61"/>
      <c r="Z757" s="61"/>
      <c r="AA757" s="61"/>
      <c r="AB757" s="61"/>
    </row>
    <row r="758" spans="24:28" ht="15.75" customHeight="1">
      <c r="X758" s="61"/>
      <c r="Y758" s="61"/>
      <c r="Z758" s="61"/>
      <c r="AA758" s="61"/>
      <c r="AB758" s="61"/>
    </row>
    <row r="759" spans="24:28" ht="15.75" customHeight="1">
      <c r="X759" s="61"/>
      <c r="Y759" s="61"/>
      <c r="Z759" s="61"/>
      <c r="AA759" s="61"/>
      <c r="AB759" s="61"/>
    </row>
    <row r="760" spans="24:28" ht="15.75" customHeight="1">
      <c r="X760" s="61"/>
      <c r="Y760" s="61"/>
      <c r="Z760" s="61"/>
      <c r="AA760" s="61"/>
      <c r="AB760" s="61"/>
    </row>
    <row r="761" spans="24:28" ht="15.75" customHeight="1">
      <c r="X761" s="61"/>
      <c r="Y761" s="61"/>
      <c r="Z761" s="61"/>
      <c r="AA761" s="61"/>
      <c r="AB761" s="61"/>
    </row>
    <row r="762" spans="24:28" ht="15.75" customHeight="1">
      <c r="X762" s="61"/>
      <c r="Y762" s="61"/>
      <c r="Z762" s="61"/>
      <c r="AA762" s="61"/>
      <c r="AB762" s="61"/>
    </row>
    <row r="763" spans="24:28" ht="15.75" customHeight="1">
      <c r="X763" s="61"/>
      <c r="Y763" s="61"/>
      <c r="Z763" s="61"/>
      <c r="AA763" s="61"/>
      <c r="AB763" s="61"/>
    </row>
    <row r="764" spans="24:28" ht="15.75" customHeight="1">
      <c r="X764" s="61"/>
      <c r="Y764" s="61"/>
      <c r="Z764" s="61"/>
      <c r="AA764" s="61"/>
      <c r="AB764" s="61"/>
    </row>
    <row r="765" spans="24:28" ht="15.75" customHeight="1">
      <c r="X765" s="61"/>
      <c r="Y765" s="61"/>
      <c r="Z765" s="61"/>
      <c r="AA765" s="61"/>
      <c r="AB765" s="61"/>
    </row>
    <row r="766" spans="24:28" ht="15.75" customHeight="1">
      <c r="X766" s="61"/>
      <c r="Y766" s="61"/>
      <c r="Z766" s="61"/>
      <c r="AA766" s="61"/>
      <c r="AB766" s="61"/>
    </row>
    <row r="767" spans="24:28" ht="15.75" customHeight="1">
      <c r="X767" s="61"/>
      <c r="Y767" s="61"/>
      <c r="Z767" s="61"/>
      <c r="AA767" s="61"/>
      <c r="AB767" s="61"/>
    </row>
    <row r="768" spans="24:28" ht="15.75" customHeight="1">
      <c r="X768" s="61"/>
      <c r="Y768" s="61"/>
      <c r="Z768" s="61"/>
      <c r="AA768" s="61"/>
      <c r="AB768" s="61"/>
    </row>
    <row r="769" spans="24:28" ht="15.75" customHeight="1">
      <c r="X769" s="61"/>
      <c r="Y769" s="61"/>
      <c r="Z769" s="61"/>
      <c r="AA769" s="61"/>
      <c r="AB769" s="61"/>
    </row>
    <row r="770" spans="24:28" ht="15.75" customHeight="1">
      <c r="X770" s="61"/>
      <c r="Y770" s="61"/>
      <c r="Z770" s="61"/>
      <c r="AA770" s="61"/>
      <c r="AB770" s="61"/>
    </row>
    <row r="771" spans="24:28" ht="15.75" customHeight="1">
      <c r="X771" s="61"/>
      <c r="Y771" s="61"/>
      <c r="Z771" s="61"/>
      <c r="AA771" s="61"/>
      <c r="AB771" s="61"/>
    </row>
    <row r="772" spans="24:28" ht="15.75" customHeight="1">
      <c r="X772" s="61"/>
      <c r="Y772" s="61"/>
      <c r="Z772" s="61"/>
      <c r="AA772" s="61"/>
      <c r="AB772" s="61"/>
    </row>
    <row r="773" spans="24:28" ht="15.75" customHeight="1">
      <c r="X773" s="61"/>
      <c r="Y773" s="61"/>
      <c r="Z773" s="61"/>
      <c r="AA773" s="61"/>
      <c r="AB773" s="61"/>
    </row>
    <row r="774" spans="24:28" ht="15.75" customHeight="1">
      <c r="X774" s="61"/>
      <c r="Y774" s="61"/>
      <c r="Z774" s="61"/>
      <c r="AA774" s="61"/>
      <c r="AB774" s="61"/>
    </row>
    <row r="775" spans="24:28" ht="15.75" customHeight="1">
      <c r="X775" s="61"/>
      <c r="Y775" s="61"/>
      <c r="Z775" s="61"/>
      <c r="AA775" s="61"/>
      <c r="AB775" s="61"/>
    </row>
    <row r="776" spans="24:28" ht="15.75" customHeight="1">
      <c r="X776" s="61"/>
      <c r="Y776" s="61"/>
      <c r="Z776" s="61"/>
      <c r="AA776" s="61"/>
      <c r="AB776" s="61"/>
    </row>
    <row r="777" spans="24:28" ht="15.75" customHeight="1">
      <c r="X777" s="61"/>
      <c r="Y777" s="61"/>
      <c r="Z777" s="61"/>
      <c r="AA777" s="61"/>
      <c r="AB777" s="61"/>
    </row>
    <row r="778" spans="24:28" ht="15.75" customHeight="1">
      <c r="X778" s="61"/>
      <c r="Y778" s="61"/>
      <c r="Z778" s="61"/>
      <c r="AA778" s="61"/>
      <c r="AB778" s="61"/>
    </row>
    <row r="779" spans="24:28" ht="15.75" customHeight="1">
      <c r="X779" s="61"/>
      <c r="Y779" s="61"/>
      <c r="Z779" s="61"/>
      <c r="AA779" s="61"/>
      <c r="AB779" s="61"/>
    </row>
    <row r="780" spans="24:28" ht="15.75" customHeight="1">
      <c r="X780" s="61"/>
      <c r="Y780" s="61"/>
      <c r="Z780" s="61"/>
      <c r="AA780" s="61"/>
      <c r="AB780" s="61"/>
    </row>
    <row r="781" spans="24:28" ht="15.75" customHeight="1">
      <c r="X781" s="61"/>
      <c r="Y781" s="61"/>
      <c r="Z781" s="61"/>
      <c r="AA781" s="61"/>
      <c r="AB781" s="61"/>
    </row>
    <row r="782" spans="24:28" ht="15.75" customHeight="1">
      <c r="X782" s="61"/>
      <c r="Y782" s="61"/>
      <c r="Z782" s="61"/>
      <c r="AA782" s="61"/>
      <c r="AB782" s="61"/>
    </row>
    <row r="783" spans="24:28" ht="15.75" customHeight="1">
      <c r="X783" s="61"/>
      <c r="Y783" s="61"/>
      <c r="Z783" s="61"/>
      <c r="AA783" s="61"/>
      <c r="AB783" s="61"/>
    </row>
    <row r="784" spans="24:28" ht="15.75" customHeight="1">
      <c r="X784" s="61"/>
      <c r="Y784" s="61"/>
      <c r="Z784" s="61"/>
      <c r="AA784" s="61"/>
      <c r="AB784" s="61"/>
    </row>
    <row r="785" spans="24:28" ht="15.75" customHeight="1">
      <c r="X785" s="61"/>
      <c r="Y785" s="61"/>
      <c r="Z785" s="61"/>
      <c r="AA785" s="61"/>
      <c r="AB785" s="61"/>
    </row>
    <row r="786" spans="24:28" ht="15.75" customHeight="1">
      <c r="X786" s="61"/>
      <c r="Y786" s="61"/>
      <c r="Z786" s="61"/>
      <c r="AA786" s="61"/>
      <c r="AB786" s="61"/>
    </row>
    <row r="787" spans="24:28" ht="15.75" customHeight="1">
      <c r="X787" s="61"/>
      <c r="Y787" s="61"/>
      <c r="Z787" s="61"/>
      <c r="AA787" s="61"/>
      <c r="AB787" s="61"/>
    </row>
    <row r="788" spans="24:28" ht="15.75" customHeight="1">
      <c r="X788" s="61"/>
      <c r="Y788" s="61"/>
      <c r="Z788" s="61"/>
      <c r="AA788" s="61"/>
      <c r="AB788" s="61"/>
    </row>
    <row r="789" spans="24:28" ht="15.75" customHeight="1">
      <c r="X789" s="61"/>
      <c r="Y789" s="61"/>
      <c r="Z789" s="61"/>
      <c r="AA789" s="61"/>
      <c r="AB789" s="61"/>
    </row>
    <row r="790" spans="24:28" ht="15.75" customHeight="1">
      <c r="X790" s="61"/>
      <c r="Y790" s="61"/>
      <c r="Z790" s="61"/>
      <c r="AA790" s="61"/>
      <c r="AB790" s="61"/>
    </row>
    <row r="791" spans="24:28" ht="15.75" customHeight="1">
      <c r="X791" s="61"/>
      <c r="Y791" s="61"/>
      <c r="Z791" s="61"/>
      <c r="AA791" s="61"/>
      <c r="AB791" s="61"/>
    </row>
    <row r="792" spans="24:28" ht="15.75" customHeight="1">
      <c r="X792" s="61"/>
      <c r="Y792" s="61"/>
      <c r="Z792" s="61"/>
      <c r="AA792" s="61"/>
      <c r="AB792" s="61"/>
    </row>
    <row r="793" spans="24:28" ht="15.75" customHeight="1">
      <c r="X793" s="61"/>
      <c r="Y793" s="61"/>
      <c r="Z793" s="61"/>
      <c r="AA793" s="61"/>
      <c r="AB793" s="61"/>
    </row>
    <row r="794" spans="24:28" ht="15.75" customHeight="1">
      <c r="X794" s="61"/>
      <c r="Y794" s="61"/>
      <c r="Z794" s="61"/>
      <c r="AA794" s="61"/>
      <c r="AB794" s="61"/>
    </row>
    <row r="795" spans="24:28" ht="15.75" customHeight="1">
      <c r="X795" s="61"/>
      <c r="Y795" s="61"/>
      <c r="Z795" s="61"/>
      <c r="AA795" s="61"/>
      <c r="AB795" s="61"/>
    </row>
    <row r="796" spans="24:28" ht="15.75" customHeight="1">
      <c r="X796" s="61"/>
      <c r="Y796" s="61"/>
      <c r="Z796" s="61"/>
      <c r="AA796" s="61"/>
      <c r="AB796" s="61"/>
    </row>
    <row r="797" spans="24:28" ht="15.75" customHeight="1">
      <c r="X797" s="61"/>
      <c r="Y797" s="61"/>
      <c r="Z797" s="61"/>
      <c r="AA797" s="61"/>
      <c r="AB797" s="61"/>
    </row>
    <row r="798" spans="24:28" ht="15.75" customHeight="1">
      <c r="X798" s="61"/>
      <c r="Y798" s="61"/>
      <c r="Z798" s="61"/>
      <c r="AA798" s="61"/>
      <c r="AB798" s="61"/>
    </row>
    <row r="799" spans="24:28" ht="15.75" customHeight="1">
      <c r="X799" s="61"/>
      <c r="Y799" s="61"/>
      <c r="Z799" s="61"/>
      <c r="AA799" s="61"/>
      <c r="AB799" s="61"/>
    </row>
    <row r="800" spans="24:28" ht="15.75" customHeight="1">
      <c r="X800" s="61"/>
      <c r="Y800" s="61"/>
      <c r="Z800" s="61"/>
      <c r="AA800" s="61"/>
      <c r="AB800" s="61"/>
    </row>
    <row r="801" spans="24:28" ht="15.75" customHeight="1">
      <c r="X801" s="61"/>
      <c r="Y801" s="61"/>
      <c r="Z801" s="61"/>
      <c r="AA801" s="61"/>
      <c r="AB801" s="61"/>
    </row>
    <row r="802" spans="24:28" ht="15.75" customHeight="1">
      <c r="X802" s="61"/>
      <c r="Y802" s="61"/>
      <c r="Z802" s="61"/>
      <c r="AA802" s="61"/>
      <c r="AB802" s="61"/>
    </row>
    <row r="803" spans="24:28" ht="15.75" customHeight="1">
      <c r="X803" s="61"/>
      <c r="Y803" s="61"/>
      <c r="Z803" s="61"/>
      <c r="AA803" s="61"/>
      <c r="AB803" s="61"/>
    </row>
    <row r="804" spans="24:28" ht="15.75" customHeight="1">
      <c r="X804" s="61"/>
      <c r="Y804" s="61"/>
      <c r="Z804" s="61"/>
      <c r="AA804" s="61"/>
      <c r="AB804" s="61"/>
    </row>
    <row r="805" spans="24:28" ht="15.75" customHeight="1">
      <c r="X805" s="61"/>
      <c r="Y805" s="61"/>
      <c r="Z805" s="61"/>
      <c r="AA805" s="61"/>
      <c r="AB805" s="61"/>
    </row>
    <row r="806" spans="24:28" ht="15.75" customHeight="1">
      <c r="X806" s="61"/>
      <c r="Y806" s="61"/>
      <c r="Z806" s="61"/>
      <c r="AA806" s="61"/>
      <c r="AB806" s="61"/>
    </row>
    <row r="807" spans="24:28" ht="15.75" customHeight="1">
      <c r="X807" s="61"/>
      <c r="Y807" s="61"/>
      <c r="Z807" s="61"/>
      <c r="AA807" s="61"/>
      <c r="AB807" s="61"/>
    </row>
    <row r="808" spans="24:28" ht="15.75" customHeight="1">
      <c r="X808" s="61"/>
      <c r="Y808" s="61"/>
      <c r="Z808" s="61"/>
      <c r="AA808" s="61"/>
      <c r="AB808" s="61"/>
    </row>
    <row r="809" spans="24:28" ht="15.75" customHeight="1">
      <c r="X809" s="61"/>
      <c r="Y809" s="61"/>
      <c r="Z809" s="61"/>
      <c r="AA809" s="61"/>
      <c r="AB809" s="61"/>
    </row>
    <row r="810" spans="24:28" ht="15.75" customHeight="1">
      <c r="X810" s="61"/>
      <c r="Y810" s="61"/>
      <c r="Z810" s="61"/>
      <c r="AA810" s="61"/>
      <c r="AB810" s="61"/>
    </row>
    <row r="811" spans="24:28" ht="15.75" customHeight="1">
      <c r="X811" s="61"/>
      <c r="Y811" s="61"/>
      <c r="Z811" s="61"/>
      <c r="AA811" s="61"/>
      <c r="AB811" s="61"/>
    </row>
    <row r="812" spans="24:28" ht="15.75" customHeight="1">
      <c r="X812" s="61"/>
      <c r="Y812" s="61"/>
      <c r="Z812" s="61"/>
      <c r="AA812" s="61"/>
      <c r="AB812" s="61"/>
    </row>
    <row r="813" spans="24:28" ht="15.75" customHeight="1">
      <c r="X813" s="61"/>
      <c r="Y813" s="61"/>
      <c r="Z813" s="61"/>
      <c r="AA813" s="61"/>
      <c r="AB813" s="61"/>
    </row>
    <row r="814" spans="24:28" ht="15.75" customHeight="1">
      <c r="X814" s="61"/>
      <c r="Y814" s="61"/>
      <c r="Z814" s="61"/>
      <c r="AA814" s="61"/>
      <c r="AB814" s="61"/>
    </row>
    <row r="815" spans="24:28" ht="15.75" customHeight="1">
      <c r="X815" s="61"/>
      <c r="Y815" s="61"/>
      <c r="Z815" s="61"/>
      <c r="AA815" s="61"/>
      <c r="AB815" s="61"/>
    </row>
    <row r="816" spans="24:28" ht="15.75" customHeight="1">
      <c r="X816" s="61"/>
      <c r="Y816" s="61"/>
      <c r="Z816" s="61"/>
      <c r="AA816" s="61"/>
      <c r="AB816" s="61"/>
    </row>
    <row r="817" spans="24:28" ht="15.75" customHeight="1">
      <c r="X817" s="61"/>
      <c r="Y817" s="61"/>
      <c r="Z817" s="61"/>
      <c r="AA817" s="61"/>
      <c r="AB817" s="61"/>
    </row>
    <row r="818" spans="24:28" ht="15.75" customHeight="1">
      <c r="X818" s="61"/>
      <c r="Y818" s="61"/>
      <c r="Z818" s="61"/>
      <c r="AA818" s="61"/>
      <c r="AB818" s="61"/>
    </row>
    <row r="819" spans="24:28" ht="15.75" customHeight="1">
      <c r="X819" s="61"/>
      <c r="Y819" s="61"/>
      <c r="Z819" s="61"/>
      <c r="AA819" s="61"/>
      <c r="AB819" s="61"/>
    </row>
    <row r="820" spans="24:28" ht="15.75" customHeight="1">
      <c r="X820" s="61"/>
      <c r="Y820" s="61"/>
      <c r="Z820" s="61"/>
      <c r="AA820" s="61"/>
      <c r="AB820" s="61"/>
    </row>
    <row r="821" spans="24:28" ht="15.75" customHeight="1">
      <c r="X821" s="61"/>
      <c r="Y821" s="61"/>
      <c r="Z821" s="61"/>
      <c r="AA821" s="61"/>
      <c r="AB821" s="61"/>
    </row>
    <row r="822" spans="24:28" ht="15.75" customHeight="1">
      <c r="X822" s="61"/>
      <c r="Y822" s="61"/>
      <c r="Z822" s="61"/>
      <c r="AA822" s="61"/>
      <c r="AB822" s="61"/>
    </row>
    <row r="823" spans="24:28" ht="15.75" customHeight="1">
      <c r="X823" s="61"/>
      <c r="Y823" s="61"/>
      <c r="Z823" s="61"/>
      <c r="AA823" s="61"/>
      <c r="AB823" s="61"/>
    </row>
    <row r="824" spans="24:28" ht="15.75" customHeight="1">
      <c r="X824" s="61"/>
      <c r="Y824" s="61"/>
      <c r="Z824" s="61"/>
      <c r="AA824" s="61"/>
      <c r="AB824" s="61"/>
    </row>
    <row r="825" spans="24:28" ht="15.75" customHeight="1">
      <c r="X825" s="61"/>
      <c r="Y825" s="61"/>
      <c r="Z825" s="61"/>
      <c r="AA825" s="61"/>
      <c r="AB825" s="61"/>
    </row>
    <row r="826" spans="24:28" ht="15.75" customHeight="1">
      <c r="X826" s="61"/>
      <c r="Y826" s="61"/>
      <c r="Z826" s="61"/>
      <c r="AA826" s="61"/>
      <c r="AB826" s="61"/>
    </row>
    <row r="827" spans="24:28" ht="15.75" customHeight="1">
      <c r="X827" s="61"/>
      <c r="Y827" s="61"/>
      <c r="Z827" s="61"/>
      <c r="AA827" s="61"/>
      <c r="AB827" s="61"/>
    </row>
    <row r="828" spans="24:28" ht="15.75" customHeight="1">
      <c r="X828" s="61"/>
      <c r="Y828" s="61"/>
      <c r="Z828" s="61"/>
      <c r="AA828" s="61"/>
      <c r="AB828" s="61"/>
    </row>
    <row r="829" spans="24:28" ht="15.75" customHeight="1">
      <c r="X829" s="61"/>
      <c r="Y829" s="61"/>
      <c r="Z829" s="61"/>
      <c r="AA829" s="61"/>
      <c r="AB829" s="61"/>
    </row>
    <row r="830" spans="24:28" ht="15.75" customHeight="1">
      <c r="X830" s="61"/>
      <c r="Y830" s="61"/>
      <c r="Z830" s="61"/>
      <c r="AA830" s="61"/>
      <c r="AB830" s="61"/>
    </row>
    <row r="831" spans="24:28" ht="15.75" customHeight="1">
      <c r="X831" s="61"/>
      <c r="Y831" s="61"/>
      <c r="Z831" s="61"/>
      <c r="AA831" s="61"/>
      <c r="AB831" s="61"/>
    </row>
    <row r="832" spans="24:28" ht="15.75" customHeight="1">
      <c r="X832" s="61"/>
      <c r="Y832" s="61"/>
      <c r="Z832" s="61"/>
      <c r="AA832" s="61"/>
      <c r="AB832" s="61"/>
    </row>
    <row r="833" spans="24:28" ht="15.75" customHeight="1">
      <c r="X833" s="61"/>
      <c r="Y833" s="61"/>
      <c r="Z833" s="61"/>
      <c r="AA833" s="61"/>
      <c r="AB833" s="61"/>
    </row>
    <row r="834" spans="24:28" ht="15.75" customHeight="1">
      <c r="X834" s="61"/>
      <c r="Y834" s="61"/>
      <c r="Z834" s="61"/>
      <c r="AA834" s="61"/>
      <c r="AB834" s="61"/>
    </row>
    <row r="835" spans="24:28" ht="15.75" customHeight="1">
      <c r="X835" s="61"/>
      <c r="Y835" s="61"/>
      <c r="Z835" s="61"/>
      <c r="AA835" s="61"/>
      <c r="AB835" s="61"/>
    </row>
    <row r="836" spans="24:28" ht="15.75" customHeight="1">
      <c r="X836" s="61"/>
      <c r="Y836" s="61"/>
      <c r="Z836" s="61"/>
      <c r="AA836" s="61"/>
      <c r="AB836" s="61"/>
    </row>
    <row r="837" spans="24:28" ht="15.75" customHeight="1">
      <c r="X837" s="61"/>
      <c r="Y837" s="61"/>
      <c r="Z837" s="61"/>
      <c r="AA837" s="61"/>
      <c r="AB837" s="61"/>
    </row>
    <row r="838" spans="24:28" ht="15.75" customHeight="1">
      <c r="X838" s="61"/>
      <c r="Y838" s="61"/>
      <c r="Z838" s="61"/>
      <c r="AA838" s="61"/>
      <c r="AB838" s="61"/>
    </row>
    <row r="839" spans="24:28" ht="15.75" customHeight="1">
      <c r="X839" s="61"/>
      <c r="Y839" s="61"/>
      <c r="Z839" s="61"/>
      <c r="AA839" s="61"/>
      <c r="AB839" s="61"/>
    </row>
    <row r="840" spans="24:28" ht="15.75" customHeight="1">
      <c r="X840" s="61"/>
      <c r="Y840" s="61"/>
      <c r="Z840" s="61"/>
      <c r="AA840" s="61"/>
      <c r="AB840" s="61"/>
    </row>
    <row r="841" spans="24:28" ht="15.75" customHeight="1">
      <c r="X841" s="61"/>
      <c r="Y841" s="61"/>
      <c r="Z841" s="61"/>
      <c r="AA841" s="61"/>
      <c r="AB841" s="61"/>
    </row>
    <row r="842" spans="24:28" ht="15.75" customHeight="1">
      <c r="X842" s="61"/>
      <c r="Y842" s="61"/>
      <c r="Z842" s="61"/>
      <c r="AA842" s="61"/>
      <c r="AB842" s="61"/>
    </row>
    <row r="843" spans="24:28" ht="15.75" customHeight="1">
      <c r="X843" s="61"/>
      <c r="Y843" s="61"/>
      <c r="Z843" s="61"/>
      <c r="AA843" s="61"/>
      <c r="AB843" s="61"/>
    </row>
    <row r="844" spans="24:28" ht="15.75" customHeight="1">
      <c r="X844" s="61"/>
      <c r="Y844" s="61"/>
      <c r="Z844" s="61"/>
      <c r="AA844" s="61"/>
      <c r="AB844" s="61"/>
    </row>
    <row r="845" spans="24:28" ht="15.75" customHeight="1">
      <c r="X845" s="61"/>
      <c r="Y845" s="61"/>
      <c r="Z845" s="61"/>
      <c r="AA845" s="61"/>
      <c r="AB845" s="61"/>
    </row>
    <row r="846" spans="24:28" ht="15.75" customHeight="1">
      <c r="X846" s="61"/>
      <c r="Y846" s="61"/>
      <c r="Z846" s="61"/>
      <c r="AA846" s="61"/>
      <c r="AB846" s="61"/>
    </row>
    <row r="847" spans="24:28" ht="15.75" customHeight="1">
      <c r="X847" s="61"/>
      <c r="Y847" s="61"/>
      <c r="Z847" s="61"/>
      <c r="AA847" s="61"/>
      <c r="AB847" s="61"/>
    </row>
    <row r="848" spans="24:28" ht="15.75" customHeight="1">
      <c r="X848" s="61"/>
      <c r="Y848" s="61"/>
      <c r="Z848" s="61"/>
      <c r="AA848" s="61"/>
      <c r="AB848" s="61"/>
    </row>
    <row r="849" spans="24:28" ht="15.75" customHeight="1">
      <c r="X849" s="61"/>
      <c r="Y849" s="61"/>
      <c r="Z849" s="61"/>
      <c r="AA849" s="61"/>
      <c r="AB849" s="61"/>
    </row>
    <row r="850" spans="24:28" ht="15.75" customHeight="1">
      <c r="X850" s="61"/>
      <c r="Y850" s="61"/>
      <c r="Z850" s="61"/>
      <c r="AA850" s="61"/>
      <c r="AB850" s="61"/>
    </row>
    <row r="851" spans="24:28" ht="15.75" customHeight="1">
      <c r="X851" s="61"/>
      <c r="Y851" s="61"/>
      <c r="Z851" s="61"/>
      <c r="AA851" s="61"/>
      <c r="AB851" s="61"/>
    </row>
    <row r="852" spans="24:28" ht="15.75" customHeight="1">
      <c r="X852" s="61"/>
      <c r="Y852" s="61"/>
      <c r="Z852" s="61"/>
      <c r="AA852" s="61"/>
      <c r="AB852" s="61"/>
    </row>
    <row r="853" spans="24:28" ht="15.75" customHeight="1">
      <c r="X853" s="61"/>
      <c r="Y853" s="61"/>
      <c r="Z853" s="61"/>
      <c r="AA853" s="61"/>
      <c r="AB853" s="61"/>
    </row>
    <row r="854" spans="24:28" ht="15.75" customHeight="1">
      <c r="X854" s="61"/>
      <c r="Y854" s="61"/>
      <c r="Z854" s="61"/>
      <c r="AA854" s="61"/>
      <c r="AB854" s="61"/>
    </row>
    <row r="855" spans="24:28" ht="15.75" customHeight="1">
      <c r="X855" s="61"/>
      <c r="Y855" s="61"/>
      <c r="Z855" s="61"/>
      <c r="AA855" s="61"/>
      <c r="AB855" s="61"/>
    </row>
    <row r="856" spans="24:28" ht="15.75" customHeight="1">
      <c r="X856" s="61"/>
      <c r="Y856" s="61"/>
      <c r="Z856" s="61"/>
      <c r="AA856" s="61"/>
      <c r="AB856" s="61"/>
    </row>
    <row r="857" spans="24:28" ht="15.75" customHeight="1">
      <c r="X857" s="61"/>
      <c r="Y857" s="61"/>
      <c r="Z857" s="61"/>
      <c r="AA857" s="61"/>
      <c r="AB857" s="61"/>
    </row>
    <row r="858" spans="24:28" ht="15.75" customHeight="1">
      <c r="X858" s="61"/>
      <c r="Y858" s="61"/>
      <c r="Z858" s="61"/>
      <c r="AA858" s="61"/>
      <c r="AB858" s="61"/>
    </row>
    <row r="859" spans="24:28" ht="15.75" customHeight="1">
      <c r="X859" s="61"/>
      <c r="Y859" s="61"/>
      <c r="Z859" s="61"/>
      <c r="AA859" s="61"/>
      <c r="AB859" s="61"/>
    </row>
    <row r="860" spans="24:28" ht="15.75" customHeight="1">
      <c r="X860" s="61"/>
      <c r="Y860" s="61"/>
      <c r="Z860" s="61"/>
      <c r="AA860" s="61"/>
      <c r="AB860" s="61"/>
    </row>
    <row r="861" spans="24:28" ht="15.75" customHeight="1">
      <c r="X861" s="61"/>
      <c r="Y861" s="61"/>
      <c r="Z861" s="61"/>
      <c r="AA861" s="61"/>
      <c r="AB861" s="61"/>
    </row>
    <row r="862" spans="24:28" ht="15.75" customHeight="1">
      <c r="X862" s="61"/>
      <c r="Y862" s="61"/>
      <c r="Z862" s="61"/>
      <c r="AA862" s="61"/>
      <c r="AB862" s="61"/>
    </row>
    <row r="863" spans="24:28" ht="15.75" customHeight="1">
      <c r="X863" s="61"/>
      <c r="Y863" s="61"/>
      <c r="Z863" s="61"/>
      <c r="AA863" s="61"/>
      <c r="AB863" s="61"/>
    </row>
    <row r="864" spans="24:28" ht="15.75" customHeight="1">
      <c r="X864" s="61"/>
      <c r="Y864" s="61"/>
      <c r="Z864" s="61"/>
      <c r="AA864" s="61"/>
      <c r="AB864" s="61"/>
    </row>
    <row r="865" spans="24:28" ht="15.75" customHeight="1">
      <c r="X865" s="61"/>
      <c r="Y865" s="61"/>
      <c r="Z865" s="61"/>
      <c r="AA865" s="61"/>
      <c r="AB865" s="61"/>
    </row>
    <row r="866" spans="24:28" ht="15.75" customHeight="1">
      <c r="X866" s="61"/>
      <c r="Y866" s="61"/>
      <c r="Z866" s="61"/>
      <c r="AA866" s="61"/>
      <c r="AB866" s="61"/>
    </row>
    <row r="867" spans="24:28" ht="15.75" customHeight="1">
      <c r="X867" s="61"/>
      <c r="Y867" s="61"/>
      <c r="Z867" s="61"/>
      <c r="AA867" s="61"/>
      <c r="AB867" s="61"/>
    </row>
    <row r="868" spans="24:28" ht="15.75" customHeight="1">
      <c r="X868" s="61"/>
      <c r="Y868" s="61"/>
      <c r="Z868" s="61"/>
      <c r="AA868" s="61"/>
      <c r="AB868" s="61"/>
    </row>
    <row r="869" spans="24:28" ht="15.75" customHeight="1">
      <c r="X869" s="61"/>
      <c r="Y869" s="61"/>
      <c r="Z869" s="61"/>
      <c r="AA869" s="61"/>
      <c r="AB869" s="61"/>
    </row>
    <row r="870" spans="24:28" ht="15.75" customHeight="1">
      <c r="X870" s="61"/>
      <c r="Y870" s="61"/>
      <c r="Z870" s="61"/>
      <c r="AA870" s="61"/>
      <c r="AB870" s="61"/>
    </row>
    <row r="871" spans="24:28" ht="15.75" customHeight="1">
      <c r="X871" s="61"/>
      <c r="Y871" s="61"/>
      <c r="Z871" s="61"/>
      <c r="AA871" s="61"/>
      <c r="AB871" s="61"/>
    </row>
    <row r="872" spans="24:28" ht="15.75" customHeight="1">
      <c r="X872" s="61"/>
      <c r="Y872" s="61"/>
      <c r="Z872" s="61"/>
      <c r="AA872" s="61"/>
      <c r="AB872" s="61"/>
    </row>
    <row r="873" spans="24:28" ht="15.75" customHeight="1">
      <c r="X873" s="61"/>
      <c r="Y873" s="61"/>
      <c r="Z873" s="61"/>
      <c r="AA873" s="61"/>
      <c r="AB873" s="61"/>
    </row>
    <row r="874" spans="24:28" ht="15.75" customHeight="1">
      <c r="X874" s="61"/>
      <c r="Y874" s="61"/>
      <c r="Z874" s="61"/>
      <c r="AA874" s="61"/>
      <c r="AB874" s="61"/>
    </row>
    <row r="875" spans="24:28" ht="15.75" customHeight="1">
      <c r="X875" s="61"/>
      <c r="Y875" s="61"/>
      <c r="Z875" s="61"/>
      <c r="AA875" s="61"/>
      <c r="AB875" s="61"/>
    </row>
    <row r="876" spans="24:28" ht="15.75" customHeight="1">
      <c r="X876" s="61"/>
      <c r="Y876" s="61"/>
      <c r="Z876" s="61"/>
      <c r="AA876" s="61"/>
      <c r="AB876" s="61"/>
    </row>
    <row r="877" spans="24:28" ht="15.75" customHeight="1">
      <c r="X877" s="61"/>
      <c r="Y877" s="61"/>
      <c r="Z877" s="61"/>
      <c r="AA877" s="61"/>
      <c r="AB877" s="61"/>
    </row>
    <row r="878" spans="24:28" ht="15.75" customHeight="1">
      <c r="X878" s="61"/>
      <c r="Y878" s="61"/>
      <c r="Z878" s="61"/>
      <c r="AA878" s="61"/>
      <c r="AB878" s="61"/>
    </row>
    <row r="879" spans="24:28" ht="15.75" customHeight="1">
      <c r="X879" s="61"/>
      <c r="Y879" s="61"/>
      <c r="Z879" s="61"/>
      <c r="AA879" s="61"/>
      <c r="AB879" s="61"/>
    </row>
    <row r="880" spans="24:28" ht="15.75" customHeight="1">
      <c r="X880" s="61"/>
      <c r="Y880" s="61"/>
      <c r="Z880" s="61"/>
      <c r="AA880" s="61"/>
      <c r="AB880" s="61"/>
    </row>
    <row r="881" spans="24:28" ht="15.75" customHeight="1">
      <c r="X881" s="61"/>
      <c r="Y881" s="61"/>
      <c r="Z881" s="61"/>
      <c r="AA881" s="61"/>
      <c r="AB881" s="61"/>
    </row>
    <row r="882" spans="24:28" ht="15.75" customHeight="1">
      <c r="X882" s="61"/>
      <c r="Y882" s="61"/>
      <c r="Z882" s="61"/>
      <c r="AA882" s="61"/>
      <c r="AB882" s="61"/>
    </row>
    <row r="883" spans="24:28" ht="15.75" customHeight="1">
      <c r="X883" s="61"/>
      <c r="Y883" s="61"/>
      <c r="Z883" s="61"/>
      <c r="AA883" s="61"/>
      <c r="AB883" s="61"/>
    </row>
    <row r="884" spans="24:28" ht="15.75" customHeight="1">
      <c r="X884" s="61"/>
      <c r="Y884" s="61"/>
      <c r="Z884" s="61"/>
      <c r="AA884" s="61"/>
      <c r="AB884" s="61"/>
    </row>
    <row r="885" spans="24:28" ht="15.75" customHeight="1">
      <c r="X885" s="61"/>
      <c r="Y885" s="61"/>
      <c r="Z885" s="61"/>
      <c r="AA885" s="61"/>
      <c r="AB885" s="61"/>
    </row>
    <row r="886" spans="24:28" ht="15.75" customHeight="1">
      <c r="X886" s="61"/>
      <c r="Y886" s="61"/>
      <c r="Z886" s="61"/>
      <c r="AA886" s="61"/>
      <c r="AB886" s="61"/>
    </row>
    <row r="887" spans="24:28" ht="15.75" customHeight="1">
      <c r="X887" s="61"/>
      <c r="Y887" s="61"/>
      <c r="Z887" s="61"/>
      <c r="AA887" s="61"/>
      <c r="AB887" s="61"/>
    </row>
    <row r="888" spans="24:28" ht="15.75" customHeight="1">
      <c r="X888" s="61"/>
      <c r="Y888" s="61"/>
      <c r="Z888" s="61"/>
      <c r="AA888" s="61"/>
      <c r="AB888" s="61"/>
    </row>
    <row r="889" spans="24:28" ht="15.75" customHeight="1">
      <c r="X889" s="61"/>
      <c r="Y889" s="61"/>
      <c r="Z889" s="61"/>
      <c r="AA889" s="61"/>
      <c r="AB889" s="61"/>
    </row>
    <row r="890" spans="24:28" ht="15.75" customHeight="1">
      <c r="X890" s="61"/>
      <c r="Y890" s="61"/>
      <c r="Z890" s="61"/>
      <c r="AA890" s="61"/>
      <c r="AB890" s="61"/>
    </row>
    <row r="891" spans="24:28" ht="15.75" customHeight="1">
      <c r="X891" s="61"/>
      <c r="Y891" s="61"/>
      <c r="Z891" s="61"/>
      <c r="AA891" s="61"/>
      <c r="AB891" s="61"/>
    </row>
    <row r="892" spans="24:28" ht="15.75" customHeight="1">
      <c r="X892" s="61"/>
      <c r="Y892" s="61"/>
      <c r="Z892" s="61"/>
      <c r="AA892" s="61"/>
      <c r="AB892" s="61"/>
    </row>
    <row r="893" spans="24:28" ht="15.75" customHeight="1">
      <c r="X893" s="61"/>
      <c r="Y893" s="61"/>
      <c r="Z893" s="61"/>
      <c r="AA893" s="61"/>
      <c r="AB893" s="61"/>
    </row>
    <row r="894" spans="24:28" ht="15.75" customHeight="1">
      <c r="X894" s="61"/>
      <c r="Y894" s="61"/>
      <c r="Z894" s="61"/>
      <c r="AA894" s="61"/>
      <c r="AB894" s="61"/>
    </row>
    <row r="895" spans="24:28" ht="15.75" customHeight="1">
      <c r="X895" s="61"/>
      <c r="Y895" s="61"/>
      <c r="Z895" s="61"/>
      <c r="AA895" s="61"/>
      <c r="AB895" s="61"/>
    </row>
    <row r="896" spans="24:28" ht="15.75" customHeight="1">
      <c r="X896" s="61"/>
      <c r="Y896" s="61"/>
      <c r="Z896" s="61"/>
      <c r="AA896" s="61"/>
      <c r="AB896" s="61"/>
    </row>
    <row r="897" spans="24:28" ht="15.75" customHeight="1">
      <c r="X897" s="61"/>
      <c r="Y897" s="61"/>
      <c r="Z897" s="61"/>
      <c r="AA897" s="61"/>
      <c r="AB897" s="61"/>
    </row>
    <row r="898" spans="24:28" ht="15.75" customHeight="1">
      <c r="X898" s="61"/>
      <c r="Y898" s="61"/>
      <c r="Z898" s="61"/>
      <c r="AA898" s="61"/>
      <c r="AB898" s="61"/>
    </row>
    <row r="899" spans="24:28" ht="15.75" customHeight="1">
      <c r="X899" s="61"/>
      <c r="Y899" s="61"/>
      <c r="Z899" s="61"/>
      <c r="AA899" s="61"/>
      <c r="AB899" s="61"/>
    </row>
    <row r="900" spans="24:28" ht="15.75" customHeight="1">
      <c r="X900" s="61"/>
      <c r="Y900" s="61"/>
      <c r="Z900" s="61"/>
      <c r="AA900" s="61"/>
      <c r="AB900" s="61"/>
    </row>
    <row r="901" spans="24:28" ht="15.75" customHeight="1">
      <c r="X901" s="61"/>
      <c r="Y901" s="61"/>
      <c r="Z901" s="61"/>
      <c r="AA901" s="61"/>
      <c r="AB901" s="61"/>
    </row>
    <row r="902" spans="24:28" ht="15.75" customHeight="1">
      <c r="X902" s="61"/>
      <c r="Y902" s="61"/>
      <c r="Z902" s="61"/>
      <c r="AA902" s="61"/>
      <c r="AB902" s="61"/>
    </row>
    <row r="903" spans="24:28" ht="15.75" customHeight="1">
      <c r="X903" s="61"/>
      <c r="Y903" s="61"/>
      <c r="Z903" s="61"/>
      <c r="AA903" s="61"/>
      <c r="AB903" s="61"/>
    </row>
    <row r="904" spans="24:28" ht="15.75" customHeight="1">
      <c r="X904" s="61"/>
      <c r="Y904" s="61"/>
      <c r="Z904" s="61"/>
      <c r="AA904" s="61"/>
      <c r="AB904" s="61"/>
    </row>
    <row r="905" spans="24:28" ht="15.75" customHeight="1">
      <c r="X905" s="61"/>
      <c r="Y905" s="61"/>
      <c r="Z905" s="61"/>
      <c r="AA905" s="61"/>
      <c r="AB905" s="61"/>
    </row>
    <row r="906" spans="24:28" ht="15.75" customHeight="1">
      <c r="X906" s="61"/>
      <c r="Y906" s="61"/>
      <c r="Z906" s="61"/>
      <c r="AA906" s="61"/>
      <c r="AB906" s="61"/>
    </row>
    <row r="907" spans="24:28" ht="15.75" customHeight="1">
      <c r="X907" s="61"/>
      <c r="Y907" s="61"/>
      <c r="Z907" s="61"/>
      <c r="AA907" s="61"/>
      <c r="AB907" s="61"/>
    </row>
    <row r="908" spans="24:28" ht="15.75" customHeight="1">
      <c r="X908" s="61"/>
      <c r="Y908" s="61"/>
      <c r="Z908" s="61"/>
      <c r="AA908" s="61"/>
      <c r="AB908" s="61"/>
    </row>
    <row r="909" spans="24:28" ht="15.75" customHeight="1">
      <c r="X909" s="61"/>
      <c r="Y909" s="61"/>
      <c r="Z909" s="61"/>
      <c r="AA909" s="61"/>
      <c r="AB909" s="61"/>
    </row>
    <row r="910" spans="24:28" ht="15.75" customHeight="1">
      <c r="X910" s="61"/>
      <c r="Y910" s="61"/>
      <c r="Z910" s="61"/>
      <c r="AA910" s="61"/>
      <c r="AB910" s="61"/>
    </row>
    <row r="911" spans="24:28" ht="15.75" customHeight="1">
      <c r="X911" s="61"/>
      <c r="Y911" s="61"/>
      <c r="Z911" s="61"/>
      <c r="AA911" s="61"/>
      <c r="AB911" s="61"/>
    </row>
    <row r="912" spans="24:28" ht="15.75" customHeight="1">
      <c r="X912" s="61"/>
      <c r="Y912" s="61"/>
      <c r="Z912" s="61"/>
      <c r="AA912" s="61"/>
      <c r="AB912" s="61"/>
    </row>
    <row r="913" spans="24:28" ht="15.75" customHeight="1">
      <c r="X913" s="61"/>
      <c r="Y913" s="61"/>
      <c r="Z913" s="61"/>
      <c r="AA913" s="61"/>
      <c r="AB913" s="61"/>
    </row>
    <row r="914" spans="24:28" ht="15.75" customHeight="1">
      <c r="X914" s="61"/>
      <c r="Y914" s="61"/>
      <c r="Z914" s="61"/>
      <c r="AA914" s="61"/>
      <c r="AB914" s="61"/>
    </row>
    <row r="915" spans="24:28" ht="15.75" customHeight="1">
      <c r="X915" s="61"/>
      <c r="Y915" s="61"/>
      <c r="Z915" s="61"/>
      <c r="AA915" s="61"/>
      <c r="AB915" s="61"/>
    </row>
    <row r="916" spans="24:28" ht="15.75" customHeight="1">
      <c r="X916" s="61"/>
      <c r="Y916" s="61"/>
      <c r="Z916" s="61"/>
      <c r="AA916" s="61"/>
      <c r="AB916" s="61"/>
    </row>
    <row r="917" spans="24:28" ht="15.75" customHeight="1">
      <c r="X917" s="61"/>
      <c r="Y917" s="61"/>
      <c r="Z917" s="61"/>
      <c r="AA917" s="61"/>
      <c r="AB917" s="61"/>
    </row>
    <row r="918" spans="24:28" ht="15.75" customHeight="1">
      <c r="X918" s="61"/>
      <c r="Y918" s="61"/>
      <c r="Z918" s="61"/>
      <c r="AA918" s="61"/>
      <c r="AB918" s="61"/>
    </row>
    <row r="919" spans="24:28" ht="15.75" customHeight="1">
      <c r="X919" s="61"/>
      <c r="Y919" s="61"/>
      <c r="Z919" s="61"/>
      <c r="AA919" s="61"/>
      <c r="AB919" s="61"/>
    </row>
    <row r="920" spans="24:28" ht="15.75" customHeight="1">
      <c r="X920" s="61"/>
      <c r="Y920" s="61"/>
      <c r="Z920" s="61"/>
      <c r="AA920" s="61"/>
      <c r="AB920" s="61"/>
    </row>
    <row r="921" spans="24:28" ht="15.75" customHeight="1">
      <c r="X921" s="61"/>
      <c r="Y921" s="61"/>
      <c r="Z921" s="61"/>
      <c r="AA921" s="61"/>
      <c r="AB921" s="61"/>
    </row>
    <row r="922" spans="24:28" ht="15.75" customHeight="1">
      <c r="X922" s="61"/>
      <c r="Y922" s="61"/>
      <c r="Z922" s="61"/>
      <c r="AA922" s="61"/>
      <c r="AB922" s="61"/>
    </row>
    <row r="923" spans="24:28" ht="15.75" customHeight="1">
      <c r="X923" s="61"/>
      <c r="Y923" s="61"/>
      <c r="Z923" s="61"/>
      <c r="AA923" s="61"/>
      <c r="AB923" s="61"/>
    </row>
    <row r="924" spans="24:28" ht="15.75" customHeight="1">
      <c r="X924" s="61"/>
      <c r="Y924" s="61"/>
      <c r="Z924" s="61"/>
      <c r="AA924" s="61"/>
      <c r="AB924" s="61"/>
    </row>
    <row r="925" spans="24:28" ht="15.75" customHeight="1">
      <c r="X925" s="61"/>
      <c r="Y925" s="61"/>
      <c r="Z925" s="61"/>
      <c r="AA925" s="61"/>
      <c r="AB925" s="61"/>
    </row>
    <row r="926" spans="24:28" ht="15.75" customHeight="1">
      <c r="X926" s="61"/>
      <c r="Y926" s="61"/>
      <c r="Z926" s="61"/>
      <c r="AA926" s="61"/>
      <c r="AB926" s="61"/>
    </row>
    <row r="927" spans="24:28" ht="15.75" customHeight="1">
      <c r="X927" s="61"/>
      <c r="Y927" s="61"/>
      <c r="Z927" s="61"/>
      <c r="AA927" s="61"/>
      <c r="AB927" s="61"/>
    </row>
    <row r="928" spans="24:28" ht="15.75" customHeight="1">
      <c r="X928" s="61"/>
      <c r="Y928" s="61"/>
      <c r="Z928" s="61"/>
      <c r="AA928" s="61"/>
      <c r="AB928" s="61"/>
    </row>
    <row r="929" spans="24:28" ht="15.75" customHeight="1">
      <c r="X929" s="61"/>
      <c r="Y929" s="61"/>
      <c r="Z929" s="61"/>
      <c r="AA929" s="61"/>
      <c r="AB929" s="61"/>
    </row>
    <row r="930" spans="24:28" ht="15.75" customHeight="1">
      <c r="X930" s="61"/>
      <c r="Y930" s="61"/>
      <c r="Z930" s="61"/>
      <c r="AA930" s="61"/>
      <c r="AB930" s="61"/>
    </row>
    <row r="931" spans="24:28" ht="15.75" customHeight="1">
      <c r="X931" s="61"/>
      <c r="Y931" s="61"/>
      <c r="Z931" s="61"/>
      <c r="AA931" s="61"/>
      <c r="AB931" s="61"/>
    </row>
    <row r="932" spans="24:28" ht="15.75" customHeight="1">
      <c r="X932" s="61"/>
      <c r="Y932" s="61"/>
      <c r="Z932" s="61"/>
      <c r="AA932" s="61"/>
      <c r="AB932" s="61"/>
    </row>
    <row r="933" spans="24:28" ht="15.75" customHeight="1">
      <c r="X933" s="61"/>
      <c r="Y933" s="61"/>
      <c r="Z933" s="61"/>
      <c r="AA933" s="61"/>
      <c r="AB933" s="61"/>
    </row>
    <row r="934" spans="24:28" ht="15.75" customHeight="1">
      <c r="X934" s="61"/>
      <c r="Y934" s="61"/>
      <c r="Z934" s="61"/>
      <c r="AA934" s="61"/>
      <c r="AB934" s="61"/>
    </row>
    <row r="935" spans="24:28" ht="15.75" customHeight="1">
      <c r="X935" s="61"/>
      <c r="Y935" s="61"/>
      <c r="Z935" s="61"/>
      <c r="AA935" s="61"/>
      <c r="AB935" s="61"/>
    </row>
    <row r="936" spans="24:28" ht="15.75" customHeight="1">
      <c r="X936" s="61"/>
      <c r="Y936" s="61"/>
      <c r="Z936" s="61"/>
      <c r="AA936" s="61"/>
      <c r="AB936" s="61"/>
    </row>
    <row r="937" spans="24:28" ht="15.75" customHeight="1">
      <c r="X937" s="61"/>
      <c r="Y937" s="61"/>
      <c r="Z937" s="61"/>
      <c r="AA937" s="61"/>
      <c r="AB937" s="61"/>
    </row>
    <row r="938" spans="24:28" ht="15.75" customHeight="1">
      <c r="X938" s="61"/>
      <c r="Y938" s="61"/>
      <c r="Z938" s="61"/>
      <c r="AA938" s="61"/>
      <c r="AB938" s="61"/>
    </row>
    <row r="939" spans="24:28" ht="15.75" customHeight="1">
      <c r="X939" s="61"/>
      <c r="Y939" s="61"/>
      <c r="Z939" s="61"/>
      <c r="AA939" s="61"/>
      <c r="AB939" s="61"/>
    </row>
    <row r="940" spans="24:28" ht="15.75" customHeight="1">
      <c r="X940" s="61"/>
      <c r="Y940" s="61"/>
      <c r="Z940" s="61"/>
      <c r="AA940" s="61"/>
      <c r="AB940" s="61"/>
    </row>
    <row r="941" spans="24:28" ht="15.75" customHeight="1">
      <c r="X941" s="61"/>
      <c r="Y941" s="61"/>
      <c r="Z941" s="61"/>
      <c r="AA941" s="61"/>
      <c r="AB941" s="61"/>
    </row>
    <row r="942" spans="24:28" ht="15.75" customHeight="1">
      <c r="X942" s="61"/>
      <c r="Y942" s="61"/>
      <c r="Z942" s="61"/>
      <c r="AA942" s="61"/>
      <c r="AB942" s="61"/>
    </row>
    <row r="943" spans="24:28" ht="15.75" customHeight="1">
      <c r="X943" s="61"/>
      <c r="Y943" s="61"/>
      <c r="Z943" s="61"/>
      <c r="AA943" s="61"/>
      <c r="AB943" s="61"/>
    </row>
    <row r="944" spans="24:28" ht="15.75" customHeight="1">
      <c r="X944" s="61"/>
      <c r="Y944" s="61"/>
      <c r="Z944" s="61"/>
      <c r="AA944" s="61"/>
      <c r="AB944" s="61"/>
    </row>
    <row r="945" spans="24:28" ht="15.75" customHeight="1">
      <c r="X945" s="61"/>
      <c r="Y945" s="61"/>
      <c r="Z945" s="61"/>
      <c r="AA945" s="61"/>
      <c r="AB945" s="61"/>
    </row>
    <row r="946" spans="24:28" ht="15.75" customHeight="1">
      <c r="X946" s="61"/>
      <c r="Y946" s="61"/>
      <c r="Z946" s="61"/>
      <c r="AA946" s="61"/>
      <c r="AB946" s="61"/>
    </row>
    <row r="947" spans="24:28" ht="15.75" customHeight="1">
      <c r="X947" s="61"/>
      <c r="Y947" s="61"/>
      <c r="Z947" s="61"/>
      <c r="AA947" s="61"/>
      <c r="AB947" s="61"/>
    </row>
    <row r="948" spans="24:28" ht="15.75" customHeight="1">
      <c r="X948" s="61"/>
      <c r="Y948" s="61"/>
      <c r="Z948" s="61"/>
      <c r="AA948" s="61"/>
      <c r="AB948" s="61"/>
    </row>
    <row r="949" spans="24:28" ht="15.75" customHeight="1">
      <c r="X949" s="61"/>
      <c r="Y949" s="61"/>
      <c r="Z949" s="61"/>
      <c r="AA949" s="61"/>
      <c r="AB949" s="61"/>
    </row>
    <row r="950" spans="24:28" ht="15.75" customHeight="1">
      <c r="X950" s="61"/>
      <c r="Y950" s="61"/>
      <c r="Z950" s="61"/>
      <c r="AA950" s="61"/>
      <c r="AB950" s="61"/>
    </row>
    <row r="951" spans="24:28" ht="15.75" customHeight="1">
      <c r="X951" s="61"/>
      <c r="Y951" s="61"/>
      <c r="Z951" s="61"/>
      <c r="AA951" s="61"/>
      <c r="AB951" s="61"/>
    </row>
    <row r="952" spans="24:28" ht="15.75" customHeight="1">
      <c r="X952" s="61"/>
      <c r="Y952" s="61"/>
      <c r="Z952" s="61"/>
      <c r="AA952" s="61"/>
      <c r="AB952" s="61"/>
    </row>
    <row r="953" spans="24:28" ht="15.75" customHeight="1">
      <c r="X953" s="61"/>
      <c r="Y953" s="61"/>
      <c r="Z953" s="61"/>
      <c r="AA953" s="61"/>
      <c r="AB953" s="61"/>
    </row>
    <row r="954" spans="24:28" ht="15.75" customHeight="1">
      <c r="X954" s="61"/>
      <c r="Y954" s="61"/>
      <c r="Z954" s="61"/>
      <c r="AA954" s="61"/>
      <c r="AB954" s="61"/>
    </row>
    <row r="955" spans="24:28" ht="15.75" customHeight="1">
      <c r="X955" s="61"/>
      <c r="Y955" s="61"/>
      <c r="Z955" s="61"/>
      <c r="AA955" s="61"/>
      <c r="AB955" s="61"/>
    </row>
    <row r="956" spans="24:28" ht="15.75" customHeight="1">
      <c r="X956" s="61"/>
      <c r="Y956" s="61"/>
      <c r="Z956" s="61"/>
      <c r="AA956" s="61"/>
      <c r="AB956" s="61"/>
    </row>
    <row r="957" spans="24:28" ht="15.75" customHeight="1">
      <c r="X957" s="61"/>
      <c r="Y957" s="61"/>
      <c r="Z957" s="61"/>
      <c r="AA957" s="61"/>
      <c r="AB957" s="61"/>
    </row>
    <row r="958" spans="24:28" ht="15.75" customHeight="1">
      <c r="X958" s="61"/>
      <c r="Y958" s="61"/>
      <c r="Z958" s="61"/>
      <c r="AA958" s="61"/>
      <c r="AB958" s="61"/>
    </row>
    <row r="959" spans="24:28" ht="15.75" customHeight="1">
      <c r="X959" s="61"/>
      <c r="Y959" s="61"/>
      <c r="Z959" s="61"/>
      <c r="AA959" s="61"/>
      <c r="AB959" s="61"/>
    </row>
    <row r="960" spans="24:28" ht="15.75" customHeight="1">
      <c r="X960" s="61"/>
      <c r="Y960" s="61"/>
      <c r="Z960" s="61"/>
      <c r="AA960" s="61"/>
      <c r="AB960" s="61"/>
    </row>
    <row r="961" spans="24:28" ht="15.75" customHeight="1">
      <c r="X961" s="61"/>
      <c r="Y961" s="61"/>
      <c r="Z961" s="61"/>
      <c r="AA961" s="61"/>
      <c r="AB961" s="61"/>
    </row>
    <row r="962" spans="24:28" ht="15.75" customHeight="1">
      <c r="X962" s="61"/>
      <c r="Y962" s="61"/>
      <c r="Z962" s="61"/>
      <c r="AA962" s="61"/>
      <c r="AB962" s="61"/>
    </row>
    <row r="963" spans="24:28" ht="15.75" customHeight="1">
      <c r="X963" s="61"/>
      <c r="Y963" s="61"/>
      <c r="Z963" s="61"/>
      <c r="AA963" s="61"/>
      <c r="AB963" s="61"/>
    </row>
    <row r="964" spans="24:28" ht="15.75" customHeight="1">
      <c r="X964" s="61"/>
      <c r="Y964" s="61"/>
      <c r="Z964" s="61"/>
      <c r="AA964" s="61"/>
      <c r="AB964" s="61"/>
    </row>
    <row r="965" spans="24:28" ht="15.75" customHeight="1">
      <c r="X965" s="61"/>
      <c r="Y965" s="61"/>
      <c r="Z965" s="61"/>
      <c r="AA965" s="61"/>
      <c r="AB965" s="61"/>
    </row>
    <row r="966" spans="24:28" ht="15.75" customHeight="1">
      <c r="X966" s="61"/>
      <c r="Y966" s="61"/>
      <c r="Z966" s="61"/>
      <c r="AA966" s="61"/>
      <c r="AB966" s="61"/>
    </row>
    <row r="967" spans="24:28" ht="15.75" customHeight="1">
      <c r="X967" s="61"/>
      <c r="Y967" s="61"/>
      <c r="Z967" s="61"/>
      <c r="AA967" s="61"/>
      <c r="AB967" s="61"/>
    </row>
    <row r="968" spans="24:28" ht="15.75" customHeight="1">
      <c r="X968" s="61"/>
      <c r="Y968" s="61"/>
      <c r="Z968" s="61"/>
      <c r="AA968" s="61"/>
      <c r="AB968" s="61"/>
    </row>
    <row r="969" spans="24:28" ht="15.75" customHeight="1">
      <c r="X969" s="61"/>
      <c r="Y969" s="61"/>
      <c r="Z969" s="61"/>
      <c r="AA969" s="61"/>
      <c r="AB969" s="61"/>
    </row>
    <row r="970" spans="24:28" ht="15.75" customHeight="1">
      <c r="X970" s="61"/>
      <c r="Y970" s="61"/>
      <c r="Z970" s="61"/>
      <c r="AA970" s="61"/>
      <c r="AB970" s="61"/>
    </row>
    <row r="971" spans="24:28" ht="15.75" customHeight="1">
      <c r="X971" s="61"/>
      <c r="Y971" s="61"/>
      <c r="Z971" s="61"/>
      <c r="AA971" s="61"/>
      <c r="AB971" s="61"/>
    </row>
    <row r="972" spans="24:28" ht="15.75" customHeight="1">
      <c r="X972" s="61"/>
      <c r="Y972" s="61"/>
      <c r="Z972" s="61"/>
      <c r="AA972" s="61"/>
      <c r="AB972" s="61"/>
    </row>
    <row r="973" spans="24:28" ht="15.75" customHeight="1">
      <c r="X973" s="61"/>
      <c r="Y973" s="61"/>
      <c r="Z973" s="61"/>
      <c r="AA973" s="61"/>
      <c r="AB973" s="61"/>
    </row>
    <row r="974" spans="24:28" ht="15.75" customHeight="1">
      <c r="X974" s="61"/>
      <c r="Y974" s="61"/>
      <c r="Z974" s="61"/>
      <c r="AA974" s="61"/>
      <c r="AB974" s="61"/>
    </row>
    <row r="975" spans="24:28" ht="15.75" customHeight="1">
      <c r="X975" s="61"/>
      <c r="Y975" s="61"/>
      <c r="Z975" s="61"/>
      <c r="AA975" s="61"/>
      <c r="AB975" s="61"/>
    </row>
    <row r="976" spans="24:28" ht="15.75" customHeight="1">
      <c r="X976" s="61"/>
      <c r="Y976" s="61"/>
      <c r="Z976" s="61"/>
      <c r="AA976" s="61"/>
      <c r="AB976" s="61"/>
    </row>
    <row r="977" spans="24:28" ht="15.75" customHeight="1">
      <c r="X977" s="61"/>
      <c r="Y977" s="61"/>
      <c r="Z977" s="61"/>
      <c r="AA977" s="61"/>
      <c r="AB977" s="61"/>
    </row>
    <row r="978" spans="24:28" ht="15.75" customHeight="1">
      <c r="X978" s="61"/>
      <c r="Y978" s="61"/>
      <c r="Z978" s="61"/>
      <c r="AA978" s="61"/>
      <c r="AB978" s="61"/>
    </row>
    <row r="979" spans="24:28" ht="15.75" customHeight="1">
      <c r="X979" s="61"/>
      <c r="Y979" s="61"/>
      <c r="Z979" s="61"/>
      <c r="AA979" s="61"/>
      <c r="AB979" s="61"/>
    </row>
    <row r="980" spans="24:28" ht="15.75" customHeight="1">
      <c r="X980" s="61"/>
      <c r="Y980" s="61"/>
      <c r="Z980" s="61"/>
      <c r="AA980" s="61"/>
      <c r="AB980" s="61"/>
    </row>
    <row r="981" spans="24:28" ht="15.75" customHeight="1">
      <c r="X981" s="61"/>
      <c r="Y981" s="61"/>
      <c r="Z981" s="61"/>
      <c r="AA981" s="61"/>
      <c r="AB981" s="61"/>
    </row>
    <row r="982" spans="24:28" ht="15.75" customHeight="1">
      <c r="X982" s="61"/>
      <c r="Y982" s="61"/>
      <c r="Z982" s="61"/>
      <c r="AA982" s="61"/>
      <c r="AB982" s="61"/>
    </row>
    <row r="983" spans="24:28" ht="15.75" customHeight="1">
      <c r="X983" s="61"/>
      <c r="Y983" s="61"/>
      <c r="Z983" s="61"/>
      <c r="AA983" s="61"/>
      <c r="AB983" s="61"/>
    </row>
    <row r="984" spans="24:28" ht="15.75" customHeight="1">
      <c r="X984" s="61"/>
      <c r="Y984" s="61"/>
      <c r="Z984" s="61"/>
      <c r="AA984" s="61"/>
      <c r="AB984" s="61"/>
    </row>
    <row r="985" spans="24:28" ht="15.75" customHeight="1">
      <c r="X985" s="61"/>
      <c r="Y985" s="61"/>
      <c r="Z985" s="61"/>
      <c r="AA985" s="61"/>
      <c r="AB985" s="61"/>
    </row>
    <row r="986" spans="24:28" ht="15.75" customHeight="1">
      <c r="X986" s="61"/>
      <c r="Y986" s="61"/>
      <c r="Z986" s="61"/>
      <c r="AA986" s="61"/>
      <c r="AB986" s="61"/>
    </row>
    <row r="987" spans="24:28" ht="15.75" customHeight="1">
      <c r="X987" s="61"/>
      <c r="Y987" s="61"/>
      <c r="Z987" s="61"/>
      <c r="AA987" s="61"/>
      <c r="AB987" s="61"/>
    </row>
    <row r="988" spans="24:28" ht="15.75" customHeight="1">
      <c r="X988" s="61"/>
      <c r="Y988" s="61"/>
      <c r="Z988" s="61"/>
      <c r="AA988" s="61"/>
      <c r="AB988" s="61"/>
    </row>
    <row r="989" spans="24:28" ht="15.75" customHeight="1">
      <c r="X989" s="61"/>
      <c r="Y989" s="61"/>
      <c r="Z989" s="61"/>
      <c r="AA989" s="61"/>
      <c r="AB989" s="61"/>
    </row>
    <row r="990" spans="24:28" ht="15.75" customHeight="1">
      <c r="X990" s="61"/>
      <c r="Y990" s="61"/>
      <c r="Z990" s="61"/>
      <c r="AA990" s="61"/>
      <c r="AB990" s="61"/>
    </row>
    <row r="991" spans="24:28" ht="15.75" customHeight="1">
      <c r="X991" s="61"/>
      <c r="Y991" s="61"/>
      <c r="Z991" s="61"/>
      <c r="AA991" s="61"/>
      <c r="AB991" s="61"/>
    </row>
    <row r="992" spans="24:28" ht="15.75" customHeight="1">
      <c r="X992" s="61"/>
      <c r="Y992" s="61"/>
      <c r="Z992" s="61"/>
      <c r="AA992" s="61"/>
      <c r="AB992" s="61"/>
    </row>
    <row r="993" spans="24:28" ht="15.75" customHeight="1">
      <c r="X993" s="61"/>
      <c r="Y993" s="61"/>
      <c r="Z993" s="61"/>
      <c r="AA993" s="61"/>
      <c r="AB993" s="61"/>
    </row>
    <row r="994" spans="24:28" ht="15.75" customHeight="1">
      <c r="X994" s="61"/>
      <c r="Y994" s="61"/>
      <c r="Z994" s="61"/>
      <c r="AA994" s="61"/>
      <c r="AB994" s="61"/>
    </row>
    <row r="995" spans="24:28" ht="15.75" customHeight="1">
      <c r="X995" s="61"/>
      <c r="Y995" s="61"/>
      <c r="Z995" s="61"/>
      <c r="AA995" s="61"/>
      <c r="AB995" s="61"/>
    </row>
    <row r="996" spans="24:28" ht="15.75" customHeight="1">
      <c r="X996" s="61"/>
      <c r="Y996" s="61"/>
      <c r="Z996" s="61"/>
      <c r="AA996" s="61"/>
      <c r="AB996" s="61"/>
    </row>
    <row r="997" spans="24:28" ht="15.75" customHeight="1">
      <c r="X997" s="61"/>
      <c r="Y997" s="61"/>
      <c r="Z997" s="61"/>
      <c r="AA997" s="61"/>
      <c r="AB997" s="61"/>
    </row>
    <row r="998" spans="24:28" ht="15.75" customHeight="1">
      <c r="X998" s="61"/>
      <c r="Y998" s="61"/>
      <c r="Z998" s="61"/>
      <c r="AA998" s="61"/>
      <c r="AB998" s="61"/>
    </row>
    <row r="999" spans="24:28" ht="15.75" customHeight="1">
      <c r="X999" s="61"/>
      <c r="Y999" s="61"/>
      <c r="Z999" s="61"/>
      <c r="AA999" s="61"/>
      <c r="AB999" s="61"/>
    </row>
    <row r="1000" spans="24:28" ht="15.75" customHeight="1">
      <c r="X1000" s="61"/>
      <c r="Y1000" s="61"/>
      <c r="Z1000" s="61"/>
      <c r="AA1000" s="61"/>
      <c r="AB1000" s="61"/>
    </row>
    <row r="1001" spans="24:28" ht="15.75" customHeight="1">
      <c r="X1001" s="61"/>
      <c r="Y1001" s="61"/>
      <c r="Z1001" s="61"/>
      <c r="AA1001" s="61"/>
      <c r="AB1001" s="61"/>
    </row>
    <row r="1002" spans="24:28" ht="15.75" customHeight="1">
      <c r="X1002" s="61"/>
      <c r="Y1002" s="61"/>
      <c r="Z1002" s="61"/>
      <c r="AA1002" s="61"/>
      <c r="AB1002" s="61"/>
    </row>
    <row r="1003" spans="24:28" ht="15.75" customHeight="1">
      <c r="X1003" s="61"/>
      <c r="Y1003" s="61"/>
      <c r="Z1003" s="61"/>
      <c r="AA1003" s="61"/>
      <c r="AB1003" s="61"/>
    </row>
    <row r="1004" spans="24:28" ht="15.75" customHeight="1">
      <c r="X1004" s="61"/>
      <c r="Y1004" s="61"/>
      <c r="Z1004" s="61"/>
      <c r="AA1004" s="61"/>
      <c r="AB1004" s="61"/>
    </row>
    <row r="1005" spans="24:28" ht="15.75" customHeight="1">
      <c r="X1005" s="61"/>
      <c r="Y1005" s="61"/>
      <c r="Z1005" s="61"/>
      <c r="AA1005" s="61"/>
      <c r="AB1005" s="61"/>
    </row>
    <row r="1006" spans="24:28" ht="15.75" customHeight="1">
      <c r="X1006" s="61"/>
      <c r="Y1006" s="61"/>
      <c r="Z1006" s="61"/>
      <c r="AA1006" s="61"/>
      <c r="AB1006" s="61"/>
    </row>
    <row r="1007" spans="24:28" ht="15.75" customHeight="1">
      <c r="X1007" s="61"/>
      <c r="Y1007" s="61"/>
      <c r="Z1007" s="61"/>
      <c r="AA1007" s="61"/>
      <c r="AB1007" s="61"/>
    </row>
    <row r="1008" spans="24:28" ht="15.75" customHeight="1">
      <c r="X1008" s="61"/>
      <c r="Y1008" s="61"/>
      <c r="Z1008" s="61"/>
      <c r="AA1008" s="61"/>
      <c r="AB1008" s="61"/>
    </row>
    <row r="1009" spans="24:28" ht="15.75" customHeight="1">
      <c r="X1009" s="61"/>
      <c r="Y1009" s="61"/>
      <c r="Z1009" s="61"/>
      <c r="AA1009" s="61"/>
      <c r="AB1009" s="61"/>
    </row>
    <row r="1010" spans="24:28" ht="15.75" customHeight="1">
      <c r="X1010" s="61"/>
      <c r="Y1010" s="61"/>
      <c r="Z1010" s="61"/>
      <c r="AA1010" s="61"/>
      <c r="AB1010" s="61"/>
    </row>
    <row r="1011" spans="24:28" ht="15.75" customHeight="1">
      <c r="X1011" s="61"/>
      <c r="Y1011" s="61"/>
      <c r="Z1011" s="61"/>
      <c r="AA1011" s="61"/>
      <c r="AB1011" s="61"/>
    </row>
    <row r="1012" spans="24:28" ht="15.75" customHeight="1">
      <c r="X1012" s="61"/>
      <c r="Y1012" s="61"/>
      <c r="Z1012" s="61"/>
      <c r="AA1012" s="61"/>
      <c r="AB1012" s="61"/>
    </row>
    <row r="1013" spans="24:28" ht="15.75" customHeight="1">
      <c r="X1013" s="61"/>
      <c r="Y1013" s="61"/>
      <c r="Z1013" s="61"/>
      <c r="AA1013" s="61"/>
      <c r="AB1013" s="61"/>
    </row>
    <row r="1014" spans="24:28" ht="15.75" customHeight="1">
      <c r="X1014" s="61"/>
      <c r="Y1014" s="61"/>
      <c r="Z1014" s="61"/>
      <c r="AA1014" s="61"/>
      <c r="AB1014" s="61"/>
    </row>
    <row r="1015" spans="24:28" ht="15.75" customHeight="1">
      <c r="X1015" s="61"/>
      <c r="Y1015" s="61"/>
      <c r="Z1015" s="61"/>
      <c r="AA1015" s="61"/>
      <c r="AB1015" s="61"/>
    </row>
    <row r="1016" spans="24:28" ht="15.75" customHeight="1">
      <c r="X1016" s="61"/>
      <c r="Y1016" s="61"/>
      <c r="Z1016" s="61"/>
      <c r="AA1016" s="61"/>
      <c r="AB1016" s="61"/>
    </row>
    <row r="1017" spans="24:28" ht="15.75" customHeight="1">
      <c r="X1017" s="61"/>
      <c r="Y1017" s="61"/>
      <c r="Z1017" s="61"/>
      <c r="AA1017" s="61"/>
      <c r="AB1017" s="61"/>
    </row>
    <row r="1018" spans="24:28" ht="15.75" customHeight="1">
      <c r="X1018" s="61"/>
      <c r="Y1018" s="61"/>
      <c r="Z1018" s="61"/>
      <c r="AA1018" s="61"/>
      <c r="AB1018" s="61"/>
    </row>
    <row r="1019" spans="24:28" ht="15.75" customHeight="1">
      <c r="X1019" s="61"/>
      <c r="Y1019" s="61"/>
      <c r="Z1019" s="61"/>
      <c r="AA1019" s="61"/>
      <c r="AB1019" s="61"/>
    </row>
    <row r="1020" spans="24:28" ht="15.75" customHeight="1">
      <c r="X1020" s="61"/>
      <c r="Y1020" s="61"/>
      <c r="Z1020" s="61"/>
      <c r="AA1020" s="61"/>
      <c r="AB1020" s="61"/>
    </row>
    <row r="1021" spans="24:28" ht="15.75" customHeight="1">
      <c r="X1021" s="61"/>
      <c r="Y1021" s="61"/>
      <c r="Z1021" s="61"/>
      <c r="AA1021" s="61"/>
      <c r="AB1021" s="61"/>
    </row>
    <row r="1022" spans="24:28" ht="15.75" customHeight="1">
      <c r="X1022" s="61"/>
      <c r="Y1022" s="61"/>
      <c r="Z1022" s="61"/>
      <c r="AA1022" s="61"/>
      <c r="AB1022" s="61"/>
    </row>
    <row r="1023" spans="24:28" ht="15.75" customHeight="1">
      <c r="X1023" s="61"/>
      <c r="Y1023" s="61"/>
      <c r="Z1023" s="61"/>
      <c r="AA1023" s="61"/>
      <c r="AB1023" s="61"/>
    </row>
    <row r="1024" spans="24:28" ht="15.75" customHeight="1">
      <c r="X1024" s="61"/>
      <c r="Y1024" s="61"/>
      <c r="Z1024" s="61"/>
      <c r="AA1024" s="61"/>
      <c r="AB1024" s="61"/>
    </row>
    <row r="1025" spans="24:28" ht="15.75" customHeight="1">
      <c r="X1025" s="61"/>
      <c r="Y1025" s="61"/>
      <c r="Z1025" s="61"/>
      <c r="AA1025" s="61"/>
      <c r="AB1025" s="61"/>
    </row>
    <row r="1026" spans="24:28" ht="15.75" customHeight="1">
      <c r="X1026" s="61"/>
      <c r="Y1026" s="61"/>
      <c r="Z1026" s="61"/>
      <c r="AA1026" s="61"/>
      <c r="AB1026" s="61"/>
    </row>
    <row r="1027" spans="24:28" ht="15.75" customHeight="1">
      <c r="X1027" s="61"/>
      <c r="Y1027" s="61"/>
      <c r="Z1027" s="61"/>
      <c r="AA1027" s="61"/>
      <c r="AB1027" s="61"/>
    </row>
    <row r="1028" spans="24:28" ht="15.75" customHeight="1">
      <c r="X1028" s="61"/>
      <c r="Y1028" s="61"/>
      <c r="Z1028" s="61"/>
      <c r="AA1028" s="61"/>
      <c r="AB1028" s="61"/>
    </row>
    <row r="1029" spans="24:28" ht="15.75" customHeight="1">
      <c r="X1029" s="61"/>
      <c r="Y1029" s="61"/>
      <c r="Z1029" s="61"/>
      <c r="AA1029" s="61"/>
      <c r="AB1029" s="61"/>
    </row>
    <row r="1030" spans="24:28" ht="15.75" customHeight="1">
      <c r="X1030" s="61"/>
      <c r="Y1030" s="61"/>
      <c r="Z1030" s="61"/>
      <c r="AA1030" s="61"/>
      <c r="AB1030" s="61"/>
    </row>
    <row r="1031" spans="24:28" ht="15.75" customHeight="1">
      <c r="X1031" s="61"/>
      <c r="Y1031" s="61"/>
      <c r="Z1031" s="61"/>
      <c r="AA1031" s="61"/>
      <c r="AB1031" s="61"/>
    </row>
    <row r="1032" spans="24:28" ht="15.75" customHeight="1">
      <c r="X1032" s="61"/>
      <c r="Y1032" s="61"/>
      <c r="Z1032" s="61"/>
      <c r="AA1032" s="61"/>
      <c r="AB1032" s="61"/>
    </row>
    <row r="1033" spans="24:28" ht="15.75" customHeight="1">
      <c r="X1033" s="61"/>
      <c r="Y1033" s="61"/>
      <c r="Z1033" s="61"/>
      <c r="AA1033" s="61"/>
      <c r="AB1033" s="61"/>
    </row>
    <row r="1034" spans="24:28" ht="15.75" customHeight="1">
      <c r="X1034" s="61"/>
      <c r="Y1034" s="61"/>
      <c r="Z1034" s="61"/>
      <c r="AA1034" s="61"/>
      <c r="AB1034" s="61"/>
    </row>
    <row r="1035" spans="24:28" ht="15.75" customHeight="1">
      <c r="X1035" s="61"/>
      <c r="Y1035" s="61"/>
      <c r="Z1035" s="61"/>
      <c r="AA1035" s="61"/>
      <c r="AB1035" s="61"/>
    </row>
    <row r="1036" spans="24:28" ht="15.75" customHeight="1">
      <c r="X1036" s="61"/>
      <c r="Y1036" s="61"/>
      <c r="Z1036" s="61"/>
      <c r="AA1036" s="61"/>
      <c r="AB1036" s="61"/>
    </row>
    <row r="1037" spans="24:28" ht="15.75" customHeight="1">
      <c r="X1037" s="61"/>
      <c r="Y1037" s="61"/>
      <c r="Z1037" s="61"/>
      <c r="AA1037" s="61"/>
      <c r="AB1037" s="61"/>
    </row>
    <row r="1038" spans="24:28" ht="15.75" customHeight="1">
      <c r="X1038" s="61"/>
      <c r="Y1038" s="61"/>
      <c r="Z1038" s="61"/>
      <c r="AA1038" s="61"/>
      <c r="AB1038" s="61"/>
    </row>
    <row r="1039" spans="24:28" ht="15.75" customHeight="1">
      <c r="X1039" s="61"/>
      <c r="Y1039" s="61"/>
      <c r="Z1039" s="61"/>
      <c r="AA1039" s="61"/>
      <c r="AB1039" s="61"/>
    </row>
    <row r="1040" spans="24:28" ht="15.75" customHeight="1">
      <c r="X1040" s="61"/>
      <c r="Y1040" s="61"/>
      <c r="Z1040" s="61"/>
      <c r="AA1040" s="61"/>
      <c r="AB1040" s="61"/>
    </row>
  </sheetData>
  <mergeCells count="9">
    <mergeCell ref="X29:Y29"/>
    <mergeCell ref="AA29:AB29"/>
    <mergeCell ref="C2:D2"/>
    <mergeCell ref="E2:F2"/>
    <mergeCell ref="L2:N2"/>
    <mergeCell ref="L15:N15"/>
    <mergeCell ref="B29:J29"/>
    <mergeCell ref="L29:P29"/>
    <mergeCell ref="R29:V29"/>
  </mergeCells>
  <phoneticPr fontId="2" type="noConversion"/>
  <conditionalFormatting sqref="J1:J1040">
    <cfRule type="expression" dxfId="7" priority="2">
      <formula>NOT(ISERROR(SEARCH((1),(J1))))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320-6CAD-4F1A-98FC-776B01E79F4B}">
  <sheetPr>
    <tabColor rgb="FF1C4587"/>
  </sheetPr>
  <dimension ref="B4:F24"/>
  <sheetViews>
    <sheetView workbookViewId="0">
      <selection activeCell="X16" sqref="X16"/>
    </sheetView>
  </sheetViews>
  <sheetFormatPr defaultRowHeight="15"/>
  <sheetData>
    <row r="4" spans="2:6">
      <c r="B4" s="104" t="s">
        <v>413</v>
      </c>
      <c r="C4" s="105" t="s">
        <v>412</v>
      </c>
      <c r="D4" s="104" t="s">
        <v>414</v>
      </c>
      <c r="E4" s="105" t="s">
        <v>415</v>
      </c>
    </row>
    <row r="5" spans="2:6">
      <c r="B5" s="5">
        <v>1</v>
      </c>
      <c r="C5">
        <f>'유닛 기본 밸런스'!F20</f>
        <v>200</v>
      </c>
      <c r="D5">
        <f>'유닛 기본 밸런스'!D20</f>
        <v>100</v>
      </c>
      <c r="E5">
        <v>50</v>
      </c>
    </row>
    <row r="6" spans="2:6">
      <c r="B6" s="5">
        <v>2</v>
      </c>
      <c r="C6">
        <f>'유닛 기본 밸런스'!F21</f>
        <v>400</v>
      </c>
      <c r="D6">
        <f>'유닛 기본 밸런스'!D21</f>
        <v>110</v>
      </c>
      <c r="E6">
        <v>35</v>
      </c>
    </row>
    <row r="7" spans="2:6">
      <c r="B7" s="5">
        <v>3</v>
      </c>
      <c r="C7">
        <f>'유닛 기본 밸런스'!F22</f>
        <v>600</v>
      </c>
      <c r="D7">
        <f>'유닛 기본 밸런스'!D22</f>
        <v>120</v>
      </c>
      <c r="E7">
        <v>10</v>
      </c>
    </row>
    <row r="8" spans="2:6">
      <c r="B8" s="5">
        <v>4</v>
      </c>
      <c r="C8">
        <f>'유닛 기본 밸런스'!F23</f>
        <v>800</v>
      </c>
      <c r="D8">
        <f>'유닛 기본 밸런스'!D23</f>
        <v>130</v>
      </c>
      <c r="E8">
        <v>5</v>
      </c>
    </row>
    <row r="14" spans="2:6">
      <c r="B14" s="106"/>
      <c r="C14" s="106">
        <v>1</v>
      </c>
      <c r="D14" s="106">
        <v>2</v>
      </c>
      <c r="E14" s="106">
        <v>3</v>
      </c>
      <c r="F14" s="106">
        <v>4</v>
      </c>
    </row>
    <row r="15" spans="2:6">
      <c r="B15" s="106">
        <v>1</v>
      </c>
      <c r="C15" s="5">
        <f>INDEX($C$5:$C$8,MATCH(C$14,$B$5:$B$8,0))+INDEX($D$5:$D$8,MATCH(C$14,$B$5:$B$8,0))*($B15-1)</f>
        <v>200</v>
      </c>
      <c r="D15" s="5">
        <f t="shared" ref="D15:F24" si="0">INDEX($C$5:$C$8,MATCH(D$14,$B$5:$B$8,0))+INDEX($D$5:$D$8,MATCH(D$14,$B$5:$B$8,0))*($B15-1)</f>
        <v>400</v>
      </c>
      <c r="E15" s="5">
        <f t="shared" si="0"/>
        <v>600</v>
      </c>
      <c r="F15" s="5">
        <f t="shared" si="0"/>
        <v>800</v>
      </c>
    </row>
    <row r="16" spans="2:6">
      <c r="B16" s="106">
        <v>2</v>
      </c>
      <c r="C16" s="5">
        <f t="shared" ref="C16:C24" si="1">INDEX($C$5:$C$8,MATCH(C$14,$B$5:$B$8,0))+INDEX($D$5:$D$8,MATCH(C$14,$B$5:$B$8,0))*($B16-1)</f>
        <v>300</v>
      </c>
      <c r="D16" s="5">
        <f t="shared" si="0"/>
        <v>510</v>
      </c>
      <c r="E16" s="5">
        <f t="shared" si="0"/>
        <v>720</v>
      </c>
      <c r="F16" s="5">
        <f t="shared" si="0"/>
        <v>930</v>
      </c>
    </row>
    <row r="17" spans="2:6">
      <c r="B17" s="106">
        <v>3</v>
      </c>
      <c r="C17" s="5">
        <f t="shared" si="1"/>
        <v>400</v>
      </c>
      <c r="D17" s="5">
        <f t="shared" si="0"/>
        <v>620</v>
      </c>
      <c r="E17" s="5">
        <f t="shared" si="0"/>
        <v>840</v>
      </c>
      <c r="F17" s="5">
        <f t="shared" si="0"/>
        <v>1060</v>
      </c>
    </row>
    <row r="18" spans="2:6">
      <c r="B18" s="106">
        <v>4</v>
      </c>
      <c r="C18" s="5">
        <f t="shared" si="1"/>
        <v>500</v>
      </c>
      <c r="D18" s="5">
        <f t="shared" si="0"/>
        <v>730</v>
      </c>
      <c r="E18" s="5">
        <f t="shared" si="0"/>
        <v>960</v>
      </c>
      <c r="F18" s="5">
        <f t="shared" si="0"/>
        <v>1190</v>
      </c>
    </row>
    <row r="19" spans="2:6">
      <c r="B19" s="106">
        <v>5</v>
      </c>
      <c r="C19" s="5">
        <f t="shared" si="1"/>
        <v>600</v>
      </c>
      <c r="D19" s="5">
        <f t="shared" si="0"/>
        <v>840</v>
      </c>
      <c r="E19" s="5">
        <f t="shared" si="0"/>
        <v>1080</v>
      </c>
      <c r="F19" s="5">
        <f t="shared" si="0"/>
        <v>1320</v>
      </c>
    </row>
    <row r="20" spans="2:6">
      <c r="B20" s="106">
        <v>6</v>
      </c>
      <c r="C20" s="5">
        <f t="shared" si="1"/>
        <v>700</v>
      </c>
      <c r="D20" s="5">
        <f t="shared" si="0"/>
        <v>950</v>
      </c>
      <c r="E20" s="5">
        <f t="shared" si="0"/>
        <v>1200</v>
      </c>
      <c r="F20" s="5">
        <f t="shared" si="0"/>
        <v>1450</v>
      </c>
    </row>
    <row r="21" spans="2:6">
      <c r="B21" s="106">
        <v>7</v>
      </c>
      <c r="C21" s="5">
        <f t="shared" si="1"/>
        <v>800</v>
      </c>
      <c r="D21" s="5">
        <f t="shared" si="0"/>
        <v>1060</v>
      </c>
      <c r="E21" s="5">
        <f t="shared" si="0"/>
        <v>1320</v>
      </c>
      <c r="F21" s="5">
        <f t="shared" si="0"/>
        <v>1580</v>
      </c>
    </row>
    <row r="22" spans="2:6">
      <c r="B22" s="106">
        <v>8</v>
      </c>
      <c r="C22" s="5">
        <f t="shared" si="1"/>
        <v>900</v>
      </c>
      <c r="D22" s="5">
        <f t="shared" si="0"/>
        <v>1170</v>
      </c>
      <c r="E22" s="5">
        <f t="shared" si="0"/>
        <v>1440</v>
      </c>
      <c r="F22" s="5">
        <f t="shared" si="0"/>
        <v>1710</v>
      </c>
    </row>
    <row r="23" spans="2:6">
      <c r="B23" s="106">
        <v>9</v>
      </c>
      <c r="C23" s="5">
        <f t="shared" si="1"/>
        <v>1000</v>
      </c>
      <c r="D23" s="5">
        <f t="shared" si="0"/>
        <v>1280</v>
      </c>
      <c r="E23" s="5">
        <f t="shared" si="0"/>
        <v>1560</v>
      </c>
      <c r="F23" s="5">
        <f t="shared" si="0"/>
        <v>1840</v>
      </c>
    </row>
    <row r="24" spans="2:6">
      <c r="B24" s="106">
        <v>10</v>
      </c>
      <c r="C24" s="5">
        <f t="shared" si="1"/>
        <v>1100</v>
      </c>
      <c r="D24" s="5">
        <f t="shared" si="0"/>
        <v>1390</v>
      </c>
      <c r="E24" s="5">
        <f t="shared" si="0"/>
        <v>1680</v>
      </c>
      <c r="F24" s="5">
        <f t="shared" si="0"/>
        <v>1970</v>
      </c>
    </row>
  </sheetData>
  <phoneticPr fontId="2" type="noConversion"/>
  <conditionalFormatting sqref="D15:D24">
    <cfRule type="cellIs" dxfId="4" priority="3" operator="greaterThan">
      <formula>$C$24</formula>
    </cfRule>
  </conditionalFormatting>
  <conditionalFormatting sqref="E15:E24">
    <cfRule type="cellIs" dxfId="3" priority="2" operator="greaterThan">
      <formula>$D$24</formula>
    </cfRule>
  </conditionalFormatting>
  <conditionalFormatting sqref="F15:F24">
    <cfRule type="cellIs" dxfId="0" priority="1" operator="greaterThan">
      <formula>$D$24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49-C810-49C9-B7C4-22C20459547A}">
  <sheetPr>
    <tabColor rgb="FF1C4587"/>
    <outlinePr summaryBelow="0" summaryRight="0"/>
  </sheetPr>
  <dimension ref="B1:AX1025"/>
  <sheetViews>
    <sheetView showGridLines="0" zoomScale="70" zoomScaleNormal="70" workbookViewId="0">
      <pane ySplit="25" topLeftCell="A26" activePane="bottomLeft" state="frozen"/>
      <selection activeCell="AA38" sqref="AA38"/>
      <selection pane="bottomLeft" activeCell="AA38" sqref="AA38"/>
    </sheetView>
  </sheetViews>
  <sheetFormatPr defaultColWidth="12.5703125" defaultRowHeight="15.75" customHeight="1"/>
  <cols>
    <col min="1" max="2" width="9.28515625" style="88" customWidth="1"/>
    <col min="3" max="3" width="22.140625" style="101" customWidth="1"/>
    <col min="4" max="4" width="9.28515625" style="88" customWidth="1"/>
    <col min="5" max="5" width="12.85546875" style="88" customWidth="1"/>
    <col min="6" max="6" width="17" style="88" customWidth="1"/>
    <col min="7" max="9" width="2.42578125" style="88" customWidth="1"/>
    <col min="10" max="10" width="7.28515625" style="88" customWidth="1"/>
    <col min="11" max="11" width="19.85546875" style="88" customWidth="1"/>
    <col min="12" max="14" width="9.28515625" style="88" customWidth="1"/>
    <col min="15" max="15" width="9.140625" style="88" customWidth="1"/>
    <col min="16" max="29" width="9.28515625" style="88" customWidth="1"/>
    <col min="30" max="16384" width="12.5703125" style="88"/>
  </cols>
  <sheetData>
    <row r="1" spans="2:13" ht="13.5">
      <c r="F1" s="92"/>
    </row>
    <row r="2" spans="2:13" ht="13.5">
      <c r="B2" s="97"/>
      <c r="J2" s="92" t="s">
        <v>410</v>
      </c>
    </row>
    <row r="3" spans="2:13" ht="13.5">
      <c r="B3" s="91" t="s">
        <v>404</v>
      </c>
      <c r="C3" s="91" t="s">
        <v>409</v>
      </c>
      <c r="D3" s="91" t="s">
        <v>408</v>
      </c>
      <c r="E3" s="91" t="s">
        <v>407</v>
      </c>
      <c r="F3" s="91" t="s">
        <v>395</v>
      </c>
      <c r="J3" s="91" t="s">
        <v>406</v>
      </c>
      <c r="K3" s="96" t="s">
        <v>377</v>
      </c>
      <c r="L3" s="91" t="s">
        <v>396</v>
      </c>
      <c r="M3" s="91" t="s">
        <v>374</v>
      </c>
    </row>
    <row r="4" spans="2:13" ht="13.5">
      <c r="B4" s="90">
        <v>1</v>
      </c>
      <c r="C4" s="90">
        <f>SUMIF($B$28:$B$1025,B4,$C$28:$C$1025)</f>
        <v>179</v>
      </c>
      <c r="D4" s="90">
        <v>100</v>
      </c>
      <c r="E4" s="90">
        <v>1</v>
      </c>
      <c r="F4" s="90">
        <f>SUMIF($B$28:$B$1025,B4,$E$28:$E$1025)</f>
        <v>8</v>
      </c>
      <c r="J4" s="90">
        <v>1</v>
      </c>
      <c r="K4" s="89" t="s">
        <v>368</v>
      </c>
      <c r="L4" s="90">
        <f t="array" ref="L4">IFERROR(INDEX('유닛 기본 밸런스'!$B:$B,MATCH(K4,'유닛 기본 밸런스'!C:C,0)),0)</f>
        <v>2001</v>
      </c>
      <c r="M4" s="90">
        <f t="array" ref="M4">IFERROR(INDEX('유닛 기본 밸런스'!$G:$G,MATCH(K4,'유닛 기본 밸런스'!C:C,0)),0)</f>
        <v>50</v>
      </c>
    </row>
    <row r="5" spans="2:13" ht="13.5">
      <c r="B5" s="90">
        <v>2</v>
      </c>
      <c r="C5" s="90">
        <f>SUMIF($B$28:$B$1025,B5,$C$28:$C$1025)</f>
        <v>242</v>
      </c>
      <c r="D5" s="93">
        <f>D4*1.25</f>
        <v>125</v>
      </c>
      <c r="E5" s="93">
        <v>1</v>
      </c>
      <c r="F5" s="90">
        <f>SUMIF($B$28:$B$1025,B5,$E$28:$E$1025)</f>
        <v>9</v>
      </c>
      <c r="J5" s="90">
        <v>2</v>
      </c>
      <c r="K5" s="89" t="s">
        <v>367</v>
      </c>
      <c r="L5" s="90">
        <f t="array" ref="L5">IFERROR(INDEX('유닛 기본 밸런스'!$B:$B,MATCH(K5,'유닛 기본 밸런스'!C:C,0)),0)</f>
        <v>2002</v>
      </c>
      <c r="M5" s="90">
        <f>IFERROR(INDEX('유닛 기본 밸런스'!$G:$G,MATCH(K5,'유닛 기본 밸런스'!C:C,0)),0)</f>
        <v>50</v>
      </c>
    </row>
    <row r="6" spans="2:13" ht="13.5">
      <c r="B6" s="90">
        <v>3</v>
      </c>
      <c r="C6" s="90">
        <f>SUMIF($B$28:$B$1025,B6,$C$28:$C$1025)</f>
        <v>406</v>
      </c>
      <c r="D6" s="93">
        <f>D5*1.25</f>
        <v>156.25</v>
      </c>
      <c r="E6" s="93">
        <v>1</v>
      </c>
      <c r="F6" s="90">
        <f>SUMIF($B$28:$B$1025,B6,$E$28:$E$1025)</f>
        <v>12</v>
      </c>
      <c r="J6" s="90">
        <v>3</v>
      </c>
      <c r="K6" s="89" t="s">
        <v>366</v>
      </c>
      <c r="L6" s="90">
        <f t="array" ref="L6">IFERROR(INDEX('유닛 기본 밸런스'!$B:$B,MATCH(K6,'유닛 기본 밸런스'!C:C,0)),0)</f>
        <v>2003</v>
      </c>
      <c r="M6" s="90">
        <f t="array" ref="M6">IFERROR(INDEX('유닛 기본 밸런스'!$G:$G,MATCH(K6,'유닛 기본 밸런스'!C:C,0)),0)</f>
        <v>50</v>
      </c>
    </row>
    <row r="7" spans="2:13" ht="13.5">
      <c r="B7" s="90">
        <v>4</v>
      </c>
      <c r="C7" s="90">
        <f>SUMIF($B$28:$B$1025,B7,$C$28:$C$1025)</f>
        <v>320</v>
      </c>
      <c r="D7" s="93">
        <f>D6*1.25</f>
        <v>195.3125</v>
      </c>
      <c r="E7" s="93">
        <v>1</v>
      </c>
      <c r="F7" s="90">
        <f>SUMIF($B$28:$B$1025,B7,$E$28:$E$1025)</f>
        <v>15</v>
      </c>
      <c r="J7" s="90">
        <v>4</v>
      </c>
      <c r="K7" s="89" t="s">
        <v>365</v>
      </c>
      <c r="L7" s="90">
        <f t="array" ref="L7">IFERROR(INDEX('유닛 기본 밸런스'!$B:$B,MATCH(K7,'유닛 기본 밸런스'!C:C,0)),0)</f>
        <v>2004</v>
      </c>
      <c r="M7" s="90">
        <f t="array" ref="M7">IFERROR(INDEX('유닛 기본 밸런스'!$G:$G,MATCH(K7,'유닛 기본 밸런스'!C:C,0)),0)</f>
        <v>50</v>
      </c>
    </row>
    <row r="8" spans="2:13" ht="13.5">
      <c r="B8" s="90">
        <v>5</v>
      </c>
      <c r="C8" s="90">
        <f>SUMIF($B$28:$B$1025,B8,$C$28:$C$1025)</f>
        <v>1056</v>
      </c>
      <c r="D8" s="93">
        <f>D7*1.25</f>
        <v>244.140625</v>
      </c>
      <c r="E8" s="93">
        <v>1</v>
      </c>
      <c r="F8" s="90">
        <f>SUMIF($B$28:$B$1025,B8,$E$28:$E$1025)</f>
        <v>12</v>
      </c>
      <c r="J8" s="90">
        <v>5</v>
      </c>
      <c r="K8" s="89" t="s">
        <v>364</v>
      </c>
      <c r="L8" s="90">
        <f t="array" ref="L8">IFERROR(INDEX('유닛 기본 밸런스'!$B:$B,MATCH(K8,'유닛 기본 밸런스'!C:C,0)),0)</f>
        <v>2005</v>
      </c>
      <c r="M8" s="90">
        <f t="array" ref="M8">IFERROR(INDEX('유닛 기본 밸런스'!$G:$G,MATCH(K8,'유닛 기본 밸런스'!C:C,0)),0)</f>
        <v>50</v>
      </c>
    </row>
    <row r="9" spans="2:13" ht="13.5">
      <c r="B9" s="90">
        <v>6</v>
      </c>
      <c r="C9" s="90">
        <f>SUMIF($B$28:$B$1025,B9,$C$28:$C$1025)</f>
        <v>847</v>
      </c>
      <c r="D9" s="93">
        <f>D8*1.25</f>
        <v>305.17578125</v>
      </c>
      <c r="E9" s="93">
        <v>2</v>
      </c>
      <c r="F9" s="90">
        <f>SUMIF($B$28:$B$1025,B9,$E$28:$E$1025)</f>
        <v>19</v>
      </c>
      <c r="J9" s="90">
        <v>6</v>
      </c>
      <c r="K9" s="89" t="s">
        <v>363</v>
      </c>
      <c r="L9" s="90">
        <f t="array" ref="L9">IFERROR(INDEX('유닛 기본 밸런스'!$B:$B,MATCH(K9,'유닛 기본 밸런스'!C:C,0)),0)</f>
        <v>2006</v>
      </c>
      <c r="M9" s="90">
        <f t="array" ref="M9">IFERROR(INDEX('유닛 기본 밸런스'!$G:$G,MATCH(K9,'유닛 기본 밸런스'!C:C,0)),0)</f>
        <v>50</v>
      </c>
    </row>
    <row r="10" spans="2:13" ht="13.5">
      <c r="B10" s="90">
        <v>7</v>
      </c>
      <c r="C10" s="90">
        <f>SUMIF($B$28:$B$1025,B10,$C$28:$C$1025)</f>
        <v>1187</v>
      </c>
      <c r="D10" s="93">
        <f>D9*1.25</f>
        <v>381.4697265625</v>
      </c>
      <c r="E10" s="93">
        <v>2</v>
      </c>
      <c r="F10" s="90">
        <f>SUMIF($B$28:$B$1025,B10,$E$28:$E$1025)</f>
        <v>24</v>
      </c>
    </row>
    <row r="11" spans="2:13" ht="13.5">
      <c r="B11" s="90">
        <v>8</v>
      </c>
      <c r="C11" s="90">
        <f>SUMIF($B$28:$B$1025,B11,$C$28:$C$1025)</f>
        <v>2075</v>
      </c>
      <c r="D11" s="93">
        <f>D10*1.25</f>
        <v>476.837158203125</v>
      </c>
      <c r="E11" s="93">
        <v>2</v>
      </c>
      <c r="F11" s="90">
        <f>SUMIF($B$28:$B$1025,B11,$E$28:$E$1025)</f>
        <v>25</v>
      </c>
      <c r="L11" s="95" t="s">
        <v>405</v>
      </c>
      <c r="M11" s="94">
        <f>SUM(M4:M9)</f>
        <v>300</v>
      </c>
    </row>
    <row r="12" spans="2:13" ht="13.5">
      <c r="B12" s="90">
        <v>9</v>
      </c>
      <c r="C12" s="90">
        <f>SUMIF($B$28:$B$1025,B12,$C$28:$C$1025)</f>
        <v>3312</v>
      </c>
      <c r="D12" s="93">
        <f>D11*1.25</f>
        <v>596.04644775390625</v>
      </c>
      <c r="E12" s="93">
        <v>2</v>
      </c>
      <c r="F12" s="90">
        <f>SUMIF($B$28:$B$1025,B12,$E$28:$E$1025)</f>
        <v>24</v>
      </c>
    </row>
    <row r="13" spans="2:13" ht="13.5">
      <c r="B13" s="90">
        <v>10</v>
      </c>
      <c r="C13" s="90">
        <f>SUMIF($B$28:$B$1025,B13,$C$28:$C$1025)</f>
        <v>1281</v>
      </c>
      <c r="D13" s="93">
        <f>D12*1.25</f>
        <v>745.05805969238281</v>
      </c>
      <c r="E13" s="93">
        <v>2</v>
      </c>
      <c r="F13" s="90">
        <f>SUMIF($B$28:$B$1025,B13,$E$28:$E$1025)</f>
        <v>37</v>
      </c>
    </row>
    <row r="14" spans="2:13" ht="13.5">
      <c r="B14" s="90">
        <v>11</v>
      </c>
      <c r="C14" s="90">
        <f ca="1">SUMIF($B$28:$B$1025,B14,$C$28:$C$1025)</f>
        <v>920</v>
      </c>
      <c r="D14" s="93">
        <f>D13*1.25</f>
        <v>931.32257461547852</v>
      </c>
      <c r="E14" s="93">
        <v>3</v>
      </c>
      <c r="F14" s="90">
        <f>SUMIF($B$28:$B$1025,B14,$E$28:$E$1025)</f>
        <v>23</v>
      </c>
    </row>
    <row r="15" spans="2:13" ht="13.5">
      <c r="B15" s="90">
        <v>12</v>
      </c>
      <c r="C15" s="90">
        <f ca="1">SUMIF($B$28:$B$1025,B15,$C$28:$C$1025)</f>
        <v>992</v>
      </c>
      <c r="D15" s="93">
        <f>D14*1.25</f>
        <v>1164.1532182693481</v>
      </c>
      <c r="E15" s="93">
        <v>3</v>
      </c>
      <c r="F15" s="90">
        <f>SUMIF($B$28:$B$1025,B15,$E$28:$E$1025)</f>
        <v>34</v>
      </c>
    </row>
    <row r="16" spans="2:13" ht="13.5">
      <c r="B16" s="90">
        <v>13</v>
      </c>
      <c r="C16" s="90">
        <f ca="1">SUMIF($B$28:$B$1025,B16,$C$28:$C$1025)</f>
        <v>1470</v>
      </c>
      <c r="D16" s="93">
        <f>D15*1.25</f>
        <v>1455.1915228366852</v>
      </c>
      <c r="E16" s="93">
        <v>3</v>
      </c>
      <c r="F16" s="90">
        <f>SUMIF($B$28:$B$1025,B16,$E$28:$E$1025)</f>
        <v>58</v>
      </c>
    </row>
    <row r="17" spans="2:50" ht="13.5">
      <c r="B17" s="90">
        <v>14</v>
      </c>
      <c r="C17" s="90">
        <f>SUMIF($B$28:$B$1025,B17,$C$28:$C$1025)</f>
        <v>5746</v>
      </c>
      <c r="D17" s="93">
        <f>D16*1.25</f>
        <v>1818.9894035458565</v>
      </c>
      <c r="E17" s="93">
        <v>3</v>
      </c>
      <c r="F17" s="90">
        <f>SUMIF($B$28:$B$1025,B17,$E$28:$E$1025)</f>
        <v>60</v>
      </c>
    </row>
    <row r="18" spans="2:50" ht="13.5">
      <c r="B18" s="90">
        <v>15</v>
      </c>
      <c r="C18" s="90">
        <f>SUMIF($B$28:$B$1025,B18,$C$28:$C$1025)</f>
        <v>6780</v>
      </c>
      <c r="D18" s="93">
        <f>D17*1.25</f>
        <v>2273.7367544323206</v>
      </c>
      <c r="E18" s="93">
        <v>3</v>
      </c>
      <c r="F18" s="90">
        <f>SUMIF($B$28:$B$1025,B18,$E$28:$E$1025)</f>
        <v>60</v>
      </c>
    </row>
    <row r="19" spans="2:50" ht="13.5">
      <c r="B19" s="90">
        <v>16</v>
      </c>
      <c r="C19" s="90">
        <f>SUMIF($B$28:$B$1025,B19,$C$28:$C$1025)</f>
        <v>5260</v>
      </c>
      <c r="D19" s="93">
        <f>D18*1.25</f>
        <v>2842.1709430404007</v>
      </c>
      <c r="E19" s="93">
        <v>3</v>
      </c>
      <c r="F19" s="90">
        <f>SUMIF($B$28:$B$1025,B19,$E$28:$E$1025)</f>
        <v>50</v>
      </c>
    </row>
    <row r="20" spans="2:50" ht="13.5">
      <c r="B20" s="90">
        <v>17</v>
      </c>
      <c r="C20" s="90">
        <f>SUMIF($B$28:$B$1025,B20,$C$28:$C$1025)</f>
        <v>5962</v>
      </c>
      <c r="D20" s="93">
        <f>D19*1.25</f>
        <v>3552.7136788005009</v>
      </c>
      <c r="E20" s="93">
        <v>3</v>
      </c>
      <c r="F20" s="90">
        <f>SUMIF($B$28:$B$1025,B20,$E$28:$E$1025)</f>
        <v>59</v>
      </c>
    </row>
    <row r="21" spans="2:50" ht="13.5">
      <c r="B21" s="90">
        <v>18</v>
      </c>
      <c r="C21" s="90">
        <f>SUMIF($B$28:$B$1025,B21,$C$28:$C$1025)</f>
        <v>6818</v>
      </c>
      <c r="D21" s="93">
        <f>D20*1.25</f>
        <v>4440.8920985006262</v>
      </c>
      <c r="E21" s="93">
        <v>3</v>
      </c>
      <c r="F21" s="90">
        <f>SUMIF($B$28:$B$1025,B21,$E$28:$E$1025)</f>
        <v>77</v>
      </c>
    </row>
    <row r="22" spans="2:50" ht="13.5">
      <c r="B22" s="90">
        <v>19</v>
      </c>
      <c r="C22" s="90">
        <f>SUMIF($B$28:$B$1025,B22,$C$28:$C$1025)</f>
        <v>9811</v>
      </c>
      <c r="D22" s="93">
        <f>D21*1.25</f>
        <v>5551.1151231257827</v>
      </c>
      <c r="E22" s="93">
        <v>3</v>
      </c>
      <c r="F22" s="90">
        <f>SUMIF($B$28:$B$1025,B22,$E$28:$E$1025)</f>
        <v>67</v>
      </c>
    </row>
    <row r="23" spans="2:50" ht="13.5">
      <c r="B23" s="90">
        <v>20</v>
      </c>
      <c r="C23" s="90">
        <f>SUMIF($B$28:$B$1025,B23,$C$28:$C$1025)</f>
        <v>11175</v>
      </c>
      <c r="D23" s="93">
        <f>D22*1.25</f>
        <v>6938.8939039072284</v>
      </c>
      <c r="E23" s="93">
        <v>4</v>
      </c>
      <c r="F23" s="90">
        <f>SUMIF($B$28:$B$1025,B23,$E$28:$E$1025)</f>
        <v>104</v>
      </c>
    </row>
    <row r="24" spans="2:50" ht="13.5">
      <c r="F24" s="92"/>
    </row>
    <row r="25" spans="2:50" ht="13.5">
      <c r="F25" s="92"/>
    </row>
    <row r="26" spans="2:50" ht="13.5">
      <c r="F26" s="92"/>
    </row>
    <row r="27" spans="2:50" ht="13.5">
      <c r="B27" s="91" t="s">
        <v>404</v>
      </c>
      <c r="C27" s="91" t="s">
        <v>374</v>
      </c>
      <c r="D27" s="91" t="s">
        <v>403</v>
      </c>
      <c r="E27" s="91" t="s">
        <v>402</v>
      </c>
      <c r="F27" s="91" t="s">
        <v>401</v>
      </c>
    </row>
    <row r="28" spans="2:50" ht="13.5">
      <c r="B28" s="90">
        <v>1</v>
      </c>
      <c r="C28" s="90">
        <f t="array" ref="C28">INDEX('유닛 기본 밸런스'!$G:$G,MATCH(D28,'유닛 기본 밸런스'!B:B,0))*E28</f>
        <v>114</v>
      </c>
      <c r="D28" s="90">
        <f t="array" ref="D28">INDEX('유닛 기본 밸런스'!$B:$B,MATCH(F28,'유닛 기본 밸런스'!C:C,0))</f>
        <v>1004</v>
      </c>
      <c r="E28" s="90">
        <v>3</v>
      </c>
      <c r="F28" s="89" t="s">
        <v>150</v>
      </c>
    </row>
    <row r="29" spans="2:50" ht="13.5">
      <c r="B29" s="90">
        <v>1</v>
      </c>
      <c r="C29" s="90">
        <f t="array" ref="C29">INDEX('유닛 기본 밸런스'!$G:$G,MATCH(D29,'유닛 기본 밸런스'!B:B,0))*E29</f>
        <v>65</v>
      </c>
      <c r="D29" s="90">
        <f t="array" ref="D29">INDEX('유닛 기본 밸런스'!$B:$B,MATCH(F29,'유닛 기본 밸런스'!C:C,0))</f>
        <v>1001</v>
      </c>
      <c r="E29" s="90">
        <v>5</v>
      </c>
      <c r="F29" s="89" t="s">
        <v>147</v>
      </c>
      <c r="M29" s="88" t="s">
        <v>411</v>
      </c>
    </row>
    <row r="30" spans="2:50" ht="13.5">
      <c r="B30" s="90">
        <v>2</v>
      </c>
      <c r="C30" s="90">
        <f t="array" ref="C30">IFERROR(INDEX('유닛 기본 밸런스'!$G:$G,MATCH(D30,'유닛 기본 밸런스'!B:B,0))*E30,0)</f>
        <v>114</v>
      </c>
      <c r="D30" s="90">
        <f t="array" ref="D30">IFERROR(INDEX('유닛 기본 밸런스'!$B:$B,MATCH(F30,'유닛 기본 밸런스'!C:C,0)),0)</f>
        <v>1004</v>
      </c>
      <c r="E30" s="90">
        <v>3</v>
      </c>
      <c r="F30" s="89" t="s">
        <v>150</v>
      </c>
    </row>
    <row r="31" spans="2:50" ht="13.5">
      <c r="B31" s="90">
        <v>2</v>
      </c>
      <c r="C31" s="90">
        <f t="array" ref="C31">IFERROR(INDEX('유닛 기본 밸런스'!$G:$G,MATCH(D31,'유닛 기본 밸런스'!B:B,0))*E31,0)</f>
        <v>52</v>
      </c>
      <c r="D31" s="90">
        <f t="array" ref="D31">IFERROR(INDEX('유닛 기본 밸런스'!$B:$B,MATCH(F31,'유닛 기본 밸런스'!C:C,0)),0)</f>
        <v>1001</v>
      </c>
      <c r="E31" s="90">
        <v>4</v>
      </c>
      <c r="F31" s="89" t="s">
        <v>147</v>
      </c>
      <c r="G31" s="88">
        <f>SUM(M31:Q31)</f>
        <v>1</v>
      </c>
      <c r="M31" s="88">
        <f>1-SUM(N31:V31)</f>
        <v>0.30000000000000004</v>
      </c>
      <c r="N31" s="88">
        <v>0.2</v>
      </c>
      <c r="O31" s="88">
        <v>0</v>
      </c>
      <c r="P31" s="88">
        <v>0.2</v>
      </c>
      <c r="Q31" s="88">
        <v>0.3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X31" s="88" t="e">
        <f>IF($K31=0,INDEX($C$4:$C$13,MATCH(X$30,$B$4:$B$13,0))*($F31*M31),INDEX($D$4:$D$13,MATCH(X$30,$B$4:$B$13,0))*($F31*M31))</f>
        <v>#N/A</v>
      </c>
      <c r="Y31" s="88" t="e">
        <f>ROUNDDOWN(1000/IF($K31=0,INDEX($C$4:$C$13,MATCH(Y$30,$B$4:$B$13,0))*($F31*N31),INDEX($D$4:$D$13,MATCH(Y$30,$B$4:$B$13,0))*($F31*N31))*1000,0)</f>
        <v>#N/A</v>
      </c>
      <c r="Z31" s="88" t="e">
        <f t="shared" ref="Y31:AH31" si="0">IF($K31=0,INDEX($C$4:$C$13,MATCH(Z$30,$B$4:$B$13,0))*($F31*O31),INDEX($D$4:$D$13,MATCH(Z$30,$B$4:$B$13,0))*($F31*O31))</f>
        <v>#N/A</v>
      </c>
      <c r="AA31" s="88" t="e">
        <f t="shared" si="0"/>
        <v>#N/A</v>
      </c>
      <c r="AB31" s="88" t="e">
        <f t="shared" si="0"/>
        <v>#N/A</v>
      </c>
      <c r="AC31" s="88" t="e">
        <f t="shared" si="0"/>
        <v>#N/A</v>
      </c>
      <c r="AD31" s="88" t="e">
        <f t="shared" si="0"/>
        <v>#N/A</v>
      </c>
      <c r="AE31" s="88" t="e">
        <f t="shared" si="0"/>
        <v>#N/A</v>
      </c>
      <c r="AF31" s="88" t="e">
        <f t="shared" si="0"/>
        <v>#N/A</v>
      </c>
      <c r="AG31" s="88" t="e">
        <f t="shared" si="0"/>
        <v>#N/A</v>
      </c>
      <c r="AH31" s="88" t="e">
        <f t="shared" si="0"/>
        <v>#N/A</v>
      </c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</row>
    <row r="32" spans="2:50" ht="13.5">
      <c r="B32" s="90">
        <v>2</v>
      </c>
      <c r="C32" s="90">
        <f t="array" ref="C32">IFERROR(INDEX('유닛 기본 밸런스'!$G:$G,MATCH(D32,'유닛 기본 밸런스'!B:B,0))*E32,0)</f>
        <v>76</v>
      </c>
      <c r="D32" s="90">
        <f t="array" ref="D32">IFERROR(INDEX('유닛 기본 밸런스'!$B:$B,MATCH(F32,'유닛 기본 밸런스'!C:C,0)),0)</f>
        <v>1002</v>
      </c>
      <c r="E32" s="90">
        <v>2</v>
      </c>
      <c r="F32" s="89" t="s">
        <v>148</v>
      </c>
      <c r="G32" s="88">
        <f t="shared" ref="G32:G80" si="1">SUM(M32:Q32)</f>
        <v>1</v>
      </c>
      <c r="M32" s="88">
        <f t="shared" ref="M32:M80" si="2">1-SUM(N32:V32)</f>
        <v>0.25</v>
      </c>
      <c r="N32" s="88">
        <v>8.3333333333333329E-2</v>
      </c>
      <c r="O32" s="88">
        <v>0</v>
      </c>
      <c r="P32" s="88">
        <v>0.16666666666666666</v>
      </c>
      <c r="Q32" s="88">
        <v>0.5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X32" s="88" t="e">
        <f t="shared" ref="X32:X80" si="3">IF($K32=0,INDEX($C$4:$C$13,MATCH(X$30,$B$4:$B$13,0))*($F32*M32),INDEX($D$4:$D$13,MATCH(X$30,$B$4:$B$13,0))*($F32*M32))</f>
        <v>#N/A</v>
      </c>
      <c r="Y32" s="88" t="e">
        <f t="shared" ref="Y32:Y80" si="4">ROUNDDOWN(1000/IF($K32=0,INDEX($C$4:$C$13,MATCH(Y$30,$B$4:$B$13,0))*($F32*N32),INDEX($D$4:$D$13,MATCH(Y$30,$B$4:$B$13,0))*($F32*N32))*1000,0)</f>
        <v>#N/A</v>
      </c>
      <c r="Z32" s="88" t="e">
        <f t="shared" ref="Z32:Z80" si="5">IF($K32=0,INDEX($C$4:$C$13,MATCH(Z$30,$B$4:$B$13,0))*($F32*O32),INDEX($D$4:$D$13,MATCH(Z$30,$B$4:$B$13,0))*($F32*O32))</f>
        <v>#N/A</v>
      </c>
      <c r="AA32" s="88" t="e">
        <f t="shared" ref="AA32:AA80" si="6">IF($K32=0,INDEX($C$4:$C$13,MATCH(AA$30,$B$4:$B$13,0))*($F32*P32),INDEX($D$4:$D$13,MATCH(AA$30,$B$4:$B$13,0))*($F32*P32))</f>
        <v>#N/A</v>
      </c>
      <c r="AB32" s="88" t="e">
        <f t="shared" ref="AB32:AB80" si="7">IF($K32=0,INDEX($C$4:$C$13,MATCH(AB$30,$B$4:$B$13,0))*($F32*Q32),INDEX($D$4:$D$13,MATCH(AB$30,$B$4:$B$13,0))*($F32*Q32))</f>
        <v>#N/A</v>
      </c>
      <c r="AC32" s="88" t="e">
        <f t="shared" ref="AC32:AC80" si="8">IF($K32=0,INDEX($C$4:$C$13,MATCH(AC$30,$B$4:$B$13,0))*($F32*R32),INDEX($D$4:$D$13,MATCH(AC$30,$B$4:$B$13,0))*($F32*R32))</f>
        <v>#N/A</v>
      </c>
      <c r="AD32" s="88" t="e">
        <f t="shared" ref="AD32:AD80" si="9">IF($K32=0,INDEX($C$4:$C$13,MATCH(AD$30,$B$4:$B$13,0))*($F32*S32),INDEX($D$4:$D$13,MATCH(AD$30,$B$4:$B$13,0))*($F32*S32))</f>
        <v>#N/A</v>
      </c>
      <c r="AE32" s="88" t="e">
        <f t="shared" ref="AE32:AE80" si="10">IF($K32=0,INDEX($C$4:$C$13,MATCH(AE$30,$B$4:$B$13,0))*($F32*T32),INDEX($D$4:$D$13,MATCH(AE$30,$B$4:$B$13,0))*($F32*T32))</f>
        <v>#N/A</v>
      </c>
      <c r="AF32" s="88" t="e">
        <f t="shared" ref="AF32:AF80" si="11">IF($K32=0,INDEX($C$4:$C$13,MATCH(AF$30,$B$4:$B$13,0))*($F32*U32),INDEX($D$4:$D$13,MATCH(AF$30,$B$4:$B$13,0))*($F32*U32))</f>
        <v>#N/A</v>
      </c>
      <c r="AG32" s="88" t="e">
        <f t="shared" ref="AG32:AG80" si="12">IF($K32=0,INDEX($C$4:$C$13,MATCH(AG$30,$B$4:$B$13,0))*($F32*V32),INDEX($D$4:$D$13,MATCH(AG$30,$B$4:$B$13,0))*($F32*V32))</f>
        <v>#N/A</v>
      </c>
      <c r="AH32" s="88" t="e">
        <f t="shared" ref="AH32:AH80" si="13">IF($K32=0,INDEX($C$4:$C$13,MATCH(AH$30,$B$4:$B$13,0))*($F32*W32),INDEX($D$4:$D$13,MATCH(AH$30,$B$4:$B$13,0))*($F32*W32))</f>
        <v>#N/A</v>
      </c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</row>
    <row r="33" spans="2:50" ht="13.5">
      <c r="B33" s="90">
        <v>3</v>
      </c>
      <c r="C33" s="90">
        <f t="array" ref="C33">IFERROR(INDEX('유닛 기본 밸런스'!$G:$G,MATCH(D33,'유닛 기본 밸런스'!B:B,0))*E33,0)</f>
        <v>114</v>
      </c>
      <c r="D33" s="90">
        <f t="array" ref="D33">IFERROR(INDEX('유닛 기본 밸런스'!$B:$B,MATCH(F33,'유닛 기본 밸런스'!C:C,0)),0)</f>
        <v>1004</v>
      </c>
      <c r="E33" s="90">
        <v>3</v>
      </c>
      <c r="F33" s="89" t="s">
        <v>150</v>
      </c>
      <c r="G33" s="88">
        <f t="shared" si="1"/>
        <v>1</v>
      </c>
      <c r="M33" s="88">
        <f t="shared" si="2"/>
        <v>0.28571428571428581</v>
      </c>
      <c r="N33" s="88">
        <v>0.1</v>
      </c>
      <c r="O33" s="88">
        <v>0.14285714285714285</v>
      </c>
      <c r="P33" s="88">
        <v>0.14285714285714285</v>
      </c>
      <c r="Q33" s="88">
        <v>0.32857142857142857</v>
      </c>
      <c r="R33" s="88">
        <v>0</v>
      </c>
      <c r="S33" s="88">
        <v>0</v>
      </c>
      <c r="T33" s="88">
        <v>0</v>
      </c>
      <c r="U33" s="88">
        <v>0</v>
      </c>
      <c r="V33" s="88">
        <v>0</v>
      </c>
      <c r="X33" s="88" t="e">
        <f t="shared" si="3"/>
        <v>#N/A</v>
      </c>
      <c r="Y33" s="88" t="e">
        <f t="shared" si="4"/>
        <v>#N/A</v>
      </c>
      <c r="Z33" s="88" t="e">
        <f t="shared" si="5"/>
        <v>#N/A</v>
      </c>
      <c r="AA33" s="88" t="e">
        <f t="shared" si="6"/>
        <v>#N/A</v>
      </c>
      <c r="AB33" s="88" t="e">
        <f t="shared" si="7"/>
        <v>#N/A</v>
      </c>
      <c r="AC33" s="88" t="e">
        <f t="shared" si="8"/>
        <v>#N/A</v>
      </c>
      <c r="AD33" s="88" t="e">
        <f t="shared" si="9"/>
        <v>#N/A</v>
      </c>
      <c r="AE33" s="88" t="e">
        <f t="shared" si="10"/>
        <v>#N/A</v>
      </c>
      <c r="AF33" s="88" t="e">
        <f t="shared" si="11"/>
        <v>#N/A</v>
      </c>
      <c r="AG33" s="88" t="e">
        <f t="shared" si="12"/>
        <v>#N/A</v>
      </c>
      <c r="AH33" s="88" t="e">
        <f t="shared" si="13"/>
        <v>#N/A</v>
      </c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</row>
    <row r="34" spans="2:50" ht="13.5">
      <c r="B34" s="90">
        <v>3</v>
      </c>
      <c r="C34" s="90">
        <f t="array" ref="C34">IFERROR(INDEX('유닛 기본 밸런스'!$G:$G,MATCH(D34,'유닛 기본 밸런스'!B:B,0))*E34,0)</f>
        <v>126</v>
      </c>
      <c r="D34" s="90">
        <f t="array" ref="D34">IFERROR(INDEX('유닛 기본 밸런스'!$B:$B,MATCH(F34,'유닛 기본 밸런스'!C:C,0)),0)</f>
        <v>1003</v>
      </c>
      <c r="E34" s="90">
        <v>2</v>
      </c>
      <c r="F34" s="89" t="s">
        <v>149</v>
      </c>
      <c r="G34" s="88">
        <f t="shared" si="1"/>
        <v>1</v>
      </c>
      <c r="M34" s="88">
        <f t="shared" si="2"/>
        <v>0.25</v>
      </c>
      <c r="N34" s="88">
        <v>0.25</v>
      </c>
      <c r="O34" s="88">
        <v>0</v>
      </c>
      <c r="P34" s="88">
        <v>0.16666666666666666</v>
      </c>
      <c r="Q34" s="88">
        <v>0.33333333333333331</v>
      </c>
      <c r="R34" s="88">
        <v>0</v>
      </c>
      <c r="S34" s="88">
        <v>0</v>
      </c>
      <c r="T34" s="88">
        <v>0</v>
      </c>
      <c r="U34" s="88">
        <v>0</v>
      </c>
      <c r="V34" s="88">
        <v>0</v>
      </c>
      <c r="X34" s="88" t="e">
        <f t="shared" si="3"/>
        <v>#N/A</v>
      </c>
      <c r="Y34" s="88" t="e">
        <f t="shared" si="4"/>
        <v>#N/A</v>
      </c>
      <c r="Z34" s="88" t="e">
        <f t="shared" si="5"/>
        <v>#N/A</v>
      </c>
      <c r="AA34" s="88" t="e">
        <f t="shared" si="6"/>
        <v>#N/A</v>
      </c>
      <c r="AB34" s="88" t="e">
        <f t="shared" si="7"/>
        <v>#N/A</v>
      </c>
      <c r="AC34" s="88" t="e">
        <f t="shared" si="8"/>
        <v>#N/A</v>
      </c>
      <c r="AD34" s="88" t="e">
        <f t="shared" si="9"/>
        <v>#N/A</v>
      </c>
      <c r="AE34" s="88" t="e">
        <f t="shared" si="10"/>
        <v>#N/A</v>
      </c>
      <c r="AF34" s="88" t="e">
        <f t="shared" si="11"/>
        <v>#N/A</v>
      </c>
      <c r="AG34" s="88" t="e">
        <f t="shared" si="12"/>
        <v>#N/A</v>
      </c>
      <c r="AH34" s="88" t="e">
        <f t="shared" si="13"/>
        <v>#N/A</v>
      </c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</row>
    <row r="35" spans="2:50" ht="13.5">
      <c r="B35" s="90">
        <v>3</v>
      </c>
      <c r="C35" s="90">
        <f t="array" ref="C35">IFERROR(INDEX('유닛 기본 밸런스'!$G:$G,MATCH(D35,'유닛 기본 밸런스'!B:B,0))*E35,0)</f>
        <v>114</v>
      </c>
      <c r="D35" s="90">
        <f t="array" ref="D35">IFERROR(INDEX('유닛 기본 밸런스'!$B:$B,MATCH(F35,'유닛 기본 밸런스'!C:C,0)),0)</f>
        <v>1002</v>
      </c>
      <c r="E35" s="90">
        <v>3</v>
      </c>
      <c r="F35" s="89" t="s">
        <v>148</v>
      </c>
      <c r="G35" s="88">
        <f t="shared" si="1"/>
        <v>1</v>
      </c>
      <c r="M35" s="88">
        <f t="shared" si="2"/>
        <v>0.1875</v>
      </c>
      <c r="N35" s="88">
        <v>0.375</v>
      </c>
      <c r="O35" s="88">
        <v>0</v>
      </c>
      <c r="P35" s="88">
        <v>0.1875</v>
      </c>
      <c r="Q35" s="88">
        <v>0.25</v>
      </c>
      <c r="R35" s="88">
        <v>0</v>
      </c>
      <c r="S35" s="88">
        <v>0</v>
      </c>
      <c r="T35" s="88">
        <v>0</v>
      </c>
      <c r="U35" s="88">
        <v>0</v>
      </c>
      <c r="V35" s="88">
        <v>0</v>
      </c>
      <c r="X35" s="88" t="e">
        <f t="shared" si="3"/>
        <v>#N/A</v>
      </c>
      <c r="Y35" s="88" t="e">
        <f t="shared" si="4"/>
        <v>#N/A</v>
      </c>
      <c r="Z35" s="88" t="e">
        <f t="shared" si="5"/>
        <v>#N/A</v>
      </c>
      <c r="AA35" s="88" t="e">
        <f t="shared" si="6"/>
        <v>#N/A</v>
      </c>
      <c r="AB35" s="88" t="e">
        <f t="shared" si="7"/>
        <v>#N/A</v>
      </c>
      <c r="AC35" s="88" t="e">
        <f t="shared" si="8"/>
        <v>#N/A</v>
      </c>
      <c r="AD35" s="88" t="e">
        <f t="shared" si="9"/>
        <v>#N/A</v>
      </c>
      <c r="AE35" s="88" t="e">
        <f t="shared" si="10"/>
        <v>#N/A</v>
      </c>
      <c r="AF35" s="88" t="e">
        <f t="shared" si="11"/>
        <v>#N/A</v>
      </c>
      <c r="AG35" s="88" t="e">
        <f t="shared" si="12"/>
        <v>#N/A</v>
      </c>
      <c r="AH35" s="88" t="e">
        <f t="shared" si="13"/>
        <v>#N/A</v>
      </c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</row>
    <row r="36" spans="2:50" ht="13.5">
      <c r="B36" s="90">
        <v>3</v>
      </c>
      <c r="C36" s="90">
        <f t="array" ref="C36">IFERROR(INDEX('유닛 기본 밸런스'!$G:$G,MATCH(D36,'유닛 기본 밸런스'!B:B,0))*E36,0)</f>
        <v>52</v>
      </c>
      <c r="D36" s="90">
        <f t="array" ref="D36">IFERROR(INDEX('유닛 기본 밸런스'!$B:$B,MATCH(F36,'유닛 기본 밸런스'!C:C,0)),0)</f>
        <v>1001</v>
      </c>
      <c r="E36" s="90">
        <v>4</v>
      </c>
      <c r="F36" s="89" t="s">
        <v>147</v>
      </c>
      <c r="G36" s="88">
        <f t="shared" si="1"/>
        <v>1</v>
      </c>
      <c r="M36" s="88">
        <f t="shared" si="2"/>
        <v>0.25</v>
      </c>
      <c r="N36" s="88">
        <v>0.3125</v>
      </c>
      <c r="O36" s="88">
        <v>0</v>
      </c>
      <c r="P36" s="88">
        <v>0.1875</v>
      </c>
      <c r="Q36" s="88">
        <v>0.25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X36" s="88" t="e">
        <f t="shared" si="3"/>
        <v>#N/A</v>
      </c>
      <c r="Y36" s="88" t="e">
        <f t="shared" si="4"/>
        <v>#N/A</v>
      </c>
      <c r="Z36" s="88" t="e">
        <f t="shared" si="5"/>
        <v>#N/A</v>
      </c>
      <c r="AA36" s="88" t="e">
        <f t="shared" si="6"/>
        <v>#N/A</v>
      </c>
      <c r="AB36" s="88" t="e">
        <f t="shared" si="7"/>
        <v>#N/A</v>
      </c>
      <c r="AC36" s="88" t="e">
        <f t="shared" si="8"/>
        <v>#N/A</v>
      </c>
      <c r="AD36" s="88" t="e">
        <f t="shared" si="9"/>
        <v>#N/A</v>
      </c>
      <c r="AE36" s="88" t="e">
        <f t="shared" si="10"/>
        <v>#N/A</v>
      </c>
      <c r="AF36" s="88" t="e">
        <f t="shared" si="11"/>
        <v>#N/A</v>
      </c>
      <c r="AG36" s="88" t="e">
        <f t="shared" si="12"/>
        <v>#N/A</v>
      </c>
      <c r="AH36" s="88" t="e">
        <f t="shared" si="13"/>
        <v>#N/A</v>
      </c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</row>
    <row r="37" spans="2:50" ht="13.5">
      <c r="B37" s="90">
        <v>4</v>
      </c>
      <c r="C37" s="90">
        <f t="array" ref="C37">IFERROR(INDEX('유닛 기본 밸런스'!$G:$G,MATCH(D37,'유닛 기본 밸런스'!B:B,0))*E37,0)</f>
        <v>130</v>
      </c>
      <c r="D37" s="90">
        <f t="array" ref="D37">IFERROR(INDEX('유닛 기본 밸런스'!$B:$B,MATCH(F37,'유닛 기본 밸런스'!C:C,0)),0)</f>
        <v>1001</v>
      </c>
      <c r="E37" s="90">
        <v>10</v>
      </c>
      <c r="F37" s="89" t="s">
        <v>147</v>
      </c>
      <c r="G37" s="88">
        <f t="shared" si="1"/>
        <v>1</v>
      </c>
      <c r="M37" s="88">
        <f t="shared" si="2"/>
        <v>0.33333333333333337</v>
      </c>
      <c r="N37" s="88">
        <v>5.5555555555555552E-2</v>
      </c>
      <c r="O37" s="88">
        <v>0.1111111111111111</v>
      </c>
      <c r="P37" s="88">
        <v>8.8888888888888892E-2</v>
      </c>
      <c r="Q37" s="88">
        <v>0.41111111111111109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X37" s="88" t="e">
        <f t="shared" si="3"/>
        <v>#N/A</v>
      </c>
      <c r="Y37" s="88" t="e">
        <f t="shared" si="4"/>
        <v>#N/A</v>
      </c>
      <c r="Z37" s="88" t="e">
        <f t="shared" si="5"/>
        <v>#N/A</v>
      </c>
      <c r="AA37" s="88" t="e">
        <f t="shared" si="6"/>
        <v>#N/A</v>
      </c>
      <c r="AB37" s="88" t="e">
        <f t="shared" si="7"/>
        <v>#N/A</v>
      </c>
      <c r="AC37" s="88" t="e">
        <f t="shared" si="8"/>
        <v>#N/A</v>
      </c>
      <c r="AD37" s="88" t="e">
        <f t="shared" si="9"/>
        <v>#N/A</v>
      </c>
      <c r="AE37" s="88" t="e">
        <f t="shared" si="10"/>
        <v>#N/A</v>
      </c>
      <c r="AF37" s="88" t="e">
        <f t="shared" si="11"/>
        <v>#N/A</v>
      </c>
      <c r="AG37" s="88" t="e">
        <f t="shared" si="12"/>
        <v>#N/A</v>
      </c>
      <c r="AH37" s="88" t="e">
        <f t="shared" si="13"/>
        <v>#N/A</v>
      </c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</row>
    <row r="38" spans="2:50" ht="13.5">
      <c r="B38" s="90">
        <v>4</v>
      </c>
      <c r="C38" s="90">
        <f t="array" ref="C38">IFERROR(INDEX('유닛 기본 밸런스'!$G:$G,MATCH(D38,'유닛 기본 밸런스'!B:B,0))*E38,0)</f>
        <v>190</v>
      </c>
      <c r="D38" s="90">
        <f t="array" ref="D38">IFERROR(INDEX('유닛 기본 밸런스'!$B:$B,MATCH(F38,'유닛 기본 밸런스'!C:C,0)),0)</f>
        <v>1002</v>
      </c>
      <c r="E38" s="90">
        <v>5</v>
      </c>
      <c r="F38" s="89" t="s">
        <v>148</v>
      </c>
      <c r="G38" s="88">
        <f t="shared" si="1"/>
        <v>1</v>
      </c>
      <c r="M38" s="88">
        <f t="shared" si="2"/>
        <v>0.33333333333333337</v>
      </c>
      <c r="N38" s="88">
        <v>0.1111111111111111</v>
      </c>
      <c r="O38" s="88">
        <v>0.22222222222222221</v>
      </c>
      <c r="P38" s="88">
        <v>0.1111111111111111</v>
      </c>
      <c r="Q38" s="88">
        <v>0.22222222222222221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X38" s="88" t="e">
        <f t="shared" si="3"/>
        <v>#N/A</v>
      </c>
      <c r="Y38" s="88" t="e">
        <f t="shared" si="4"/>
        <v>#N/A</v>
      </c>
      <c r="Z38" s="88" t="e">
        <f t="shared" si="5"/>
        <v>#N/A</v>
      </c>
      <c r="AA38" s="88" t="e">
        <f t="shared" si="6"/>
        <v>#N/A</v>
      </c>
      <c r="AB38" s="88" t="e">
        <f t="shared" si="7"/>
        <v>#N/A</v>
      </c>
      <c r="AC38" s="88" t="e">
        <f t="shared" si="8"/>
        <v>#N/A</v>
      </c>
      <c r="AD38" s="88" t="e">
        <f t="shared" si="9"/>
        <v>#N/A</v>
      </c>
      <c r="AE38" s="88" t="e">
        <f t="shared" si="10"/>
        <v>#N/A</v>
      </c>
      <c r="AF38" s="88" t="e">
        <f t="shared" si="11"/>
        <v>#N/A</v>
      </c>
      <c r="AG38" s="88" t="e">
        <f t="shared" si="12"/>
        <v>#N/A</v>
      </c>
      <c r="AH38" s="88" t="e">
        <f t="shared" si="13"/>
        <v>#N/A</v>
      </c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</row>
    <row r="39" spans="2:50" ht="13.5">
      <c r="B39" s="90">
        <v>5</v>
      </c>
      <c r="C39" s="90">
        <f t="array" ref="C39">IFERROR(INDEX('유닛 기본 밸런스'!$G:$G,MATCH(D39,'유닛 기본 밸런스'!B:B,0))*E39,0)</f>
        <v>1056</v>
      </c>
      <c r="D39" s="90">
        <f t="array" ref="D39">IFERROR(INDEX('유닛 기본 밸런스'!$B:$B,MATCH(F39,'유닛 기본 밸런스'!C:C,0)),0)</f>
        <v>1005</v>
      </c>
      <c r="E39" s="90">
        <v>12</v>
      </c>
      <c r="F39" s="89" t="s">
        <v>151</v>
      </c>
      <c r="G39" s="88">
        <f t="shared" si="1"/>
        <v>0.99999999999999978</v>
      </c>
      <c r="M39" s="88">
        <f t="shared" si="2"/>
        <v>0.14999999999999991</v>
      </c>
      <c r="N39" s="88">
        <v>0.45</v>
      </c>
      <c r="O39" s="88">
        <v>0</v>
      </c>
      <c r="P39" s="88">
        <v>0.2</v>
      </c>
      <c r="Q39" s="88">
        <v>0.2</v>
      </c>
      <c r="R39" s="88">
        <v>0</v>
      </c>
      <c r="S39" s="88">
        <v>0</v>
      </c>
      <c r="T39" s="88">
        <v>0</v>
      </c>
      <c r="U39" s="88">
        <v>0</v>
      </c>
      <c r="V39" s="88">
        <v>0</v>
      </c>
      <c r="X39" s="88" t="e">
        <f t="shared" si="3"/>
        <v>#N/A</v>
      </c>
      <c r="Y39" s="88" t="e">
        <f t="shared" si="4"/>
        <v>#N/A</v>
      </c>
      <c r="Z39" s="88" t="e">
        <f t="shared" si="5"/>
        <v>#N/A</v>
      </c>
      <c r="AA39" s="88" t="e">
        <f t="shared" si="6"/>
        <v>#N/A</v>
      </c>
      <c r="AB39" s="88" t="e">
        <f t="shared" si="7"/>
        <v>#N/A</v>
      </c>
      <c r="AC39" s="88" t="e">
        <f t="shared" si="8"/>
        <v>#N/A</v>
      </c>
      <c r="AD39" s="88" t="e">
        <f t="shared" si="9"/>
        <v>#N/A</v>
      </c>
      <c r="AE39" s="88" t="e">
        <f t="shared" si="10"/>
        <v>#N/A</v>
      </c>
      <c r="AF39" s="88" t="e">
        <f t="shared" si="11"/>
        <v>#N/A</v>
      </c>
      <c r="AG39" s="88" t="e">
        <f t="shared" si="12"/>
        <v>#N/A</v>
      </c>
      <c r="AH39" s="88" t="e">
        <f t="shared" si="13"/>
        <v>#N/A</v>
      </c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</row>
    <row r="40" spans="2:50" ht="13.5">
      <c r="B40" s="90">
        <v>6</v>
      </c>
      <c r="C40" s="90">
        <f t="array" ref="C40">IFERROR(INDEX('유닛 기본 밸런스'!$G:$G,MATCH(D40,'유닛 기본 밸런스'!B:B,0))*E40,0)</f>
        <v>113</v>
      </c>
      <c r="D40" s="90">
        <f>IFERROR(INDEX('유닛 기본 밸런스'!$B:$B,MATCH(F40,'유닛 기본 밸런스'!C:C,0)),0)</f>
        <v>1008</v>
      </c>
      <c r="E40" s="90">
        <v>1</v>
      </c>
      <c r="F40" s="89" t="s">
        <v>154</v>
      </c>
      <c r="G40" s="88">
        <f t="shared" si="1"/>
        <v>1</v>
      </c>
      <c r="M40" s="88">
        <f t="shared" si="2"/>
        <v>0.33333333333333337</v>
      </c>
      <c r="N40" s="88">
        <v>0.16666666666666666</v>
      </c>
      <c r="O40" s="88">
        <v>0</v>
      </c>
      <c r="P40" s="88">
        <v>0.16666666666666666</v>
      </c>
      <c r="Q40" s="88">
        <v>0.33333333333333331</v>
      </c>
      <c r="R40" s="88">
        <v>0</v>
      </c>
      <c r="S40" s="88">
        <v>0</v>
      </c>
      <c r="T40" s="88">
        <v>0</v>
      </c>
      <c r="U40" s="88">
        <v>0</v>
      </c>
      <c r="V40" s="88">
        <v>0</v>
      </c>
      <c r="X40" s="88" t="e">
        <f t="shared" si="3"/>
        <v>#N/A</v>
      </c>
      <c r="Y40" s="88" t="e">
        <f t="shared" si="4"/>
        <v>#N/A</v>
      </c>
      <c r="Z40" s="88" t="e">
        <f t="shared" si="5"/>
        <v>#N/A</v>
      </c>
      <c r="AA40" s="88" t="e">
        <f t="shared" si="6"/>
        <v>#N/A</v>
      </c>
      <c r="AB40" s="88" t="e">
        <f t="shared" si="7"/>
        <v>#N/A</v>
      </c>
      <c r="AC40" s="88" t="e">
        <f t="shared" si="8"/>
        <v>#N/A</v>
      </c>
      <c r="AD40" s="88" t="e">
        <f t="shared" si="9"/>
        <v>#N/A</v>
      </c>
      <c r="AE40" s="88" t="e">
        <f t="shared" si="10"/>
        <v>#N/A</v>
      </c>
      <c r="AF40" s="88" t="e">
        <f t="shared" si="11"/>
        <v>#N/A</v>
      </c>
      <c r="AG40" s="88" t="e">
        <f t="shared" si="12"/>
        <v>#N/A</v>
      </c>
      <c r="AH40" s="88" t="e">
        <f t="shared" si="13"/>
        <v>#N/A</v>
      </c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</row>
    <row r="41" spans="2:50" ht="13.5">
      <c r="B41" s="90">
        <v>6</v>
      </c>
      <c r="C41" s="90">
        <f t="array" ref="C41">IFERROR(INDEX('유닛 기본 밸런스'!$G:$G,MATCH(D41,'유닛 기본 밸런스'!B:B,0))*E41,0)</f>
        <v>190</v>
      </c>
      <c r="D41" s="90">
        <f t="array" ref="D41">IFERROR(INDEX('유닛 기본 밸런스'!$B:$B,MATCH(F41,'유닛 기본 밸런스'!C:C,0)),0)</f>
        <v>1004</v>
      </c>
      <c r="E41" s="90">
        <v>5</v>
      </c>
      <c r="F41" s="89" t="s">
        <v>150</v>
      </c>
      <c r="G41" s="88">
        <f t="shared" si="1"/>
        <v>1</v>
      </c>
      <c r="M41" s="88">
        <f t="shared" si="2"/>
        <v>0.4642857142857143</v>
      </c>
      <c r="N41" s="88">
        <v>7.1428571428571425E-2</v>
      </c>
      <c r="O41" s="88">
        <v>0</v>
      </c>
      <c r="P41" s="88">
        <v>0.17857142857142858</v>
      </c>
      <c r="Q41" s="88">
        <v>0.2857142857142857</v>
      </c>
      <c r="R41" s="88">
        <v>0</v>
      </c>
      <c r="S41" s="88">
        <v>0</v>
      </c>
      <c r="T41" s="88">
        <v>0</v>
      </c>
      <c r="U41" s="88">
        <v>0</v>
      </c>
      <c r="V41" s="88">
        <v>0</v>
      </c>
      <c r="X41" s="88" t="e">
        <f t="shared" si="3"/>
        <v>#N/A</v>
      </c>
      <c r="Y41" s="88" t="e">
        <f t="shared" si="4"/>
        <v>#N/A</v>
      </c>
      <c r="Z41" s="88" t="e">
        <f t="shared" si="5"/>
        <v>#N/A</v>
      </c>
      <c r="AA41" s="88" t="e">
        <f t="shared" si="6"/>
        <v>#N/A</v>
      </c>
      <c r="AB41" s="88" t="e">
        <f t="shared" si="7"/>
        <v>#N/A</v>
      </c>
      <c r="AC41" s="88" t="e">
        <f t="shared" si="8"/>
        <v>#N/A</v>
      </c>
      <c r="AD41" s="88" t="e">
        <f t="shared" si="9"/>
        <v>#N/A</v>
      </c>
      <c r="AE41" s="88" t="e">
        <f t="shared" si="10"/>
        <v>#N/A</v>
      </c>
      <c r="AF41" s="88" t="e">
        <f t="shared" si="11"/>
        <v>#N/A</v>
      </c>
      <c r="AG41" s="88" t="e">
        <f t="shared" si="12"/>
        <v>#N/A</v>
      </c>
      <c r="AH41" s="88" t="e">
        <f t="shared" si="13"/>
        <v>#N/A</v>
      </c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</row>
    <row r="42" spans="2:50" ht="13.5">
      <c r="B42" s="90">
        <v>6</v>
      </c>
      <c r="C42" s="90">
        <f t="array" ref="C42">IFERROR(INDEX('유닛 기본 밸런스'!$G:$G,MATCH(D42,'유닛 기본 밸런스'!B:B,0))*E42,0)</f>
        <v>114</v>
      </c>
      <c r="D42" s="90">
        <f t="array" ref="D42">IFERROR(INDEX('유닛 기본 밸런스'!$B:$B,MATCH(F42,'유닛 기본 밸런스'!C:C,0)),0)</f>
        <v>1002</v>
      </c>
      <c r="E42" s="90">
        <v>3</v>
      </c>
      <c r="F42" s="89" t="s">
        <v>148</v>
      </c>
      <c r="G42" s="88">
        <f t="shared" si="1"/>
        <v>1</v>
      </c>
      <c r="M42" s="88">
        <f t="shared" si="2"/>
        <v>0.3214285714285714</v>
      </c>
      <c r="N42" s="88">
        <v>0.21428571428571427</v>
      </c>
      <c r="O42" s="88">
        <v>0</v>
      </c>
      <c r="P42" s="88">
        <v>0.17857142857142858</v>
      </c>
      <c r="Q42" s="88">
        <v>0.2857142857142857</v>
      </c>
      <c r="R42" s="88">
        <v>0</v>
      </c>
      <c r="S42" s="88">
        <v>0</v>
      </c>
      <c r="T42" s="88">
        <v>0</v>
      </c>
      <c r="U42" s="88">
        <v>0</v>
      </c>
      <c r="V42" s="88">
        <v>0</v>
      </c>
      <c r="X42" s="88" t="e">
        <f t="shared" si="3"/>
        <v>#N/A</v>
      </c>
      <c r="Y42" s="88" t="e">
        <f t="shared" si="4"/>
        <v>#N/A</v>
      </c>
      <c r="Z42" s="88" t="e">
        <f t="shared" si="5"/>
        <v>#N/A</v>
      </c>
      <c r="AA42" s="88" t="e">
        <f t="shared" si="6"/>
        <v>#N/A</v>
      </c>
      <c r="AB42" s="88" t="e">
        <f t="shared" si="7"/>
        <v>#N/A</v>
      </c>
      <c r="AC42" s="88" t="e">
        <f t="shared" si="8"/>
        <v>#N/A</v>
      </c>
      <c r="AD42" s="88" t="e">
        <f t="shared" si="9"/>
        <v>#N/A</v>
      </c>
      <c r="AE42" s="88" t="e">
        <f t="shared" si="10"/>
        <v>#N/A</v>
      </c>
      <c r="AF42" s="88" t="e">
        <f t="shared" si="11"/>
        <v>#N/A</v>
      </c>
      <c r="AG42" s="88" t="e">
        <f t="shared" si="12"/>
        <v>#N/A</v>
      </c>
      <c r="AH42" s="88" t="e">
        <f t="shared" si="13"/>
        <v>#N/A</v>
      </c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</row>
    <row r="43" spans="2:50" ht="13.5">
      <c r="B43" s="90">
        <v>6</v>
      </c>
      <c r="C43" s="90">
        <f t="array" ref="C43">IFERROR(INDEX('유닛 기본 밸런스'!$G:$G,MATCH(D43,'유닛 기본 밸런스'!B:B,0))*E43,0)</f>
        <v>189</v>
      </c>
      <c r="D43" s="90">
        <f t="array" ref="D43">IFERROR(INDEX('유닛 기본 밸런스'!$B:$B,MATCH(F43,'유닛 기본 밸런스'!C:C,0)),0)</f>
        <v>1003</v>
      </c>
      <c r="E43" s="90">
        <v>3</v>
      </c>
      <c r="F43" s="89" t="s">
        <v>149</v>
      </c>
      <c r="G43" s="88">
        <f t="shared" si="1"/>
        <v>1</v>
      </c>
      <c r="M43" s="88">
        <f t="shared" si="2"/>
        <v>0.25</v>
      </c>
      <c r="N43" s="88">
        <v>0.28125</v>
      </c>
      <c r="O43" s="88">
        <v>0</v>
      </c>
      <c r="P43" s="88">
        <v>0.1875</v>
      </c>
      <c r="Q43" s="88">
        <v>0.28125</v>
      </c>
      <c r="R43" s="88">
        <v>0</v>
      </c>
      <c r="S43" s="88">
        <v>0</v>
      </c>
      <c r="T43" s="88">
        <v>0</v>
      </c>
      <c r="U43" s="88">
        <v>0</v>
      </c>
      <c r="V43" s="88">
        <v>0</v>
      </c>
      <c r="X43" s="88" t="e">
        <f t="shared" si="3"/>
        <v>#N/A</v>
      </c>
      <c r="Y43" s="88" t="e">
        <f t="shared" si="4"/>
        <v>#N/A</v>
      </c>
      <c r="Z43" s="88" t="e">
        <f t="shared" si="5"/>
        <v>#N/A</v>
      </c>
      <c r="AA43" s="88" t="e">
        <f t="shared" si="6"/>
        <v>#N/A</v>
      </c>
      <c r="AB43" s="88" t="e">
        <f t="shared" si="7"/>
        <v>#N/A</v>
      </c>
      <c r="AC43" s="88" t="e">
        <f t="shared" si="8"/>
        <v>#N/A</v>
      </c>
      <c r="AD43" s="88" t="e">
        <f t="shared" si="9"/>
        <v>#N/A</v>
      </c>
      <c r="AE43" s="88" t="e">
        <f t="shared" si="10"/>
        <v>#N/A</v>
      </c>
      <c r="AF43" s="88" t="e">
        <f t="shared" si="11"/>
        <v>#N/A</v>
      </c>
      <c r="AG43" s="88" t="e">
        <f t="shared" si="12"/>
        <v>#N/A</v>
      </c>
      <c r="AH43" s="88" t="e">
        <f t="shared" si="13"/>
        <v>#N/A</v>
      </c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</row>
    <row r="44" spans="2:50" ht="13.5">
      <c r="B44" s="90">
        <v>6</v>
      </c>
      <c r="C44" s="90">
        <f t="array" ref="C44">IFERROR(INDEX('유닛 기본 밸런스'!$G:$G,MATCH(D44,'유닛 기본 밸런스'!B:B,0))*E44,0)</f>
        <v>65</v>
      </c>
      <c r="D44" s="90">
        <f t="array" ref="D44">IFERROR(INDEX('유닛 기본 밸런스'!$B:$B,MATCH(F44,'유닛 기본 밸런스'!C:C,0)),0)</f>
        <v>1001</v>
      </c>
      <c r="E44" s="90">
        <v>5</v>
      </c>
      <c r="F44" s="89" t="s">
        <v>147</v>
      </c>
      <c r="G44" s="88">
        <f t="shared" si="1"/>
        <v>1</v>
      </c>
      <c r="M44" s="88">
        <f t="shared" si="2"/>
        <v>0.25</v>
      </c>
      <c r="N44" s="88">
        <v>0.28125</v>
      </c>
      <c r="O44" s="88">
        <v>0</v>
      </c>
      <c r="P44" s="88">
        <v>0.1875</v>
      </c>
      <c r="Q44" s="88">
        <v>0.28125</v>
      </c>
      <c r="R44" s="88">
        <v>0</v>
      </c>
      <c r="S44" s="88">
        <v>0</v>
      </c>
      <c r="T44" s="88">
        <v>0</v>
      </c>
      <c r="U44" s="88">
        <v>0</v>
      </c>
      <c r="V44" s="88">
        <v>0</v>
      </c>
      <c r="X44" s="88" t="e">
        <f t="shared" si="3"/>
        <v>#N/A</v>
      </c>
      <c r="Y44" s="88" t="e">
        <f t="shared" si="4"/>
        <v>#N/A</v>
      </c>
      <c r="Z44" s="88" t="e">
        <f t="shared" si="5"/>
        <v>#N/A</v>
      </c>
      <c r="AA44" s="88" t="e">
        <f t="shared" si="6"/>
        <v>#N/A</v>
      </c>
      <c r="AB44" s="88" t="e">
        <f t="shared" si="7"/>
        <v>#N/A</v>
      </c>
      <c r="AC44" s="88" t="e">
        <f t="shared" si="8"/>
        <v>#N/A</v>
      </c>
      <c r="AD44" s="88" t="e">
        <f t="shared" si="9"/>
        <v>#N/A</v>
      </c>
      <c r="AE44" s="88" t="e">
        <f t="shared" si="10"/>
        <v>#N/A</v>
      </c>
      <c r="AF44" s="88" t="e">
        <f t="shared" si="11"/>
        <v>#N/A</v>
      </c>
      <c r="AG44" s="88" t="e">
        <f t="shared" si="12"/>
        <v>#N/A</v>
      </c>
      <c r="AH44" s="88" t="e">
        <f t="shared" si="13"/>
        <v>#N/A</v>
      </c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</row>
    <row r="45" spans="2:50" ht="13.5">
      <c r="B45" s="90">
        <v>6</v>
      </c>
      <c r="C45" s="90">
        <f t="array" ref="C45">IFERROR(INDEX('유닛 기본 밸런스'!$G:$G,MATCH(D45,'유닛 기본 밸런스'!B:B,0))*E45,0)</f>
        <v>176</v>
      </c>
      <c r="D45" s="90">
        <f t="array" ref="D45">IFERROR(INDEX('유닛 기본 밸런스'!$B:$B,MATCH(F45,'유닛 기본 밸런스'!C:C,0)),0)</f>
        <v>1006</v>
      </c>
      <c r="E45" s="90">
        <v>2</v>
      </c>
      <c r="F45" s="89" t="s">
        <v>152</v>
      </c>
      <c r="G45" s="88">
        <f t="shared" si="1"/>
        <v>1</v>
      </c>
      <c r="M45" s="88">
        <f t="shared" si="2"/>
        <v>0.38888888888888895</v>
      </c>
      <c r="N45" s="88">
        <v>0.1111111111111111</v>
      </c>
      <c r="O45" s="88">
        <v>0</v>
      </c>
      <c r="P45" s="88">
        <v>5.5555555555555552E-2</v>
      </c>
      <c r="Q45" s="88">
        <v>0.44444444444444442</v>
      </c>
      <c r="R45" s="88">
        <v>0</v>
      </c>
      <c r="S45" s="88">
        <v>0</v>
      </c>
      <c r="T45" s="88">
        <v>0</v>
      </c>
      <c r="U45" s="88">
        <v>0</v>
      </c>
      <c r="V45" s="88">
        <v>0</v>
      </c>
      <c r="X45" s="88" t="e">
        <f t="shared" si="3"/>
        <v>#N/A</v>
      </c>
      <c r="Y45" s="88" t="e">
        <f t="shared" si="4"/>
        <v>#N/A</v>
      </c>
      <c r="Z45" s="88" t="e">
        <f t="shared" si="5"/>
        <v>#N/A</v>
      </c>
      <c r="AA45" s="88" t="e">
        <f t="shared" si="6"/>
        <v>#N/A</v>
      </c>
      <c r="AB45" s="88" t="e">
        <f t="shared" si="7"/>
        <v>#N/A</v>
      </c>
      <c r="AC45" s="88" t="e">
        <f t="shared" si="8"/>
        <v>#N/A</v>
      </c>
      <c r="AD45" s="88" t="e">
        <f t="shared" si="9"/>
        <v>#N/A</v>
      </c>
      <c r="AE45" s="88" t="e">
        <f t="shared" si="10"/>
        <v>#N/A</v>
      </c>
      <c r="AF45" s="88" t="e">
        <f t="shared" si="11"/>
        <v>#N/A</v>
      </c>
      <c r="AG45" s="88" t="e">
        <f t="shared" si="12"/>
        <v>#N/A</v>
      </c>
      <c r="AH45" s="88" t="e">
        <f t="shared" si="13"/>
        <v>#N/A</v>
      </c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</row>
    <row r="46" spans="2:50" ht="13.5">
      <c r="B46" s="90">
        <v>7</v>
      </c>
      <c r="C46" s="90">
        <f t="array" ref="C46">IFERROR(INDEX('유닛 기본 밸런스'!$G:$G,MATCH(D46,'유닛 기본 밸런스'!B:B,0))*E46,0)</f>
        <v>352</v>
      </c>
      <c r="D46" s="90">
        <f t="array" ref="D46">IFERROR(INDEX('유닛 기본 밸런스'!$B:$B,MATCH(F46,'유닛 기본 밸런스'!C:C,0)),0)</f>
        <v>1005</v>
      </c>
      <c r="E46" s="90">
        <v>4</v>
      </c>
      <c r="F46" s="89" t="s">
        <v>151</v>
      </c>
      <c r="G46" s="88">
        <f t="shared" si="1"/>
        <v>1</v>
      </c>
      <c r="M46" s="88">
        <f t="shared" si="2"/>
        <v>0.3125</v>
      </c>
      <c r="N46" s="88">
        <v>0.25</v>
      </c>
      <c r="O46" s="88">
        <v>0</v>
      </c>
      <c r="P46" s="88">
        <v>6.25E-2</v>
      </c>
      <c r="Q46" s="88">
        <v>0.375</v>
      </c>
      <c r="R46" s="88">
        <v>0</v>
      </c>
      <c r="S46" s="88">
        <v>0</v>
      </c>
      <c r="T46" s="88">
        <v>0</v>
      </c>
      <c r="U46" s="88">
        <v>0</v>
      </c>
      <c r="V46" s="88">
        <v>0</v>
      </c>
      <c r="X46" s="88" t="e">
        <f t="shared" si="3"/>
        <v>#N/A</v>
      </c>
      <c r="Y46" s="88" t="e">
        <f t="shared" si="4"/>
        <v>#N/A</v>
      </c>
      <c r="Z46" s="88" t="e">
        <f t="shared" si="5"/>
        <v>#N/A</v>
      </c>
      <c r="AA46" s="88" t="e">
        <f t="shared" si="6"/>
        <v>#N/A</v>
      </c>
      <c r="AB46" s="88" t="e">
        <f t="shared" si="7"/>
        <v>#N/A</v>
      </c>
      <c r="AC46" s="88" t="e">
        <f t="shared" si="8"/>
        <v>#N/A</v>
      </c>
      <c r="AD46" s="88" t="e">
        <f t="shared" si="9"/>
        <v>#N/A</v>
      </c>
      <c r="AE46" s="88" t="e">
        <f t="shared" si="10"/>
        <v>#N/A</v>
      </c>
      <c r="AF46" s="88" t="e">
        <f t="shared" si="11"/>
        <v>#N/A</v>
      </c>
      <c r="AG46" s="88" t="e">
        <f t="shared" si="12"/>
        <v>#N/A</v>
      </c>
      <c r="AH46" s="88" t="e">
        <f t="shared" si="13"/>
        <v>#N/A</v>
      </c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</row>
    <row r="47" spans="2:50" ht="13.5">
      <c r="B47" s="90">
        <v>7</v>
      </c>
      <c r="C47" s="90">
        <f t="array" ref="C47">IFERROR(INDEX('유닛 기본 밸런스'!$G:$G,MATCH(D47,'유닛 기본 밸런스'!B:B,0))*E47,0)</f>
        <v>113</v>
      </c>
      <c r="D47" s="90">
        <f t="array" ref="D47">IFERROR(INDEX('유닛 기본 밸런스'!$B:$B,MATCH(F47,'유닛 기본 밸런스'!C:C,0)),0)</f>
        <v>1008</v>
      </c>
      <c r="E47" s="90">
        <v>1</v>
      </c>
      <c r="F47" s="89" t="s">
        <v>154</v>
      </c>
      <c r="G47" s="88">
        <f t="shared" si="1"/>
        <v>1</v>
      </c>
      <c r="M47" s="88">
        <f t="shared" si="2"/>
        <v>0.19999999999999996</v>
      </c>
      <c r="N47" s="88">
        <v>0.26666666666666666</v>
      </c>
      <c r="O47" s="88">
        <v>0</v>
      </c>
      <c r="P47" s="88">
        <v>0.1</v>
      </c>
      <c r="Q47" s="88">
        <v>0.43333333333333335</v>
      </c>
      <c r="R47" s="88">
        <v>0</v>
      </c>
      <c r="S47" s="88">
        <v>0</v>
      </c>
      <c r="T47" s="88">
        <v>0</v>
      </c>
      <c r="U47" s="88">
        <v>0</v>
      </c>
      <c r="V47" s="88">
        <v>0</v>
      </c>
      <c r="X47" s="88" t="e">
        <f t="shared" si="3"/>
        <v>#N/A</v>
      </c>
      <c r="Y47" s="88" t="e">
        <f t="shared" si="4"/>
        <v>#N/A</v>
      </c>
      <c r="Z47" s="88" t="e">
        <f t="shared" si="5"/>
        <v>#N/A</v>
      </c>
      <c r="AA47" s="88" t="e">
        <f t="shared" si="6"/>
        <v>#N/A</v>
      </c>
      <c r="AB47" s="88" t="e">
        <f t="shared" si="7"/>
        <v>#N/A</v>
      </c>
      <c r="AC47" s="88" t="e">
        <f t="shared" si="8"/>
        <v>#N/A</v>
      </c>
      <c r="AD47" s="88" t="e">
        <f t="shared" si="9"/>
        <v>#N/A</v>
      </c>
      <c r="AE47" s="88" t="e">
        <f t="shared" si="10"/>
        <v>#N/A</v>
      </c>
      <c r="AF47" s="88" t="e">
        <f t="shared" si="11"/>
        <v>#N/A</v>
      </c>
      <c r="AG47" s="88" t="e">
        <f t="shared" si="12"/>
        <v>#N/A</v>
      </c>
      <c r="AH47" s="88" t="e">
        <f t="shared" si="13"/>
        <v>#N/A</v>
      </c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</row>
    <row r="48" spans="2:50" ht="13.5">
      <c r="B48" s="90">
        <v>7</v>
      </c>
      <c r="C48" s="90">
        <f t="array" ref="C48">IFERROR(INDEX('유닛 기본 밸런스'!$G:$G,MATCH(D48,'유닛 기본 밸런스'!B:B,0))*E48,0)</f>
        <v>190</v>
      </c>
      <c r="D48" s="90">
        <f t="array" ref="D48">IFERROR(INDEX('유닛 기본 밸런스'!$B:$B,MATCH(F48,'유닛 기본 밸런스'!C:C,0)),0)</f>
        <v>1004</v>
      </c>
      <c r="E48" s="90">
        <v>5</v>
      </c>
      <c r="F48" s="89" t="s">
        <v>150</v>
      </c>
      <c r="G48" s="88">
        <f t="shared" si="1"/>
        <v>1</v>
      </c>
      <c r="M48" s="88">
        <f t="shared" si="2"/>
        <v>0.16216216216216206</v>
      </c>
      <c r="N48" s="88">
        <v>0.21621621621621623</v>
      </c>
      <c r="O48" s="88">
        <v>0</v>
      </c>
      <c r="P48" s="88">
        <v>8.1081081081081086E-2</v>
      </c>
      <c r="Q48" s="88">
        <v>0.54054054054054057</v>
      </c>
      <c r="R48" s="88">
        <v>0</v>
      </c>
      <c r="S48" s="88">
        <v>0</v>
      </c>
      <c r="T48" s="88">
        <v>0</v>
      </c>
      <c r="U48" s="88">
        <v>0</v>
      </c>
      <c r="V48" s="88">
        <v>0</v>
      </c>
      <c r="X48" s="88" t="e">
        <f t="shared" si="3"/>
        <v>#N/A</v>
      </c>
      <c r="Y48" s="88" t="e">
        <f t="shared" si="4"/>
        <v>#N/A</v>
      </c>
      <c r="Z48" s="88" t="e">
        <f t="shared" si="5"/>
        <v>#N/A</v>
      </c>
      <c r="AA48" s="88" t="e">
        <f t="shared" si="6"/>
        <v>#N/A</v>
      </c>
      <c r="AB48" s="88" t="e">
        <f t="shared" si="7"/>
        <v>#N/A</v>
      </c>
      <c r="AC48" s="88" t="e">
        <f t="shared" si="8"/>
        <v>#N/A</v>
      </c>
      <c r="AD48" s="88" t="e">
        <f t="shared" si="9"/>
        <v>#N/A</v>
      </c>
      <c r="AE48" s="88" t="e">
        <f t="shared" si="10"/>
        <v>#N/A</v>
      </c>
      <c r="AF48" s="88" t="e">
        <f t="shared" si="11"/>
        <v>#N/A</v>
      </c>
      <c r="AG48" s="88" t="e">
        <f t="shared" si="12"/>
        <v>#N/A</v>
      </c>
      <c r="AH48" s="88" t="e">
        <f t="shared" si="13"/>
        <v>#N/A</v>
      </c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</row>
    <row r="49" spans="2:50" ht="13.5">
      <c r="B49" s="90">
        <v>7</v>
      </c>
      <c r="C49" s="90">
        <f t="array" ref="C49">IFERROR(INDEX('유닛 기본 밸런스'!$G:$G,MATCH(D49,'유닛 기본 밸런스'!B:B,0))*E49,0)</f>
        <v>114</v>
      </c>
      <c r="D49" s="90">
        <f t="array" ref="D49">IFERROR(INDEX('유닛 기본 밸런스'!$B:$B,MATCH(F49,'유닛 기본 밸런스'!C:C,0)),0)</f>
        <v>1002</v>
      </c>
      <c r="E49" s="90">
        <v>3</v>
      </c>
      <c r="F49" s="89" t="s">
        <v>148</v>
      </c>
      <c r="G49" s="88">
        <f t="shared" si="1"/>
        <v>1</v>
      </c>
      <c r="M49" s="88">
        <f t="shared" si="2"/>
        <v>0.29545454545454541</v>
      </c>
      <c r="N49" s="88">
        <v>0.18181818181818182</v>
      </c>
      <c r="O49" s="88">
        <v>0</v>
      </c>
      <c r="P49" s="88">
        <v>6.8181818181818177E-2</v>
      </c>
      <c r="Q49" s="88">
        <v>0.45454545454545453</v>
      </c>
      <c r="R49" s="88">
        <v>0</v>
      </c>
      <c r="S49" s="88">
        <v>0</v>
      </c>
      <c r="T49" s="88">
        <v>0</v>
      </c>
      <c r="U49" s="88">
        <v>0</v>
      </c>
      <c r="V49" s="88">
        <v>0</v>
      </c>
      <c r="X49" s="88" t="e">
        <f t="shared" si="3"/>
        <v>#N/A</v>
      </c>
      <c r="Y49" s="88" t="e">
        <f t="shared" si="4"/>
        <v>#N/A</v>
      </c>
      <c r="Z49" s="88" t="e">
        <f t="shared" si="5"/>
        <v>#N/A</v>
      </c>
      <c r="AA49" s="88" t="e">
        <f t="shared" si="6"/>
        <v>#N/A</v>
      </c>
      <c r="AB49" s="88" t="e">
        <f t="shared" si="7"/>
        <v>#N/A</v>
      </c>
      <c r="AC49" s="88" t="e">
        <f t="shared" si="8"/>
        <v>#N/A</v>
      </c>
      <c r="AD49" s="88" t="e">
        <f t="shared" si="9"/>
        <v>#N/A</v>
      </c>
      <c r="AE49" s="88" t="e">
        <f t="shared" si="10"/>
        <v>#N/A</v>
      </c>
      <c r="AF49" s="88" t="e">
        <f t="shared" si="11"/>
        <v>#N/A</v>
      </c>
      <c r="AG49" s="88" t="e">
        <f t="shared" si="12"/>
        <v>#N/A</v>
      </c>
      <c r="AH49" s="88" t="e">
        <f t="shared" si="13"/>
        <v>#N/A</v>
      </c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</row>
    <row r="50" spans="2:50" ht="13.5">
      <c r="B50" s="90">
        <v>7</v>
      </c>
      <c r="C50" s="90">
        <f t="array" ref="C50">IFERROR(INDEX('유닛 기본 밸런스'!$G:$G,MATCH(D50,'유닛 기본 밸런스'!B:B,0))*E50,0)</f>
        <v>252</v>
      </c>
      <c r="D50" s="90">
        <f t="array" ref="D50">IFERROR(INDEX('유닛 기본 밸런스'!$B:$B,MATCH(F50,'유닛 기본 밸런스'!C:C,0)),0)</f>
        <v>1003</v>
      </c>
      <c r="E50" s="90">
        <v>4</v>
      </c>
      <c r="F50" s="89" t="s">
        <v>149</v>
      </c>
      <c r="G50" s="88">
        <f t="shared" si="1"/>
        <v>1</v>
      </c>
      <c r="M50" s="88">
        <f t="shared" si="2"/>
        <v>0.21621621621621623</v>
      </c>
      <c r="N50" s="88">
        <v>0.21621621621621623</v>
      </c>
      <c r="O50" s="88">
        <v>0</v>
      </c>
      <c r="P50" s="88">
        <v>8.1081081081081086E-2</v>
      </c>
      <c r="Q50" s="88">
        <v>0.48648648648648651</v>
      </c>
      <c r="R50" s="88">
        <v>0</v>
      </c>
      <c r="S50" s="88">
        <v>0</v>
      </c>
      <c r="T50" s="88">
        <v>0</v>
      </c>
      <c r="U50" s="88">
        <v>0</v>
      </c>
      <c r="V50" s="88">
        <v>0</v>
      </c>
      <c r="X50" s="88" t="e">
        <f t="shared" si="3"/>
        <v>#N/A</v>
      </c>
      <c r="Y50" s="88" t="e">
        <f t="shared" si="4"/>
        <v>#N/A</v>
      </c>
      <c r="Z50" s="88" t="e">
        <f t="shared" si="5"/>
        <v>#N/A</v>
      </c>
      <c r="AA50" s="88" t="e">
        <f t="shared" si="6"/>
        <v>#N/A</v>
      </c>
      <c r="AB50" s="88" t="e">
        <f t="shared" si="7"/>
        <v>#N/A</v>
      </c>
      <c r="AC50" s="88" t="e">
        <f t="shared" si="8"/>
        <v>#N/A</v>
      </c>
      <c r="AD50" s="88" t="e">
        <f t="shared" si="9"/>
        <v>#N/A</v>
      </c>
      <c r="AE50" s="88" t="e">
        <f t="shared" si="10"/>
        <v>#N/A</v>
      </c>
      <c r="AF50" s="88" t="e">
        <f t="shared" si="11"/>
        <v>#N/A</v>
      </c>
      <c r="AG50" s="88" t="e">
        <f t="shared" si="12"/>
        <v>#N/A</v>
      </c>
      <c r="AH50" s="88" t="e">
        <f t="shared" si="13"/>
        <v>#N/A</v>
      </c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</row>
    <row r="51" spans="2:50" ht="13.5">
      <c r="B51" s="90">
        <v>7</v>
      </c>
      <c r="C51" s="90">
        <f t="array" ref="C51">IFERROR(INDEX('유닛 기본 밸런스'!$G:$G,MATCH(D51,'유닛 기본 밸런스'!B:B,0))*E51,0)</f>
        <v>78</v>
      </c>
      <c r="D51" s="90">
        <f t="array" ref="D51">IFERROR(INDEX('유닛 기본 밸런스'!$B:$B,MATCH(F51,'유닛 기본 밸런스'!C:C,0)),0)</f>
        <v>1001</v>
      </c>
      <c r="E51" s="90">
        <v>6</v>
      </c>
      <c r="F51" s="89" t="s">
        <v>147</v>
      </c>
      <c r="G51" s="88">
        <f t="shared" si="1"/>
        <v>1</v>
      </c>
      <c r="M51" s="88">
        <f t="shared" si="2"/>
        <v>0.3529411764705882</v>
      </c>
      <c r="N51" s="88">
        <v>0.15686274509803921</v>
      </c>
      <c r="O51" s="88">
        <v>0</v>
      </c>
      <c r="P51" s="88">
        <v>5.8823529411764705E-2</v>
      </c>
      <c r="Q51" s="88">
        <v>0.43137254901960786</v>
      </c>
      <c r="R51" s="88">
        <v>0</v>
      </c>
      <c r="S51" s="88">
        <v>0</v>
      </c>
      <c r="T51" s="88">
        <v>0</v>
      </c>
      <c r="U51" s="88">
        <v>0</v>
      </c>
      <c r="V51" s="88">
        <v>0</v>
      </c>
      <c r="X51" s="88" t="e">
        <f t="shared" si="3"/>
        <v>#N/A</v>
      </c>
      <c r="Y51" s="88" t="e">
        <f t="shared" si="4"/>
        <v>#N/A</v>
      </c>
      <c r="Z51" s="88" t="e">
        <f t="shared" si="5"/>
        <v>#N/A</v>
      </c>
      <c r="AA51" s="88" t="e">
        <f t="shared" si="6"/>
        <v>#N/A</v>
      </c>
      <c r="AB51" s="88" t="e">
        <f t="shared" si="7"/>
        <v>#N/A</v>
      </c>
      <c r="AC51" s="88" t="e">
        <f t="shared" si="8"/>
        <v>#N/A</v>
      </c>
      <c r="AD51" s="88" t="e">
        <f t="shared" si="9"/>
        <v>#N/A</v>
      </c>
      <c r="AE51" s="88" t="e">
        <f t="shared" si="10"/>
        <v>#N/A</v>
      </c>
      <c r="AF51" s="88" t="e">
        <f t="shared" si="11"/>
        <v>#N/A</v>
      </c>
      <c r="AG51" s="88" t="e">
        <f t="shared" si="12"/>
        <v>#N/A</v>
      </c>
      <c r="AH51" s="88" t="e">
        <f t="shared" si="13"/>
        <v>#N/A</v>
      </c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</row>
    <row r="52" spans="2:50" ht="13.5">
      <c r="B52" s="90">
        <v>7</v>
      </c>
      <c r="C52" s="90">
        <f t="array" ref="C52">IFERROR(INDEX('유닛 기본 밸런스'!$G:$G,MATCH(D52,'유닛 기본 밸런스'!B:B,0))*E52,0)</f>
        <v>88</v>
      </c>
      <c r="D52" s="90">
        <f t="array" ref="D52">IFERROR(INDEX('유닛 기본 밸런스'!$B:$B,MATCH(F52,'유닛 기본 밸런스'!C:C,0)),0)</f>
        <v>1006</v>
      </c>
      <c r="E52" s="90">
        <v>1</v>
      </c>
      <c r="F52" s="89" t="s">
        <v>152</v>
      </c>
      <c r="G52" s="88">
        <f t="shared" si="1"/>
        <v>1</v>
      </c>
      <c r="M52" s="88">
        <f t="shared" si="2"/>
        <v>0.31372549019607843</v>
      </c>
      <c r="N52" s="88">
        <v>0.19607843137254902</v>
      </c>
      <c r="O52" s="88">
        <v>0</v>
      </c>
      <c r="P52" s="88">
        <v>5.8823529411764705E-2</v>
      </c>
      <c r="Q52" s="88">
        <v>0.43137254901960786</v>
      </c>
      <c r="R52" s="88">
        <v>0</v>
      </c>
      <c r="S52" s="88">
        <v>0</v>
      </c>
      <c r="T52" s="88">
        <v>0</v>
      </c>
      <c r="U52" s="88">
        <v>0</v>
      </c>
      <c r="V52" s="88">
        <v>0</v>
      </c>
      <c r="X52" s="88" t="e">
        <f t="shared" si="3"/>
        <v>#N/A</v>
      </c>
      <c r="Y52" s="88" t="e">
        <f t="shared" si="4"/>
        <v>#N/A</v>
      </c>
      <c r="Z52" s="88" t="e">
        <f t="shared" si="5"/>
        <v>#N/A</v>
      </c>
      <c r="AA52" s="88" t="e">
        <f t="shared" si="6"/>
        <v>#N/A</v>
      </c>
      <c r="AB52" s="88" t="e">
        <f t="shared" si="7"/>
        <v>#N/A</v>
      </c>
      <c r="AC52" s="88" t="e">
        <f t="shared" si="8"/>
        <v>#N/A</v>
      </c>
      <c r="AD52" s="88" t="e">
        <f t="shared" si="9"/>
        <v>#N/A</v>
      </c>
      <c r="AE52" s="88" t="e">
        <f t="shared" si="10"/>
        <v>#N/A</v>
      </c>
      <c r="AF52" s="88" t="e">
        <f t="shared" si="11"/>
        <v>#N/A</v>
      </c>
      <c r="AG52" s="88" t="e">
        <f t="shared" si="12"/>
        <v>#N/A</v>
      </c>
      <c r="AH52" s="88" t="e">
        <f t="shared" si="13"/>
        <v>#N/A</v>
      </c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</row>
    <row r="53" spans="2:50" ht="13.5">
      <c r="B53" s="90">
        <v>8</v>
      </c>
      <c r="C53" s="90">
        <f t="array" ref="C53">IFERROR(INDEX('유닛 기본 밸런스'!$G:$G,MATCH(D53,'유닛 기본 밸런스'!B:B,0))*E53,0)</f>
        <v>565</v>
      </c>
      <c r="D53" s="90">
        <f t="array" ref="D53">IFERROR(INDEX('유닛 기본 밸런스'!$B:$B,MATCH(F53,'유닛 기본 밸런스'!C:C,0)),0)</f>
        <v>1007</v>
      </c>
      <c r="E53" s="90">
        <v>5</v>
      </c>
      <c r="F53" s="89" t="s">
        <v>153</v>
      </c>
      <c r="G53" s="88">
        <f t="shared" si="1"/>
        <v>1</v>
      </c>
      <c r="M53" s="88">
        <f t="shared" si="2"/>
        <v>0.32758620689655182</v>
      </c>
      <c r="N53" s="88">
        <v>0.13793103448275862</v>
      </c>
      <c r="O53" s="88">
        <v>0.10344827586206896</v>
      </c>
      <c r="P53" s="88">
        <v>5.1724137931034482E-2</v>
      </c>
      <c r="Q53" s="88">
        <v>0.37931034482758619</v>
      </c>
      <c r="R53" s="88">
        <v>0</v>
      </c>
      <c r="S53" s="88">
        <v>0</v>
      </c>
      <c r="T53" s="88">
        <v>0</v>
      </c>
      <c r="U53" s="88">
        <v>0</v>
      </c>
      <c r="V53" s="88">
        <v>0</v>
      </c>
      <c r="X53" s="88" t="e">
        <f t="shared" si="3"/>
        <v>#N/A</v>
      </c>
      <c r="Y53" s="88" t="e">
        <f t="shared" si="4"/>
        <v>#N/A</v>
      </c>
      <c r="Z53" s="88" t="e">
        <f t="shared" si="5"/>
        <v>#N/A</v>
      </c>
      <c r="AA53" s="88" t="e">
        <f t="shared" si="6"/>
        <v>#N/A</v>
      </c>
      <c r="AB53" s="88" t="e">
        <f t="shared" si="7"/>
        <v>#N/A</v>
      </c>
      <c r="AC53" s="88" t="e">
        <f t="shared" si="8"/>
        <v>#N/A</v>
      </c>
      <c r="AD53" s="88" t="e">
        <f t="shared" si="9"/>
        <v>#N/A</v>
      </c>
      <c r="AE53" s="88" t="e">
        <f t="shared" si="10"/>
        <v>#N/A</v>
      </c>
      <c r="AF53" s="88" t="e">
        <f t="shared" si="11"/>
        <v>#N/A</v>
      </c>
      <c r="AG53" s="88" t="e">
        <f t="shared" si="12"/>
        <v>#N/A</v>
      </c>
      <c r="AH53" s="88" t="e">
        <f t="shared" si="13"/>
        <v>#N/A</v>
      </c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</row>
    <row r="54" spans="2:50" ht="13.5">
      <c r="B54" s="90">
        <v>8</v>
      </c>
      <c r="C54" s="90">
        <f t="array" ref="C54">IFERROR(INDEX('유닛 기본 밸런스'!$G:$G,MATCH(D54,'유닛 기본 밸런스'!B:B,0))*E54,0)</f>
        <v>880</v>
      </c>
      <c r="D54" s="90">
        <f t="array" ref="D54">IFERROR(INDEX('유닛 기본 밸런스'!$B:$B,MATCH(F54,'유닛 기본 밸런스'!C:C,0)),0)</f>
        <v>1006</v>
      </c>
      <c r="E54" s="90">
        <v>10</v>
      </c>
      <c r="F54" s="89" t="s">
        <v>152</v>
      </c>
      <c r="G54" s="88">
        <f t="shared" si="1"/>
        <v>0.99999999999999989</v>
      </c>
      <c r="M54" s="88">
        <f t="shared" si="2"/>
        <v>0.31034482758620685</v>
      </c>
      <c r="N54" s="88">
        <v>0.13793103448275862</v>
      </c>
      <c r="O54" s="88">
        <v>0.17241379310344829</v>
      </c>
      <c r="P54" s="88">
        <v>5.1724137931034482E-2</v>
      </c>
      <c r="Q54" s="88">
        <v>0.32758620689655171</v>
      </c>
      <c r="R54" s="88">
        <v>0</v>
      </c>
      <c r="S54" s="88">
        <v>0</v>
      </c>
      <c r="T54" s="88">
        <v>0</v>
      </c>
      <c r="U54" s="88">
        <v>0</v>
      </c>
      <c r="V54" s="88">
        <v>0</v>
      </c>
      <c r="X54" s="88" t="e">
        <f t="shared" si="3"/>
        <v>#N/A</v>
      </c>
      <c r="Y54" s="88" t="e">
        <f t="shared" si="4"/>
        <v>#N/A</v>
      </c>
      <c r="Z54" s="88" t="e">
        <f t="shared" si="5"/>
        <v>#N/A</v>
      </c>
      <c r="AA54" s="88" t="e">
        <f t="shared" si="6"/>
        <v>#N/A</v>
      </c>
      <c r="AB54" s="88" t="e">
        <f t="shared" si="7"/>
        <v>#N/A</v>
      </c>
      <c r="AC54" s="88" t="e">
        <f t="shared" si="8"/>
        <v>#N/A</v>
      </c>
      <c r="AD54" s="88" t="e">
        <f t="shared" si="9"/>
        <v>#N/A</v>
      </c>
      <c r="AE54" s="88" t="e">
        <f t="shared" si="10"/>
        <v>#N/A</v>
      </c>
      <c r="AF54" s="88" t="e">
        <f t="shared" si="11"/>
        <v>#N/A</v>
      </c>
      <c r="AG54" s="88" t="e">
        <f t="shared" si="12"/>
        <v>#N/A</v>
      </c>
      <c r="AH54" s="88" t="e">
        <f t="shared" si="13"/>
        <v>#N/A</v>
      </c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</row>
    <row r="55" spans="2:50" ht="13.5">
      <c r="B55" s="90">
        <v>8</v>
      </c>
      <c r="C55" s="90">
        <f t="array" ref="C55">IFERROR(INDEX('유닛 기본 밸런스'!$G:$G,MATCH(D55,'유닛 기본 밸런스'!B:B,0))*E55,0)</f>
        <v>440</v>
      </c>
      <c r="D55" s="90">
        <f t="array" ref="D55">IFERROR(INDEX('유닛 기본 밸런스'!$B:$B,MATCH(F55,'유닛 기본 밸런스'!C:C,0)),0)</f>
        <v>1005</v>
      </c>
      <c r="E55" s="90">
        <v>5</v>
      </c>
      <c r="F55" s="89" t="s">
        <v>151</v>
      </c>
      <c r="G55" s="88">
        <f t="shared" si="1"/>
        <v>1</v>
      </c>
      <c r="M55" s="88">
        <f t="shared" si="2"/>
        <v>0.35384615384615381</v>
      </c>
      <c r="N55" s="88">
        <v>0.18461538461538463</v>
      </c>
      <c r="O55" s="88">
        <v>0</v>
      </c>
      <c r="P55" s="88">
        <v>9.2307692307692313E-2</v>
      </c>
      <c r="Q55" s="88">
        <v>0.36923076923076925</v>
      </c>
      <c r="R55" s="88">
        <v>0</v>
      </c>
      <c r="S55" s="88">
        <v>0</v>
      </c>
      <c r="T55" s="88">
        <v>0</v>
      </c>
      <c r="U55" s="88">
        <v>0</v>
      </c>
      <c r="V55" s="88">
        <v>0</v>
      </c>
      <c r="X55" s="88" t="e">
        <f t="shared" si="3"/>
        <v>#N/A</v>
      </c>
      <c r="Y55" s="88" t="e">
        <f t="shared" si="4"/>
        <v>#N/A</v>
      </c>
      <c r="Z55" s="88" t="e">
        <f t="shared" si="5"/>
        <v>#N/A</v>
      </c>
      <c r="AA55" s="88" t="e">
        <f t="shared" si="6"/>
        <v>#N/A</v>
      </c>
      <c r="AB55" s="88" t="e">
        <f t="shared" si="7"/>
        <v>#N/A</v>
      </c>
      <c r="AC55" s="88" t="e">
        <f t="shared" si="8"/>
        <v>#N/A</v>
      </c>
      <c r="AD55" s="88" t="e">
        <f t="shared" si="9"/>
        <v>#N/A</v>
      </c>
      <c r="AE55" s="88" t="e">
        <f t="shared" si="10"/>
        <v>#N/A</v>
      </c>
      <c r="AF55" s="88" t="e">
        <f t="shared" si="11"/>
        <v>#N/A</v>
      </c>
      <c r="AG55" s="88" t="e">
        <f t="shared" si="12"/>
        <v>#N/A</v>
      </c>
      <c r="AH55" s="88" t="e">
        <f t="shared" si="13"/>
        <v>#N/A</v>
      </c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</row>
    <row r="56" spans="2:50" ht="13.5">
      <c r="B56" s="90">
        <v>8</v>
      </c>
      <c r="C56" s="90">
        <f t="array" ref="C56">IFERROR(INDEX('유닛 기본 밸런스'!$G:$G,MATCH(D56,'유닛 기본 밸런스'!B:B,0))*E56,0)</f>
        <v>190</v>
      </c>
      <c r="D56" s="90">
        <f t="array" ref="D56">IFERROR(INDEX('유닛 기본 밸런스'!$B:$B,MATCH(F56,'유닛 기본 밸런스'!C:C,0)),0)</f>
        <v>1004</v>
      </c>
      <c r="E56" s="90">
        <v>5</v>
      </c>
      <c r="F56" s="89" t="s">
        <v>150</v>
      </c>
      <c r="G56" s="88">
        <f t="shared" si="1"/>
        <v>1.0000000000000002</v>
      </c>
      <c r="M56" s="88">
        <f t="shared" si="2"/>
        <v>0.29411764705882359</v>
      </c>
      <c r="N56" s="88">
        <v>0.15686274509803921</v>
      </c>
      <c r="O56" s="88">
        <v>7.8431372549019607E-2</v>
      </c>
      <c r="P56" s="88">
        <v>0.11764705882352941</v>
      </c>
      <c r="Q56" s="88">
        <v>0.35294117647058826</v>
      </c>
      <c r="R56" s="88">
        <v>0</v>
      </c>
      <c r="S56" s="88">
        <v>0</v>
      </c>
      <c r="T56" s="88">
        <v>0</v>
      </c>
      <c r="U56" s="88">
        <v>0</v>
      </c>
      <c r="V56" s="88">
        <v>0</v>
      </c>
      <c r="X56" s="88" t="e">
        <f t="shared" si="3"/>
        <v>#N/A</v>
      </c>
      <c r="Y56" s="88" t="e">
        <f t="shared" si="4"/>
        <v>#N/A</v>
      </c>
      <c r="Z56" s="88" t="e">
        <f t="shared" si="5"/>
        <v>#N/A</v>
      </c>
      <c r="AA56" s="88" t="e">
        <f t="shared" si="6"/>
        <v>#N/A</v>
      </c>
      <c r="AB56" s="88" t="e">
        <f t="shared" si="7"/>
        <v>#N/A</v>
      </c>
      <c r="AC56" s="88" t="e">
        <f t="shared" si="8"/>
        <v>#N/A</v>
      </c>
      <c r="AD56" s="88" t="e">
        <f t="shared" si="9"/>
        <v>#N/A</v>
      </c>
      <c r="AE56" s="88" t="e">
        <f t="shared" si="10"/>
        <v>#N/A</v>
      </c>
      <c r="AF56" s="88" t="e">
        <f t="shared" si="11"/>
        <v>#N/A</v>
      </c>
      <c r="AG56" s="88" t="e">
        <f t="shared" si="12"/>
        <v>#N/A</v>
      </c>
      <c r="AH56" s="88" t="e">
        <f t="shared" si="13"/>
        <v>#N/A</v>
      </c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</row>
    <row r="57" spans="2:50" ht="13.5">
      <c r="B57" s="90">
        <v>9</v>
      </c>
      <c r="C57" s="90">
        <f t="array" ref="C57">IFERROR(INDEX('유닛 기본 밸런스'!$G:$G,MATCH(D57,'유닛 기본 밸런스'!B:B,0))*E57,0)</f>
        <v>3312</v>
      </c>
      <c r="D57" s="90">
        <f t="array" ref="D57">IFERROR(INDEX('유닛 기본 밸런스'!$B:$B,MATCH(F57,'유닛 기본 밸런스'!C:C,0)),0)</f>
        <v>1009</v>
      </c>
      <c r="E57" s="90">
        <v>24</v>
      </c>
      <c r="F57" s="89" t="s">
        <v>155</v>
      </c>
      <c r="G57" s="88">
        <f t="shared" si="1"/>
        <v>1</v>
      </c>
      <c r="M57" s="88">
        <f t="shared" si="2"/>
        <v>0.33870967741935476</v>
      </c>
      <c r="N57" s="88">
        <v>0.12903225806451613</v>
      </c>
      <c r="O57" s="88">
        <v>6.4516129032258063E-2</v>
      </c>
      <c r="P57" s="88">
        <v>4.8387096774193547E-2</v>
      </c>
      <c r="Q57" s="88">
        <v>0.41935483870967744</v>
      </c>
      <c r="R57" s="88">
        <v>0</v>
      </c>
      <c r="S57" s="88">
        <v>0</v>
      </c>
      <c r="T57" s="88">
        <v>0</v>
      </c>
      <c r="U57" s="88">
        <v>0</v>
      </c>
      <c r="V57" s="88">
        <v>0</v>
      </c>
      <c r="X57" s="88" t="e">
        <f t="shared" si="3"/>
        <v>#N/A</v>
      </c>
      <c r="Y57" s="88" t="e">
        <f t="shared" si="4"/>
        <v>#N/A</v>
      </c>
      <c r="Z57" s="88" t="e">
        <f t="shared" si="5"/>
        <v>#N/A</v>
      </c>
      <c r="AA57" s="88" t="e">
        <f t="shared" si="6"/>
        <v>#N/A</v>
      </c>
      <c r="AB57" s="88" t="e">
        <f t="shared" si="7"/>
        <v>#N/A</v>
      </c>
      <c r="AC57" s="88" t="e">
        <f t="shared" si="8"/>
        <v>#N/A</v>
      </c>
      <c r="AD57" s="88" t="e">
        <f t="shared" si="9"/>
        <v>#N/A</v>
      </c>
      <c r="AE57" s="88" t="e">
        <f t="shared" si="10"/>
        <v>#N/A</v>
      </c>
      <c r="AF57" s="88" t="e">
        <f t="shared" si="11"/>
        <v>#N/A</v>
      </c>
      <c r="AG57" s="88" t="e">
        <f t="shared" si="12"/>
        <v>#N/A</v>
      </c>
      <c r="AH57" s="88" t="e">
        <f t="shared" si="13"/>
        <v>#N/A</v>
      </c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</row>
    <row r="58" spans="2:50" ht="13.5">
      <c r="B58" s="90">
        <v>10</v>
      </c>
      <c r="C58" s="90">
        <f t="array" ref="C58">IFERROR(INDEX('유닛 기본 밸런스'!$G:$G,MATCH(D58,'유닛 기본 밸런스'!B:B,0))*E58,0)</f>
        <v>795</v>
      </c>
      <c r="D58" s="90">
        <f t="array" ref="D58">IFERROR(INDEX('유닛 기본 밸런스'!$B:$B,MATCH(F58,'유닛 기본 밸런스'!C:C,0)),0)</f>
        <v>1010</v>
      </c>
      <c r="E58" s="90">
        <v>15</v>
      </c>
      <c r="F58" s="89" t="s">
        <v>196</v>
      </c>
      <c r="G58" s="88">
        <f t="shared" si="1"/>
        <v>0.99999999999999989</v>
      </c>
      <c r="M58" s="88">
        <f t="shared" si="2"/>
        <v>0.40322580645161288</v>
      </c>
      <c r="N58" s="88">
        <v>0.12903225806451613</v>
      </c>
      <c r="O58" s="88">
        <v>6.4516129032258063E-2</v>
      </c>
      <c r="P58" s="88">
        <v>4.8387096774193547E-2</v>
      </c>
      <c r="Q58" s="88">
        <v>0.35483870967741937</v>
      </c>
      <c r="R58" s="88">
        <v>0</v>
      </c>
      <c r="S58" s="88">
        <v>0</v>
      </c>
      <c r="T58" s="88">
        <v>0</v>
      </c>
      <c r="U58" s="88">
        <v>0</v>
      </c>
      <c r="V58" s="88">
        <v>0</v>
      </c>
      <c r="X58" s="88" t="e">
        <f t="shared" si="3"/>
        <v>#N/A</v>
      </c>
      <c r="Y58" s="88" t="e">
        <f t="shared" si="4"/>
        <v>#N/A</v>
      </c>
      <c r="Z58" s="88" t="e">
        <f t="shared" si="5"/>
        <v>#N/A</v>
      </c>
      <c r="AA58" s="88" t="e">
        <f t="shared" si="6"/>
        <v>#N/A</v>
      </c>
      <c r="AB58" s="88" t="e">
        <f t="shared" si="7"/>
        <v>#N/A</v>
      </c>
      <c r="AC58" s="88" t="e">
        <f t="shared" si="8"/>
        <v>#N/A</v>
      </c>
      <c r="AD58" s="88" t="e">
        <f t="shared" si="9"/>
        <v>#N/A</v>
      </c>
      <c r="AE58" s="88" t="e">
        <f t="shared" si="10"/>
        <v>#N/A</v>
      </c>
      <c r="AF58" s="88" t="e">
        <f t="shared" si="11"/>
        <v>#N/A</v>
      </c>
      <c r="AG58" s="88" t="e">
        <f t="shared" si="12"/>
        <v>#N/A</v>
      </c>
      <c r="AH58" s="88" t="e">
        <f t="shared" si="13"/>
        <v>#N/A</v>
      </c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</row>
    <row r="59" spans="2:50" ht="13.5">
      <c r="B59" s="90">
        <v>10</v>
      </c>
      <c r="C59" s="90">
        <f t="array" ref="C59">IFERROR(INDEX('유닛 기본 밸런스'!$G:$G,MATCH(D59,'유닛 기본 밸런스'!B:B,0))*E59,0)</f>
        <v>304</v>
      </c>
      <c r="D59" s="90">
        <f t="array" ref="D59">IFERROR(INDEX('유닛 기본 밸런스'!$B:$B,MATCH(F59,'유닛 기본 밸런스'!C:C,0)),0)</f>
        <v>1004</v>
      </c>
      <c r="E59" s="90">
        <v>8</v>
      </c>
      <c r="F59" s="89" t="s">
        <v>150</v>
      </c>
      <c r="G59" s="88">
        <f t="shared" si="1"/>
        <v>1</v>
      </c>
      <c r="M59" s="88">
        <f t="shared" si="2"/>
        <v>0.39726027397260277</v>
      </c>
      <c r="N59" s="88">
        <v>0.1095890410958904</v>
      </c>
      <c r="O59" s="88">
        <v>0</v>
      </c>
      <c r="P59" s="88">
        <v>8.2191780821917804E-2</v>
      </c>
      <c r="Q59" s="88">
        <v>0.41095890410958902</v>
      </c>
      <c r="R59" s="88">
        <v>0</v>
      </c>
      <c r="S59" s="88">
        <v>0</v>
      </c>
      <c r="T59" s="88">
        <v>0</v>
      </c>
      <c r="U59" s="88">
        <v>0</v>
      </c>
      <c r="V59" s="88">
        <v>0</v>
      </c>
      <c r="X59" s="88" t="e">
        <f t="shared" si="3"/>
        <v>#N/A</v>
      </c>
      <c r="Y59" s="88" t="e">
        <f t="shared" si="4"/>
        <v>#N/A</v>
      </c>
      <c r="Z59" s="88" t="e">
        <f t="shared" si="5"/>
        <v>#N/A</v>
      </c>
      <c r="AA59" s="88" t="e">
        <f t="shared" si="6"/>
        <v>#N/A</v>
      </c>
      <c r="AB59" s="88" t="e">
        <f t="shared" si="7"/>
        <v>#N/A</v>
      </c>
      <c r="AC59" s="88" t="e">
        <f t="shared" si="8"/>
        <v>#N/A</v>
      </c>
      <c r="AD59" s="88" t="e">
        <f t="shared" si="9"/>
        <v>#N/A</v>
      </c>
      <c r="AE59" s="88" t="e">
        <f t="shared" si="10"/>
        <v>#N/A</v>
      </c>
      <c r="AF59" s="88" t="e">
        <f t="shared" si="11"/>
        <v>#N/A</v>
      </c>
      <c r="AG59" s="88" t="e">
        <f t="shared" si="12"/>
        <v>#N/A</v>
      </c>
      <c r="AH59" s="88" t="e">
        <f t="shared" si="13"/>
        <v>#N/A</v>
      </c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</row>
    <row r="60" spans="2:50" ht="13.5">
      <c r="B60" s="90">
        <v>10</v>
      </c>
      <c r="C60" s="90">
        <f t="array" ref="C60">IFERROR(INDEX('유닛 기본 밸런스'!$G:$G,MATCH(D60,'유닛 기본 밸런스'!B:B,0))*E60,0)</f>
        <v>182</v>
      </c>
      <c r="D60" s="90">
        <f t="array" ref="D60">IFERROR(INDEX('유닛 기본 밸런스'!$B:$B,MATCH(F60,'유닛 기본 밸런스'!C:C,0)),0)</f>
        <v>1001</v>
      </c>
      <c r="E60" s="90">
        <v>14</v>
      </c>
      <c r="F60" s="89" t="s">
        <v>147</v>
      </c>
      <c r="G60" s="88">
        <f t="shared" si="1"/>
        <v>1</v>
      </c>
      <c r="M60" s="88">
        <f t="shared" si="2"/>
        <v>0.39726027397260277</v>
      </c>
      <c r="N60" s="88">
        <v>0.1095890410958904</v>
      </c>
      <c r="O60" s="88">
        <v>0</v>
      </c>
      <c r="P60" s="88">
        <v>8.2191780821917804E-2</v>
      </c>
      <c r="Q60" s="88">
        <v>0.41095890410958902</v>
      </c>
      <c r="R60" s="88">
        <v>0</v>
      </c>
      <c r="S60" s="88">
        <v>0</v>
      </c>
      <c r="T60" s="88">
        <v>0</v>
      </c>
      <c r="U60" s="88">
        <v>0</v>
      </c>
      <c r="V60" s="88">
        <v>0</v>
      </c>
      <c r="X60" s="88" t="e">
        <f t="shared" si="3"/>
        <v>#N/A</v>
      </c>
      <c r="Y60" s="88" t="e">
        <f t="shared" si="4"/>
        <v>#N/A</v>
      </c>
      <c r="Z60" s="88" t="e">
        <f t="shared" si="5"/>
        <v>#N/A</v>
      </c>
      <c r="AA60" s="88" t="e">
        <f t="shared" si="6"/>
        <v>#N/A</v>
      </c>
      <c r="AB60" s="88" t="e">
        <f t="shared" si="7"/>
        <v>#N/A</v>
      </c>
      <c r="AC60" s="88" t="e">
        <f t="shared" si="8"/>
        <v>#N/A</v>
      </c>
      <c r="AD60" s="88" t="e">
        <f t="shared" si="9"/>
        <v>#N/A</v>
      </c>
      <c r="AE60" s="88" t="e">
        <f t="shared" si="10"/>
        <v>#N/A</v>
      </c>
      <c r="AF60" s="88" t="e">
        <f t="shared" si="11"/>
        <v>#N/A</v>
      </c>
      <c r="AG60" s="88" t="e">
        <f t="shared" si="12"/>
        <v>#N/A</v>
      </c>
      <c r="AH60" s="88" t="e">
        <f t="shared" si="13"/>
        <v>#N/A</v>
      </c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</row>
    <row r="61" spans="2:50" ht="13.5">
      <c r="B61" s="90">
        <v>11</v>
      </c>
      <c r="C61" s="90">
        <f t="array" ref="C61">IFERROR(INDEX('유닛 기본 밸런스'!$G:$G,MATCH(D61,'유닛 기본 밸런스'!B:B,0))*E61,0)</f>
        <v>972</v>
      </c>
      <c r="D61" s="90">
        <f t="array" ref="D61">IFERROR(INDEX('유닛 기본 밸런스'!$B:$B,MATCH(F61,'유닛 기본 밸런스'!C:C,0)),0)</f>
        <v>1013</v>
      </c>
      <c r="E61" s="90">
        <v>9</v>
      </c>
      <c r="F61" s="89" t="s">
        <v>199</v>
      </c>
      <c r="G61" s="88">
        <f t="shared" si="1"/>
        <v>1</v>
      </c>
      <c r="M61" s="88">
        <f t="shared" si="2"/>
        <v>0.47619047619047628</v>
      </c>
      <c r="N61" s="88">
        <v>2.3809523809523808E-2</v>
      </c>
      <c r="O61" s="88">
        <v>7.1428571428571425E-2</v>
      </c>
      <c r="P61" s="88">
        <v>3.5714285714285712E-2</v>
      </c>
      <c r="Q61" s="88">
        <v>0.39285714285714285</v>
      </c>
      <c r="R61" s="88">
        <v>0</v>
      </c>
      <c r="S61" s="88">
        <v>0</v>
      </c>
      <c r="T61" s="88">
        <v>0</v>
      </c>
      <c r="U61" s="88">
        <v>0</v>
      </c>
      <c r="V61" s="88">
        <v>0</v>
      </c>
      <c r="X61" s="88" t="e">
        <f t="shared" si="3"/>
        <v>#N/A</v>
      </c>
      <c r="Y61" s="88" t="e">
        <f t="shared" si="4"/>
        <v>#N/A</v>
      </c>
      <c r="Z61" s="88" t="e">
        <f t="shared" si="5"/>
        <v>#N/A</v>
      </c>
      <c r="AA61" s="88" t="e">
        <f t="shared" si="6"/>
        <v>#N/A</v>
      </c>
      <c r="AB61" s="88" t="e">
        <f t="shared" si="7"/>
        <v>#N/A</v>
      </c>
      <c r="AC61" s="88" t="e">
        <f t="shared" si="8"/>
        <v>#N/A</v>
      </c>
      <c r="AD61" s="88" t="e">
        <f t="shared" si="9"/>
        <v>#N/A</v>
      </c>
      <c r="AE61" s="88" t="e">
        <f t="shared" si="10"/>
        <v>#N/A</v>
      </c>
      <c r="AF61" s="88" t="e">
        <f t="shared" si="11"/>
        <v>#N/A</v>
      </c>
      <c r="AG61" s="88" t="e">
        <f t="shared" si="12"/>
        <v>#N/A</v>
      </c>
      <c r="AH61" s="88" t="e">
        <f t="shared" si="13"/>
        <v>#N/A</v>
      </c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</row>
    <row r="62" spans="2:50" ht="13.5">
      <c r="B62" s="90">
        <v>11</v>
      </c>
      <c r="C62" s="90">
        <f t="array" ref="C62">IFERROR(INDEX('유닛 기본 밸런스'!$G:$G,MATCH(D62,'유닛 기본 밸런스'!B:B,0))*E62,0)</f>
        <v>972</v>
      </c>
      <c r="D62" s="90">
        <f t="array" ref="D62">IFERROR(INDEX('유닛 기본 밸런스'!$B:$B,MATCH(F62,'유닛 기본 밸런스'!C:C,0)),0)</f>
        <v>1014</v>
      </c>
      <c r="E62" s="90">
        <v>9</v>
      </c>
      <c r="F62" s="89" t="s">
        <v>200</v>
      </c>
      <c r="G62" s="88">
        <f t="shared" si="1"/>
        <v>1</v>
      </c>
      <c r="M62" s="88">
        <f t="shared" si="2"/>
        <v>0.36904761904761907</v>
      </c>
      <c r="N62" s="88">
        <v>7.1428571428571425E-2</v>
      </c>
      <c r="O62" s="88">
        <v>0</v>
      </c>
      <c r="P62" s="88">
        <v>4.7619047619047616E-2</v>
      </c>
      <c r="Q62" s="88">
        <v>0.51190476190476186</v>
      </c>
      <c r="R62" s="88">
        <v>0</v>
      </c>
      <c r="S62" s="88">
        <v>0</v>
      </c>
      <c r="T62" s="88">
        <v>0</v>
      </c>
      <c r="U62" s="88">
        <v>0</v>
      </c>
      <c r="V62" s="88">
        <v>0</v>
      </c>
      <c r="X62" s="88" t="e">
        <f t="shared" si="3"/>
        <v>#N/A</v>
      </c>
      <c r="Y62" s="88" t="e">
        <f t="shared" si="4"/>
        <v>#N/A</v>
      </c>
      <c r="Z62" s="88" t="e">
        <f t="shared" si="5"/>
        <v>#N/A</v>
      </c>
      <c r="AA62" s="88" t="e">
        <f t="shared" si="6"/>
        <v>#N/A</v>
      </c>
      <c r="AB62" s="88" t="e">
        <f t="shared" si="7"/>
        <v>#N/A</v>
      </c>
      <c r="AC62" s="88" t="e">
        <f t="shared" si="8"/>
        <v>#N/A</v>
      </c>
      <c r="AD62" s="88" t="e">
        <f t="shared" si="9"/>
        <v>#N/A</v>
      </c>
      <c r="AE62" s="88" t="e">
        <f t="shared" si="10"/>
        <v>#N/A</v>
      </c>
      <c r="AF62" s="88" t="e">
        <f t="shared" si="11"/>
        <v>#N/A</v>
      </c>
      <c r="AG62" s="88" t="e">
        <f t="shared" si="12"/>
        <v>#N/A</v>
      </c>
      <c r="AH62" s="88" t="e">
        <f t="shared" si="13"/>
        <v>#N/A</v>
      </c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</row>
    <row r="63" spans="2:50" ht="13.5">
      <c r="B63" s="90">
        <v>11</v>
      </c>
      <c r="C63" s="90">
        <f t="array" aca="1" ref="C63" ca="1">IFERROR(INDEX('유닛 기본 밸런스'!$G:$G,MATCH(D63,'유닛 기본 밸런스'!B:B,0))*E63,0)</f>
        <v>200</v>
      </c>
      <c r="D63" s="90">
        <f t="array" aca="1" ref="D63" ca="1">IFERROR(INDEX('유닛 기본 밸런스'!$B:$B,MATCH(F63,'유닛 기본 밸런스'!C:C,0)),0)</f>
        <v>1016</v>
      </c>
      <c r="E63" s="90">
        <v>5</v>
      </c>
      <c r="F63" s="89" t="e">
        <f ca="1">(INDEX($F$20:$F$23,MATCH(D63,$B$20:$B$23,0))+INDEX($D$20:$D$23,MATCH(D63,$B$20:$B$23,0))*E63)</f>
        <v>#N/A</v>
      </c>
      <c r="G63" s="88">
        <f t="shared" si="1"/>
        <v>1</v>
      </c>
      <c r="H63" s="88" t="e">
        <f ca="1">ROUNDUP(F63*$C$25,0)</f>
        <v>#VALUE!</v>
      </c>
      <c r="M63" s="88">
        <f t="shared" si="2"/>
        <v>0.19999999999999996</v>
      </c>
      <c r="N63" s="88">
        <v>0.2</v>
      </c>
      <c r="O63" s="88">
        <v>0.2</v>
      </c>
      <c r="P63" s="88">
        <v>0.1</v>
      </c>
      <c r="Q63" s="88">
        <v>0.3</v>
      </c>
      <c r="R63" s="88">
        <v>0</v>
      </c>
      <c r="S63" s="88">
        <v>0</v>
      </c>
      <c r="T63" s="88">
        <v>0</v>
      </c>
      <c r="U63" s="88">
        <v>0</v>
      </c>
      <c r="V63" s="88">
        <v>0</v>
      </c>
      <c r="X63" s="88" t="e">
        <f t="shared" ca="1" si="3"/>
        <v>#N/A</v>
      </c>
      <c r="Y63" s="88" t="e">
        <f t="shared" ca="1" si="4"/>
        <v>#N/A</v>
      </c>
      <c r="Z63" s="88" t="e">
        <f t="shared" ca="1" si="5"/>
        <v>#N/A</v>
      </c>
      <c r="AA63" s="88" t="e">
        <f t="shared" ca="1" si="6"/>
        <v>#N/A</v>
      </c>
      <c r="AB63" s="88" t="e">
        <f t="shared" ca="1" si="7"/>
        <v>#N/A</v>
      </c>
      <c r="AC63" s="88" t="e">
        <f t="shared" ca="1" si="8"/>
        <v>#N/A</v>
      </c>
      <c r="AD63" s="88" t="e">
        <f t="shared" ca="1" si="9"/>
        <v>#N/A</v>
      </c>
      <c r="AE63" s="88" t="e">
        <f t="shared" ca="1" si="10"/>
        <v>#N/A</v>
      </c>
      <c r="AF63" s="88" t="e">
        <f t="shared" ca="1" si="11"/>
        <v>#N/A</v>
      </c>
      <c r="AG63" s="88" t="e">
        <f t="shared" ca="1" si="12"/>
        <v>#N/A</v>
      </c>
      <c r="AH63" s="88" t="e">
        <f t="shared" ca="1" si="13"/>
        <v>#N/A</v>
      </c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</row>
    <row r="64" spans="2:50" ht="13.5">
      <c r="B64" s="90">
        <v>12</v>
      </c>
      <c r="C64" s="90">
        <f t="array" aca="1" ref="C64" ca="1">IFERROR(INDEX('유닛 기본 밸런스'!$G:$G,MATCH(D64,'유닛 기본 밸런스'!B:B,0))*E64,0)</f>
        <v>210</v>
      </c>
      <c r="D64" s="90">
        <f t="array" aca="1" ref="D64" ca="1">IFERROR(INDEX('유닛 기본 밸런스'!$B:$B,MATCH(F64,'유닛 기본 밸런스'!C:C,0)),0)</f>
        <v>1010</v>
      </c>
      <c r="E64" s="90">
        <v>7</v>
      </c>
      <c r="F64" s="89" t="e">
        <f t="shared" ref="F64:F80" ca="1" si="14">(INDEX($F$20:$F$23,MATCH(D64,$B$20:$B$23,0))+INDEX($D$20:$D$23,MATCH(D64,$B$20:$B$23,0))*E64)</f>
        <v>#N/A</v>
      </c>
      <c r="G64" s="88">
        <f t="shared" si="1"/>
        <v>1</v>
      </c>
      <c r="M64" s="88">
        <f t="shared" si="2"/>
        <v>0.19999999999999996</v>
      </c>
      <c r="N64" s="88">
        <v>0.4</v>
      </c>
      <c r="O64" s="88">
        <v>0</v>
      </c>
      <c r="P64" s="88">
        <v>0.1</v>
      </c>
      <c r="Q64" s="88">
        <v>0.3</v>
      </c>
      <c r="R64" s="88">
        <v>0</v>
      </c>
      <c r="S64" s="88">
        <v>0</v>
      </c>
      <c r="T64" s="88">
        <v>0</v>
      </c>
      <c r="U64" s="88">
        <v>0</v>
      </c>
      <c r="V64" s="88">
        <v>0</v>
      </c>
      <c r="X64" s="88" t="e">
        <f t="shared" ca="1" si="3"/>
        <v>#N/A</v>
      </c>
      <c r="Y64" s="88" t="e">
        <f t="shared" ca="1" si="4"/>
        <v>#N/A</v>
      </c>
      <c r="Z64" s="88" t="e">
        <f t="shared" ca="1" si="5"/>
        <v>#N/A</v>
      </c>
      <c r="AA64" s="88" t="e">
        <f t="shared" ca="1" si="6"/>
        <v>#N/A</v>
      </c>
      <c r="AB64" s="88" t="e">
        <f t="shared" ca="1" si="7"/>
        <v>#N/A</v>
      </c>
      <c r="AC64" s="88" t="e">
        <f t="shared" ca="1" si="8"/>
        <v>#N/A</v>
      </c>
      <c r="AD64" s="88" t="e">
        <f t="shared" ca="1" si="9"/>
        <v>#N/A</v>
      </c>
      <c r="AE64" s="88" t="e">
        <f t="shared" ca="1" si="10"/>
        <v>#N/A</v>
      </c>
      <c r="AF64" s="88" t="e">
        <f t="shared" ca="1" si="11"/>
        <v>#N/A</v>
      </c>
      <c r="AG64" s="88" t="e">
        <f t="shared" ca="1" si="12"/>
        <v>#N/A</v>
      </c>
      <c r="AH64" s="88" t="e">
        <f t="shared" ca="1" si="13"/>
        <v>#N/A</v>
      </c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</row>
    <row r="65" spans="2:50" ht="13.5">
      <c r="B65" s="90">
        <v>12</v>
      </c>
      <c r="C65" s="90">
        <f t="array" aca="1" ref="C65" ca="1">IFERROR(INDEX('유닛 기본 밸런스'!$G:$G,MATCH(D65,'유닛 기본 밸런스'!B:B,0))*E65,0)</f>
        <v>245</v>
      </c>
      <c r="D65" s="90">
        <f t="array" aca="1" ref="D65" ca="1">IFERROR(INDEX('유닛 기본 밸런스'!$B:$B,MATCH(F65,'유닛 기본 밸런스'!C:C,0)),0)</f>
        <v>1012</v>
      </c>
      <c r="E65" s="90">
        <v>7</v>
      </c>
      <c r="F65" s="89" t="e">
        <f t="shared" ca="1" si="14"/>
        <v>#N/A</v>
      </c>
      <c r="G65" s="88">
        <f t="shared" si="1"/>
        <v>1</v>
      </c>
      <c r="M65" s="88">
        <f t="shared" si="2"/>
        <v>0.19999999999999996</v>
      </c>
      <c r="N65" s="88">
        <v>0.3</v>
      </c>
      <c r="O65" s="88">
        <v>0</v>
      </c>
      <c r="P65" s="88">
        <v>0.1</v>
      </c>
      <c r="Q65" s="88">
        <v>0.4</v>
      </c>
      <c r="R65" s="88">
        <v>0</v>
      </c>
      <c r="S65" s="88">
        <v>0</v>
      </c>
      <c r="T65" s="88">
        <v>0</v>
      </c>
      <c r="U65" s="88">
        <v>0</v>
      </c>
      <c r="V65" s="88">
        <v>0</v>
      </c>
      <c r="X65" s="88" t="e">
        <f t="shared" ca="1" si="3"/>
        <v>#N/A</v>
      </c>
      <c r="Y65" s="88" t="e">
        <f t="shared" ca="1" si="4"/>
        <v>#N/A</v>
      </c>
      <c r="Z65" s="88" t="e">
        <f t="shared" ca="1" si="5"/>
        <v>#N/A</v>
      </c>
      <c r="AA65" s="88" t="e">
        <f t="shared" ca="1" si="6"/>
        <v>#N/A</v>
      </c>
      <c r="AB65" s="88" t="e">
        <f t="shared" ca="1" si="7"/>
        <v>#N/A</v>
      </c>
      <c r="AC65" s="88" t="e">
        <f t="shared" ca="1" si="8"/>
        <v>#N/A</v>
      </c>
      <c r="AD65" s="88" t="e">
        <f t="shared" ca="1" si="9"/>
        <v>#N/A</v>
      </c>
      <c r="AE65" s="88" t="e">
        <f t="shared" ca="1" si="10"/>
        <v>#N/A</v>
      </c>
      <c r="AF65" s="88" t="e">
        <f t="shared" ca="1" si="11"/>
        <v>#N/A</v>
      </c>
      <c r="AG65" s="88" t="e">
        <f t="shared" ca="1" si="12"/>
        <v>#N/A</v>
      </c>
      <c r="AH65" s="88" t="e">
        <f t="shared" ca="1" si="13"/>
        <v>#N/A</v>
      </c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</row>
    <row r="66" spans="2:50" ht="13.5">
      <c r="B66" s="90">
        <v>12</v>
      </c>
      <c r="C66" s="90">
        <f t="array" aca="1" ref="C66" ca="1">IFERROR(INDEX('유닛 기본 밸런스'!$G:$G,MATCH(D66,'유닛 기본 밸런스'!B:B,0))*E66,0)</f>
        <v>245</v>
      </c>
      <c r="D66" s="90">
        <f t="array" aca="1" ref="D66" ca="1">IFERROR(INDEX('유닛 기본 밸런스'!$B:$B,MATCH(F66,'유닛 기본 밸런스'!C:C,0)),0)</f>
        <v>1011</v>
      </c>
      <c r="E66" s="90">
        <v>7</v>
      </c>
      <c r="F66" s="89" t="e">
        <f t="shared" ca="1" si="14"/>
        <v>#N/A</v>
      </c>
      <c r="G66" s="88">
        <f t="shared" si="1"/>
        <v>1</v>
      </c>
      <c r="M66" s="88">
        <f t="shared" si="2"/>
        <v>0.30000000000000004</v>
      </c>
      <c r="N66" s="88">
        <v>0.3</v>
      </c>
      <c r="O66" s="88">
        <v>0</v>
      </c>
      <c r="P66" s="88">
        <v>0.1</v>
      </c>
      <c r="Q66" s="88">
        <v>0.3</v>
      </c>
      <c r="R66" s="88">
        <v>0</v>
      </c>
      <c r="S66" s="88">
        <v>0</v>
      </c>
      <c r="T66" s="88">
        <v>0</v>
      </c>
      <c r="U66" s="88">
        <v>0</v>
      </c>
      <c r="V66" s="88">
        <v>0</v>
      </c>
      <c r="X66" s="88" t="e">
        <f t="shared" ca="1" si="3"/>
        <v>#N/A</v>
      </c>
      <c r="Y66" s="88" t="e">
        <f t="shared" ca="1" si="4"/>
        <v>#N/A</v>
      </c>
      <c r="Z66" s="88" t="e">
        <f t="shared" ca="1" si="5"/>
        <v>#N/A</v>
      </c>
      <c r="AA66" s="88" t="e">
        <f t="shared" ca="1" si="6"/>
        <v>#N/A</v>
      </c>
      <c r="AB66" s="88" t="e">
        <f t="shared" ca="1" si="7"/>
        <v>#N/A</v>
      </c>
      <c r="AC66" s="88" t="e">
        <f t="shared" ca="1" si="8"/>
        <v>#N/A</v>
      </c>
      <c r="AD66" s="88" t="e">
        <f t="shared" ca="1" si="9"/>
        <v>#N/A</v>
      </c>
      <c r="AE66" s="88" t="e">
        <f t="shared" ca="1" si="10"/>
        <v>#N/A</v>
      </c>
      <c r="AF66" s="88" t="e">
        <f t="shared" ca="1" si="11"/>
        <v>#N/A</v>
      </c>
      <c r="AG66" s="88" t="e">
        <f t="shared" ca="1" si="12"/>
        <v>#N/A</v>
      </c>
      <c r="AH66" s="88" t="e">
        <f t="shared" ca="1" si="13"/>
        <v>#N/A</v>
      </c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</row>
    <row r="67" spans="2:50" ht="13.5">
      <c r="B67" s="90">
        <v>12</v>
      </c>
      <c r="C67" s="90">
        <f t="array" aca="1" ref="C67" ca="1">IFERROR(INDEX('유닛 기본 밸런스'!$G:$G,MATCH(D67,'유닛 기본 밸런스'!B:B,0))*E67,0)</f>
        <v>23</v>
      </c>
      <c r="D67" s="90">
        <f t="array" aca="1" ref="D67" ca="1">IFERROR(INDEX('유닛 기본 밸런스'!$B:$B,MATCH(F67,'유닛 기본 밸런스'!C:C,0)),0)</f>
        <v>1008</v>
      </c>
      <c r="E67" s="90">
        <v>1</v>
      </c>
      <c r="F67" s="89" t="e">
        <f t="shared" ca="1" si="14"/>
        <v>#N/A</v>
      </c>
      <c r="G67" s="88">
        <f t="shared" si="1"/>
        <v>1</v>
      </c>
      <c r="M67" s="88">
        <f t="shared" si="2"/>
        <v>0.29999999999999993</v>
      </c>
      <c r="N67" s="88">
        <v>0.2</v>
      </c>
      <c r="O67" s="88">
        <v>0</v>
      </c>
      <c r="P67" s="88">
        <v>0.1</v>
      </c>
      <c r="Q67" s="88">
        <v>0.4</v>
      </c>
      <c r="R67" s="88">
        <v>0</v>
      </c>
      <c r="S67" s="88">
        <v>0</v>
      </c>
      <c r="T67" s="88">
        <v>0</v>
      </c>
      <c r="U67" s="88">
        <v>0</v>
      </c>
      <c r="V67" s="88">
        <v>0</v>
      </c>
      <c r="X67" s="88" t="e">
        <f t="shared" ca="1" si="3"/>
        <v>#N/A</v>
      </c>
      <c r="Y67" s="88" t="e">
        <f t="shared" ca="1" si="4"/>
        <v>#N/A</v>
      </c>
      <c r="Z67" s="88" t="e">
        <f t="shared" ca="1" si="5"/>
        <v>#N/A</v>
      </c>
      <c r="AA67" s="88" t="e">
        <f t="shared" ca="1" si="6"/>
        <v>#N/A</v>
      </c>
      <c r="AB67" s="88" t="e">
        <f t="shared" ca="1" si="7"/>
        <v>#N/A</v>
      </c>
      <c r="AC67" s="88" t="e">
        <f t="shared" ca="1" si="8"/>
        <v>#N/A</v>
      </c>
      <c r="AD67" s="88" t="e">
        <f t="shared" ca="1" si="9"/>
        <v>#N/A</v>
      </c>
      <c r="AE67" s="88" t="e">
        <f t="shared" ca="1" si="10"/>
        <v>#N/A</v>
      </c>
      <c r="AF67" s="88" t="e">
        <f t="shared" ca="1" si="11"/>
        <v>#N/A</v>
      </c>
      <c r="AG67" s="88" t="e">
        <f t="shared" ca="1" si="12"/>
        <v>#N/A</v>
      </c>
      <c r="AH67" s="88" t="e">
        <f t="shared" ca="1" si="13"/>
        <v>#N/A</v>
      </c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</row>
    <row r="68" spans="2:50" ht="13.5">
      <c r="B68" s="90">
        <v>12</v>
      </c>
      <c r="C68" s="90">
        <f t="array" aca="1" ref="C68" ca="1">IFERROR(INDEX('유닛 기본 밸런스'!$G:$G,MATCH(D68,'유닛 기본 밸런스'!B:B,0))*E68,0)</f>
        <v>100</v>
      </c>
      <c r="D68" s="90">
        <f t="array" aca="1" ref="D68" ca="1">IFERROR(INDEX('유닛 기본 밸런스'!$B:$B,MATCH(F68,'유닛 기본 밸런스'!C:C,0)),0)</f>
        <v>1006</v>
      </c>
      <c r="E68" s="90">
        <v>5</v>
      </c>
      <c r="F68" s="89" t="e">
        <f t="shared" ca="1" si="14"/>
        <v>#N/A</v>
      </c>
      <c r="G68" s="88">
        <f t="shared" si="1"/>
        <v>1</v>
      </c>
      <c r="M68" s="88">
        <f t="shared" si="2"/>
        <v>0.39999999999999991</v>
      </c>
      <c r="N68" s="88">
        <v>0.1</v>
      </c>
      <c r="O68" s="88">
        <v>0</v>
      </c>
      <c r="P68" s="88">
        <v>0.05</v>
      </c>
      <c r="Q68" s="88">
        <v>0.45</v>
      </c>
      <c r="R68" s="88">
        <v>0</v>
      </c>
      <c r="S68" s="88">
        <v>0</v>
      </c>
      <c r="T68" s="88">
        <v>0</v>
      </c>
      <c r="U68" s="88">
        <v>0</v>
      </c>
      <c r="V68" s="88">
        <v>0</v>
      </c>
      <c r="X68" s="88" t="e">
        <f t="shared" ca="1" si="3"/>
        <v>#N/A</v>
      </c>
      <c r="Y68" s="88" t="e">
        <f t="shared" ca="1" si="4"/>
        <v>#N/A</v>
      </c>
      <c r="Z68" s="88" t="e">
        <f t="shared" ca="1" si="5"/>
        <v>#N/A</v>
      </c>
      <c r="AA68" s="88" t="e">
        <f t="shared" ca="1" si="6"/>
        <v>#N/A</v>
      </c>
      <c r="AB68" s="88" t="e">
        <f t="shared" ca="1" si="7"/>
        <v>#N/A</v>
      </c>
      <c r="AC68" s="88" t="e">
        <f t="shared" ca="1" si="8"/>
        <v>#N/A</v>
      </c>
      <c r="AD68" s="88" t="e">
        <f t="shared" ca="1" si="9"/>
        <v>#N/A</v>
      </c>
      <c r="AE68" s="88" t="e">
        <f t="shared" ca="1" si="10"/>
        <v>#N/A</v>
      </c>
      <c r="AF68" s="88" t="e">
        <f t="shared" ca="1" si="11"/>
        <v>#N/A</v>
      </c>
      <c r="AG68" s="88" t="e">
        <f t="shared" ca="1" si="12"/>
        <v>#N/A</v>
      </c>
      <c r="AH68" s="88" t="e">
        <f t="shared" ca="1" si="13"/>
        <v>#N/A</v>
      </c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</row>
    <row r="69" spans="2:50" ht="13.5">
      <c r="B69" s="90">
        <v>12</v>
      </c>
      <c r="C69" s="90">
        <f t="array" aca="1" ref="C69" ca="1">IFERROR(INDEX('유닛 기본 밸런스'!$G:$G,MATCH(D69,'유닛 기본 밸런스'!B:B,0))*E69,0)</f>
        <v>100</v>
      </c>
      <c r="D69" s="90">
        <f t="array" aca="1" ref="D69" ca="1">IFERROR(INDEX('유닛 기본 밸런스'!$B:$B,MATCH(F69,'유닛 기본 밸런스'!C:C,0)),0)</f>
        <v>1009</v>
      </c>
      <c r="E69" s="90">
        <v>4</v>
      </c>
      <c r="F69" s="89" t="e">
        <f t="shared" ca="1" si="14"/>
        <v>#N/A</v>
      </c>
      <c r="G69" s="88">
        <f t="shared" si="1"/>
        <v>1</v>
      </c>
      <c r="M69" s="88">
        <f t="shared" si="2"/>
        <v>0.25</v>
      </c>
      <c r="N69" s="88">
        <v>0.05</v>
      </c>
      <c r="O69" s="88">
        <v>0.05</v>
      </c>
      <c r="P69" s="88">
        <v>0.05</v>
      </c>
      <c r="Q69" s="88">
        <v>0.6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X69" s="88" t="e">
        <f t="shared" ca="1" si="3"/>
        <v>#N/A</v>
      </c>
      <c r="Y69" s="88" t="e">
        <f t="shared" ca="1" si="4"/>
        <v>#N/A</v>
      </c>
      <c r="Z69" s="88" t="e">
        <f t="shared" ca="1" si="5"/>
        <v>#N/A</v>
      </c>
      <c r="AA69" s="88" t="e">
        <f t="shared" ca="1" si="6"/>
        <v>#N/A</v>
      </c>
      <c r="AB69" s="88" t="e">
        <f t="shared" ca="1" si="7"/>
        <v>#N/A</v>
      </c>
      <c r="AC69" s="88" t="e">
        <f t="shared" ca="1" si="8"/>
        <v>#N/A</v>
      </c>
      <c r="AD69" s="88" t="e">
        <f t="shared" ca="1" si="9"/>
        <v>#N/A</v>
      </c>
      <c r="AE69" s="88" t="e">
        <f t="shared" ca="1" si="10"/>
        <v>#N/A</v>
      </c>
      <c r="AF69" s="88" t="e">
        <f t="shared" ca="1" si="11"/>
        <v>#N/A</v>
      </c>
      <c r="AG69" s="88" t="e">
        <f t="shared" ca="1" si="12"/>
        <v>#N/A</v>
      </c>
      <c r="AH69" s="88" t="e">
        <f t="shared" ca="1" si="13"/>
        <v>#N/A</v>
      </c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</row>
    <row r="70" spans="2:50" ht="13.5">
      <c r="B70" s="90">
        <v>12</v>
      </c>
      <c r="C70" s="90">
        <f t="array" aca="1" ref="C70" ca="1">IFERROR(INDEX('유닛 기본 밸런스'!$G:$G,MATCH(D70,'유닛 기본 밸런스'!B:B,0))*E70,0)</f>
        <v>69</v>
      </c>
      <c r="D70" s="90">
        <f t="array" aca="1" ref="D70" ca="1">IFERROR(INDEX('유닛 기본 밸런스'!$B:$B,MATCH(F70,'유닛 기본 밸런스'!C:C,0)),0)</f>
        <v>1007</v>
      </c>
      <c r="E70" s="90">
        <v>3</v>
      </c>
      <c r="F70" s="89" t="e">
        <f t="shared" ca="1" si="14"/>
        <v>#N/A</v>
      </c>
      <c r="G70" s="88">
        <f t="shared" si="1"/>
        <v>1</v>
      </c>
      <c r="M70" s="88">
        <f t="shared" si="2"/>
        <v>0.30000000000000004</v>
      </c>
      <c r="N70" s="88">
        <v>0.3</v>
      </c>
      <c r="O70" s="88">
        <v>0</v>
      </c>
      <c r="P70" s="88">
        <v>0.05</v>
      </c>
      <c r="Q70" s="88">
        <v>0.35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X70" s="88" t="e">
        <f t="shared" ca="1" si="3"/>
        <v>#N/A</v>
      </c>
      <c r="Y70" s="88" t="e">
        <f t="shared" ca="1" si="4"/>
        <v>#N/A</v>
      </c>
      <c r="Z70" s="88" t="e">
        <f t="shared" ca="1" si="5"/>
        <v>#N/A</v>
      </c>
      <c r="AA70" s="88" t="e">
        <f t="shared" ca="1" si="6"/>
        <v>#N/A</v>
      </c>
      <c r="AB70" s="88" t="e">
        <f t="shared" ca="1" si="7"/>
        <v>#N/A</v>
      </c>
      <c r="AC70" s="88" t="e">
        <f t="shared" ca="1" si="8"/>
        <v>#N/A</v>
      </c>
      <c r="AD70" s="88" t="e">
        <f t="shared" ca="1" si="9"/>
        <v>#N/A</v>
      </c>
      <c r="AE70" s="88" t="e">
        <f t="shared" ca="1" si="10"/>
        <v>#N/A</v>
      </c>
      <c r="AF70" s="88" t="e">
        <f t="shared" ca="1" si="11"/>
        <v>#N/A</v>
      </c>
      <c r="AG70" s="88" t="e">
        <f t="shared" ca="1" si="12"/>
        <v>#N/A</v>
      </c>
      <c r="AH70" s="88" t="e">
        <f t="shared" ca="1" si="13"/>
        <v>#N/A</v>
      </c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</row>
    <row r="71" spans="2:50" ht="13.5">
      <c r="B71" s="90">
        <v>13</v>
      </c>
      <c r="C71" s="90">
        <f t="array" aca="1" ref="C71" ca="1">IFERROR(INDEX('유닛 기본 밸런스'!$G:$G,MATCH(D71,'유닛 기본 밸런스'!B:B,0))*E71,0)</f>
        <v>200</v>
      </c>
      <c r="D71" s="90">
        <f t="array" aca="1" ref="D71" ca="1">IFERROR(INDEX('유닛 기본 밸런스'!$B:$B,MATCH(F71,'유닛 기본 밸런스'!C:C,0)),0)</f>
        <v>1013</v>
      </c>
      <c r="E71" s="90">
        <v>5</v>
      </c>
      <c r="F71" s="89" t="e">
        <f t="shared" ca="1" si="14"/>
        <v>#N/A</v>
      </c>
      <c r="G71" s="88">
        <f t="shared" si="1"/>
        <v>1</v>
      </c>
      <c r="M71" s="88">
        <f t="shared" si="2"/>
        <v>0.56888888888888889</v>
      </c>
      <c r="N71" s="88">
        <v>0.15</v>
      </c>
      <c r="O71" s="88">
        <v>0</v>
      </c>
      <c r="P71" s="88">
        <v>0.02</v>
      </c>
      <c r="Q71" s="88">
        <v>0.26111111111111113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X71" s="88" t="e">
        <f t="shared" ca="1" si="3"/>
        <v>#N/A</v>
      </c>
      <c r="Y71" s="88" t="e">
        <f t="shared" ca="1" si="4"/>
        <v>#N/A</v>
      </c>
      <c r="Z71" s="88" t="e">
        <f t="shared" ca="1" si="5"/>
        <v>#N/A</v>
      </c>
      <c r="AA71" s="88" t="e">
        <f t="shared" ca="1" si="6"/>
        <v>#N/A</v>
      </c>
      <c r="AB71" s="88" t="e">
        <f t="shared" ca="1" si="7"/>
        <v>#N/A</v>
      </c>
      <c r="AC71" s="88" t="e">
        <f t="shared" ca="1" si="8"/>
        <v>#N/A</v>
      </c>
      <c r="AD71" s="88" t="e">
        <f t="shared" ca="1" si="9"/>
        <v>#N/A</v>
      </c>
      <c r="AE71" s="88" t="e">
        <f t="shared" ca="1" si="10"/>
        <v>#N/A</v>
      </c>
      <c r="AF71" s="88" t="e">
        <f t="shared" ca="1" si="11"/>
        <v>#N/A</v>
      </c>
      <c r="AG71" s="88" t="e">
        <f t="shared" ca="1" si="12"/>
        <v>#N/A</v>
      </c>
      <c r="AH71" s="88" t="e">
        <f t="shared" ca="1" si="13"/>
        <v>#N/A</v>
      </c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</row>
    <row r="72" spans="2:50" ht="13.5">
      <c r="B72" s="90">
        <v>13</v>
      </c>
      <c r="C72" s="90">
        <f t="array" aca="1" ref="C72" ca="1">IFERROR(INDEX('유닛 기본 밸런스'!$G:$G,MATCH(D72,'유닛 기본 밸런스'!B:B,0))*E72,0)</f>
        <v>200</v>
      </c>
      <c r="D72" s="90">
        <f t="array" aca="1" ref="D72" ca="1">IFERROR(INDEX('유닛 기본 밸런스'!$B:$B,MATCH(F72,'유닛 기본 밸런스'!C:C,0)),0)</f>
        <v>1014</v>
      </c>
      <c r="E72" s="90">
        <v>5</v>
      </c>
      <c r="F72" s="89" t="e">
        <f t="shared" ca="1" si="14"/>
        <v>#N/A</v>
      </c>
      <c r="G72" s="88">
        <f t="shared" si="1"/>
        <v>1</v>
      </c>
      <c r="M72" s="88">
        <f t="shared" si="2"/>
        <v>0.56888888888888889</v>
      </c>
      <c r="N72" s="88">
        <v>0.15</v>
      </c>
      <c r="O72" s="88">
        <v>0</v>
      </c>
      <c r="P72" s="88">
        <v>0.02</v>
      </c>
      <c r="Q72" s="88">
        <v>0.26111111111111113</v>
      </c>
      <c r="R72" s="88">
        <v>0</v>
      </c>
      <c r="S72" s="88">
        <v>0</v>
      </c>
      <c r="T72" s="88">
        <v>0</v>
      </c>
      <c r="U72" s="88">
        <v>0</v>
      </c>
      <c r="V72" s="88">
        <v>0</v>
      </c>
      <c r="X72" s="88" t="e">
        <f t="shared" ca="1" si="3"/>
        <v>#N/A</v>
      </c>
      <c r="Y72" s="88" t="e">
        <f t="shared" ca="1" si="4"/>
        <v>#N/A</v>
      </c>
      <c r="Z72" s="88" t="e">
        <f t="shared" ca="1" si="5"/>
        <v>#N/A</v>
      </c>
      <c r="AA72" s="88" t="e">
        <f t="shared" ca="1" si="6"/>
        <v>#N/A</v>
      </c>
      <c r="AB72" s="88" t="e">
        <f t="shared" ca="1" si="7"/>
        <v>#N/A</v>
      </c>
      <c r="AC72" s="88" t="e">
        <f t="shared" ca="1" si="8"/>
        <v>#N/A</v>
      </c>
      <c r="AD72" s="88" t="e">
        <f t="shared" ca="1" si="9"/>
        <v>#N/A</v>
      </c>
      <c r="AE72" s="88" t="e">
        <f t="shared" ca="1" si="10"/>
        <v>#N/A</v>
      </c>
      <c r="AF72" s="88" t="e">
        <f t="shared" ca="1" si="11"/>
        <v>#N/A</v>
      </c>
      <c r="AG72" s="88" t="e">
        <f t="shared" ca="1" si="12"/>
        <v>#N/A</v>
      </c>
      <c r="AH72" s="88" t="e">
        <f t="shared" ca="1" si="13"/>
        <v>#N/A</v>
      </c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</row>
    <row r="73" spans="2:50" ht="13.5">
      <c r="B73" s="90">
        <v>13</v>
      </c>
      <c r="C73" s="90">
        <f t="array" aca="1" ref="C73" ca="1">IFERROR(INDEX('유닛 기본 밸런스'!$G:$G,MATCH(D73,'유닛 기본 밸런스'!B:B,0))*E73,0)</f>
        <v>120</v>
      </c>
      <c r="D73" s="90">
        <f t="array" aca="1" ref="D73" ca="1">IFERROR(INDEX('유닛 기본 밸런스'!$B:$B,MATCH(F73,'유닛 기본 밸런스'!C:C,0)),0)</f>
        <v>1016</v>
      </c>
      <c r="E73" s="90">
        <v>3</v>
      </c>
      <c r="F73" s="89" t="e">
        <f t="shared" ca="1" si="14"/>
        <v>#N/A</v>
      </c>
      <c r="G73" s="88">
        <f t="shared" si="1"/>
        <v>1</v>
      </c>
      <c r="M73" s="88">
        <f t="shared" si="2"/>
        <v>0.56888888888888889</v>
      </c>
      <c r="N73" s="88">
        <v>0.15</v>
      </c>
      <c r="O73" s="88">
        <v>0</v>
      </c>
      <c r="P73" s="88">
        <v>0.02</v>
      </c>
      <c r="Q73" s="88">
        <v>0.26111111111111113</v>
      </c>
      <c r="R73" s="88">
        <v>0</v>
      </c>
      <c r="S73" s="88">
        <v>0</v>
      </c>
      <c r="T73" s="88">
        <v>0</v>
      </c>
      <c r="U73" s="88">
        <v>0</v>
      </c>
      <c r="V73" s="88">
        <v>0</v>
      </c>
      <c r="X73" s="88" t="e">
        <f t="shared" ca="1" si="3"/>
        <v>#N/A</v>
      </c>
      <c r="Y73" s="88" t="e">
        <f t="shared" ca="1" si="4"/>
        <v>#N/A</v>
      </c>
      <c r="Z73" s="88" t="e">
        <f t="shared" ca="1" si="5"/>
        <v>#N/A</v>
      </c>
      <c r="AA73" s="88" t="e">
        <f t="shared" ca="1" si="6"/>
        <v>#N/A</v>
      </c>
      <c r="AB73" s="88" t="e">
        <f t="shared" ca="1" si="7"/>
        <v>#N/A</v>
      </c>
      <c r="AC73" s="88" t="e">
        <f t="shared" ca="1" si="8"/>
        <v>#N/A</v>
      </c>
      <c r="AD73" s="88" t="e">
        <f t="shared" ca="1" si="9"/>
        <v>#N/A</v>
      </c>
      <c r="AE73" s="88" t="e">
        <f t="shared" ca="1" si="10"/>
        <v>#N/A</v>
      </c>
      <c r="AF73" s="88" t="e">
        <f t="shared" ca="1" si="11"/>
        <v>#N/A</v>
      </c>
      <c r="AG73" s="88" t="e">
        <f t="shared" ca="1" si="12"/>
        <v>#N/A</v>
      </c>
      <c r="AH73" s="88" t="e">
        <f t="shared" ca="1" si="13"/>
        <v>#N/A</v>
      </c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</row>
    <row r="74" spans="2:50" ht="13.5">
      <c r="B74" s="90">
        <v>13</v>
      </c>
      <c r="C74" s="90">
        <f t="array" aca="1" ref="C74" ca="1">IFERROR(INDEX('유닛 기본 밸런스'!$G:$G,MATCH(D74,'유닛 기본 밸런스'!B:B,0))*E74,0)</f>
        <v>90</v>
      </c>
      <c r="D74" s="90">
        <f t="array" aca="1" ref="D74" ca="1">IFERROR(INDEX('유닛 기본 밸런스'!$B:$B,MATCH(F74,'유닛 기본 밸런스'!C:C,0)),0)</f>
        <v>1004</v>
      </c>
      <c r="E74" s="90">
        <v>6</v>
      </c>
      <c r="F74" s="89" t="e">
        <f t="shared" ca="1" si="14"/>
        <v>#N/A</v>
      </c>
      <c r="G74" s="88">
        <f t="shared" si="1"/>
        <v>1</v>
      </c>
      <c r="M74" s="88">
        <f t="shared" si="2"/>
        <v>0.39999999999999991</v>
      </c>
      <c r="N74" s="88">
        <v>0.1</v>
      </c>
      <c r="O74" s="88">
        <v>0</v>
      </c>
      <c r="P74" s="88">
        <v>0.05</v>
      </c>
      <c r="Q74" s="88">
        <v>0.45</v>
      </c>
      <c r="R74" s="88">
        <v>0</v>
      </c>
      <c r="S74" s="88">
        <v>0</v>
      </c>
      <c r="T74" s="88">
        <v>0</v>
      </c>
      <c r="U74" s="88">
        <v>0</v>
      </c>
      <c r="V74" s="88">
        <v>0</v>
      </c>
      <c r="X74" s="88" t="e">
        <f t="shared" ca="1" si="3"/>
        <v>#N/A</v>
      </c>
      <c r="Y74" s="88" t="e">
        <f t="shared" ca="1" si="4"/>
        <v>#N/A</v>
      </c>
      <c r="Z74" s="88" t="e">
        <f t="shared" ca="1" si="5"/>
        <v>#N/A</v>
      </c>
      <c r="AA74" s="88" t="e">
        <f t="shared" ca="1" si="6"/>
        <v>#N/A</v>
      </c>
      <c r="AB74" s="88" t="e">
        <f t="shared" ca="1" si="7"/>
        <v>#N/A</v>
      </c>
      <c r="AC74" s="88" t="e">
        <f t="shared" ca="1" si="8"/>
        <v>#N/A</v>
      </c>
      <c r="AD74" s="88" t="e">
        <f t="shared" ca="1" si="9"/>
        <v>#N/A</v>
      </c>
      <c r="AE74" s="88" t="e">
        <f t="shared" ca="1" si="10"/>
        <v>#N/A</v>
      </c>
      <c r="AF74" s="88" t="e">
        <f t="shared" ca="1" si="11"/>
        <v>#N/A</v>
      </c>
      <c r="AG74" s="88" t="e">
        <f t="shared" ca="1" si="12"/>
        <v>#N/A</v>
      </c>
      <c r="AH74" s="88" t="e">
        <f t="shared" ca="1" si="13"/>
        <v>#N/A</v>
      </c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</row>
    <row r="75" spans="2:50" ht="13.5">
      <c r="B75" s="90">
        <v>13</v>
      </c>
      <c r="C75" s="90">
        <f t="array" aca="1" ref="C75" ca="1">IFERROR(INDEX('유닛 기본 밸런스'!$G:$G,MATCH(D75,'유닛 기본 밸런스'!B:B,0))*E75,0)</f>
        <v>144</v>
      </c>
      <c r="D75" s="90">
        <f t="array" aca="1" ref="D75" ca="1">IFERROR(INDEX('유닛 기본 밸런스'!$B:$B,MATCH(F75,'유닛 기본 밸런스'!C:C,0)),0)</f>
        <v>1003</v>
      </c>
      <c r="E75" s="90">
        <v>8</v>
      </c>
      <c r="F75" s="89" t="e">
        <f t="shared" ca="1" si="14"/>
        <v>#N/A</v>
      </c>
      <c r="G75" s="88">
        <f t="shared" si="1"/>
        <v>1</v>
      </c>
      <c r="M75" s="88">
        <f t="shared" si="2"/>
        <v>0.35</v>
      </c>
      <c r="N75" s="88">
        <v>0.15</v>
      </c>
      <c r="O75" s="88">
        <v>0</v>
      </c>
      <c r="P75" s="88">
        <v>0.05</v>
      </c>
      <c r="Q75" s="88">
        <v>0.45</v>
      </c>
      <c r="R75" s="88">
        <v>0</v>
      </c>
      <c r="S75" s="88">
        <v>0</v>
      </c>
      <c r="T75" s="88">
        <v>0</v>
      </c>
      <c r="U75" s="88">
        <v>0</v>
      </c>
      <c r="V75" s="88">
        <v>0</v>
      </c>
      <c r="X75" s="88" t="e">
        <f t="shared" ca="1" si="3"/>
        <v>#N/A</v>
      </c>
      <c r="Y75" s="88" t="e">
        <f t="shared" ca="1" si="4"/>
        <v>#N/A</v>
      </c>
      <c r="Z75" s="88" t="e">
        <f t="shared" ca="1" si="5"/>
        <v>#N/A</v>
      </c>
      <c r="AA75" s="88" t="e">
        <f t="shared" ca="1" si="6"/>
        <v>#N/A</v>
      </c>
      <c r="AB75" s="88" t="e">
        <f t="shared" ca="1" si="7"/>
        <v>#N/A</v>
      </c>
      <c r="AC75" s="88" t="e">
        <f t="shared" ca="1" si="8"/>
        <v>#N/A</v>
      </c>
      <c r="AD75" s="88" t="e">
        <f t="shared" ca="1" si="9"/>
        <v>#N/A</v>
      </c>
      <c r="AE75" s="88" t="e">
        <f t="shared" ca="1" si="10"/>
        <v>#N/A</v>
      </c>
      <c r="AF75" s="88" t="e">
        <f t="shared" ca="1" si="11"/>
        <v>#N/A</v>
      </c>
      <c r="AG75" s="88" t="e">
        <f t="shared" ca="1" si="12"/>
        <v>#N/A</v>
      </c>
      <c r="AH75" s="88" t="e">
        <f t="shared" ca="1" si="13"/>
        <v>#N/A</v>
      </c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</row>
    <row r="76" spans="2:50" ht="13.5">
      <c r="B76" s="90">
        <v>13</v>
      </c>
      <c r="C76" s="90">
        <f t="array" aca="1" ref="C76" ca="1">IFERROR(INDEX('유닛 기본 밸런스'!$G:$G,MATCH(D76,'유닛 기본 밸런스'!B:B,0))*E76,0)</f>
        <v>60</v>
      </c>
      <c r="D76" s="90">
        <f t="array" aca="1" ref="D76" ca="1">IFERROR(INDEX('유닛 기본 밸런스'!$B:$B,MATCH(F76,'유닛 기본 밸런스'!C:C,0)),0)</f>
        <v>1002</v>
      </c>
      <c r="E76" s="90">
        <v>4</v>
      </c>
      <c r="F76" s="89" t="e">
        <f t="shared" ca="1" si="14"/>
        <v>#N/A</v>
      </c>
      <c r="G76" s="88">
        <f t="shared" si="1"/>
        <v>1</v>
      </c>
      <c r="M76" s="88">
        <f t="shared" si="2"/>
        <v>0.26666666666666661</v>
      </c>
      <c r="N76" s="88">
        <v>0.35555555555555557</v>
      </c>
      <c r="O76" s="88">
        <v>0</v>
      </c>
      <c r="P76" s="88">
        <v>8.8888888888888892E-2</v>
      </c>
      <c r="Q76" s="88">
        <v>0.28888888888888886</v>
      </c>
      <c r="R76" s="88">
        <v>0</v>
      </c>
      <c r="S76" s="88">
        <v>0</v>
      </c>
      <c r="T76" s="88">
        <v>0</v>
      </c>
      <c r="U76" s="88">
        <v>0</v>
      </c>
      <c r="V76" s="88">
        <v>0</v>
      </c>
      <c r="X76" s="88" t="e">
        <f t="shared" ca="1" si="3"/>
        <v>#N/A</v>
      </c>
      <c r="Y76" s="88" t="e">
        <f t="shared" ca="1" si="4"/>
        <v>#N/A</v>
      </c>
      <c r="Z76" s="88" t="e">
        <f t="shared" ca="1" si="5"/>
        <v>#N/A</v>
      </c>
      <c r="AA76" s="88" t="e">
        <f t="shared" ca="1" si="6"/>
        <v>#N/A</v>
      </c>
      <c r="AB76" s="88" t="e">
        <f t="shared" ca="1" si="7"/>
        <v>#N/A</v>
      </c>
      <c r="AC76" s="88" t="e">
        <f t="shared" ca="1" si="8"/>
        <v>#N/A</v>
      </c>
      <c r="AD76" s="88" t="e">
        <f t="shared" ca="1" si="9"/>
        <v>#N/A</v>
      </c>
      <c r="AE76" s="88" t="e">
        <f t="shared" ca="1" si="10"/>
        <v>#N/A</v>
      </c>
      <c r="AF76" s="88" t="e">
        <f t="shared" ca="1" si="11"/>
        <v>#N/A</v>
      </c>
      <c r="AG76" s="88" t="e">
        <f t="shared" ca="1" si="12"/>
        <v>#N/A</v>
      </c>
      <c r="AH76" s="88" t="e">
        <f t="shared" ca="1" si="13"/>
        <v>#N/A</v>
      </c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</row>
    <row r="77" spans="2:50" ht="13.5">
      <c r="B77" s="90">
        <v>13</v>
      </c>
      <c r="C77" s="90">
        <f t="array" aca="1" ref="C77" ca="1">IFERROR(INDEX('유닛 기본 밸런스'!$G:$G,MATCH(D77,'유닛 기본 밸런스'!B:B,0))*E77,0)</f>
        <v>156</v>
      </c>
      <c r="D77" s="90">
        <f t="array" aca="1" ref="D77" ca="1">IFERROR(INDEX('유닛 기본 밸런스'!$B:$B,MATCH(F77,'유닛 기본 밸런스'!C:C,0)),0)</f>
        <v>1001</v>
      </c>
      <c r="E77" s="90">
        <v>12</v>
      </c>
      <c r="F77" s="89" t="e">
        <f t="shared" ca="1" si="14"/>
        <v>#N/A</v>
      </c>
      <c r="G77" s="88">
        <f t="shared" si="1"/>
        <v>1</v>
      </c>
      <c r="M77" s="88">
        <f t="shared" si="2"/>
        <v>0.33333333333333337</v>
      </c>
      <c r="N77" s="88">
        <v>1.1111111111111112E-2</v>
      </c>
      <c r="O77" s="88">
        <v>6.6666666666666666E-2</v>
      </c>
      <c r="P77" s="88">
        <v>1.1111111111111112E-2</v>
      </c>
      <c r="Q77" s="88">
        <v>0.57777777777777772</v>
      </c>
      <c r="R77" s="88">
        <v>0</v>
      </c>
      <c r="S77" s="88">
        <v>0</v>
      </c>
      <c r="T77" s="88">
        <v>0</v>
      </c>
      <c r="U77" s="88">
        <v>0</v>
      </c>
      <c r="V77" s="88">
        <v>0</v>
      </c>
      <c r="X77" s="88" t="e">
        <f t="shared" ca="1" si="3"/>
        <v>#N/A</v>
      </c>
      <c r="Y77" s="88" t="e">
        <f t="shared" ca="1" si="4"/>
        <v>#N/A</v>
      </c>
      <c r="Z77" s="88" t="e">
        <f t="shared" ca="1" si="5"/>
        <v>#N/A</v>
      </c>
      <c r="AA77" s="88" t="e">
        <f t="shared" ca="1" si="6"/>
        <v>#N/A</v>
      </c>
      <c r="AB77" s="88" t="e">
        <f t="shared" ca="1" si="7"/>
        <v>#N/A</v>
      </c>
      <c r="AC77" s="88" t="e">
        <f t="shared" ca="1" si="8"/>
        <v>#N/A</v>
      </c>
      <c r="AD77" s="88" t="e">
        <f t="shared" ca="1" si="9"/>
        <v>#N/A</v>
      </c>
      <c r="AE77" s="88" t="e">
        <f t="shared" ca="1" si="10"/>
        <v>#N/A</v>
      </c>
      <c r="AF77" s="88" t="e">
        <f t="shared" ca="1" si="11"/>
        <v>#N/A</v>
      </c>
      <c r="AG77" s="88" t="e">
        <f t="shared" ca="1" si="12"/>
        <v>#N/A</v>
      </c>
      <c r="AH77" s="88" t="e">
        <f t="shared" ca="1" si="13"/>
        <v>#N/A</v>
      </c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</row>
    <row r="78" spans="2:50" ht="13.5">
      <c r="B78" s="90">
        <v>13</v>
      </c>
      <c r="C78" s="90">
        <f t="array" aca="1" ref="C78" ca="1">IFERROR(INDEX('유닛 기본 밸런스'!$G:$G,MATCH(D78,'유닛 기본 밸런스'!B:B,0))*E78,0)</f>
        <v>175</v>
      </c>
      <c r="D78" s="90">
        <f t="array" aca="1" ref="D78" ca="1">IFERROR(INDEX('유닛 기본 밸런스'!$B:$B,MATCH(F78,'유닛 기본 밸런스'!C:C,0)),0)</f>
        <v>1012</v>
      </c>
      <c r="E78" s="90">
        <v>5</v>
      </c>
      <c r="F78" s="89" t="e">
        <f t="shared" ca="1" si="14"/>
        <v>#N/A</v>
      </c>
      <c r="G78" s="88">
        <f t="shared" si="1"/>
        <v>1</v>
      </c>
      <c r="M78" s="88">
        <f t="shared" si="2"/>
        <v>0.44444444444444442</v>
      </c>
      <c r="N78" s="88">
        <v>1.1111111111111112E-2</v>
      </c>
      <c r="O78" s="88">
        <v>6.6666666666666666E-2</v>
      </c>
      <c r="P78" s="88">
        <v>1.1111111111111112E-2</v>
      </c>
      <c r="Q78" s="88">
        <v>0.46666666666666667</v>
      </c>
      <c r="R78" s="88">
        <v>0</v>
      </c>
      <c r="S78" s="88">
        <v>0</v>
      </c>
      <c r="T78" s="88">
        <v>0</v>
      </c>
      <c r="U78" s="88">
        <v>0</v>
      </c>
      <c r="V78" s="88">
        <v>0</v>
      </c>
      <c r="X78" s="88" t="e">
        <f t="shared" ca="1" si="3"/>
        <v>#N/A</v>
      </c>
      <c r="Y78" s="88" t="e">
        <f t="shared" ca="1" si="4"/>
        <v>#N/A</v>
      </c>
      <c r="Z78" s="88" t="e">
        <f t="shared" ca="1" si="5"/>
        <v>#N/A</v>
      </c>
      <c r="AA78" s="88" t="e">
        <f t="shared" ca="1" si="6"/>
        <v>#N/A</v>
      </c>
      <c r="AB78" s="88" t="e">
        <f t="shared" ca="1" si="7"/>
        <v>#N/A</v>
      </c>
      <c r="AC78" s="88" t="e">
        <f t="shared" ca="1" si="8"/>
        <v>#N/A</v>
      </c>
      <c r="AD78" s="88" t="e">
        <f t="shared" ca="1" si="9"/>
        <v>#N/A</v>
      </c>
      <c r="AE78" s="88" t="e">
        <f t="shared" ca="1" si="10"/>
        <v>#N/A</v>
      </c>
      <c r="AF78" s="88" t="e">
        <f t="shared" ca="1" si="11"/>
        <v>#N/A</v>
      </c>
      <c r="AG78" s="88" t="e">
        <f t="shared" ca="1" si="12"/>
        <v>#N/A</v>
      </c>
      <c r="AH78" s="88" t="e">
        <f t="shared" ca="1" si="13"/>
        <v>#N/A</v>
      </c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</row>
    <row r="79" spans="2:50" ht="13.5">
      <c r="B79" s="90">
        <v>13</v>
      </c>
      <c r="C79" s="90">
        <f t="array" aca="1" ref="C79" ca="1">IFERROR(INDEX('유닛 기본 밸런스'!$G:$G,MATCH(D79,'유닛 기본 밸런스'!B:B,0))*E79,0)</f>
        <v>175</v>
      </c>
      <c r="D79" s="90">
        <f t="array" aca="1" ref="D79" ca="1">IFERROR(INDEX('유닛 기본 밸런스'!$B:$B,MATCH(F79,'유닛 기본 밸런스'!C:C,0)),0)</f>
        <v>1011</v>
      </c>
      <c r="E79" s="90">
        <v>5</v>
      </c>
      <c r="F79" s="89" t="e">
        <f t="shared" ca="1" si="14"/>
        <v>#N/A</v>
      </c>
      <c r="G79" s="88">
        <f t="shared" si="1"/>
        <v>1</v>
      </c>
      <c r="M79" s="88">
        <f t="shared" si="2"/>
        <v>0.30833333333333335</v>
      </c>
      <c r="N79" s="88">
        <v>8.3333333333333332E-3</v>
      </c>
      <c r="O79" s="88">
        <v>0.16666666666666666</v>
      </c>
      <c r="P79" s="88">
        <v>8.3333333333333332E-3</v>
      </c>
      <c r="Q79" s="88">
        <v>0.5083333333333333</v>
      </c>
      <c r="R79" s="88">
        <v>0</v>
      </c>
      <c r="S79" s="88">
        <v>0</v>
      </c>
      <c r="T79" s="88">
        <v>0</v>
      </c>
      <c r="U79" s="88">
        <v>0</v>
      </c>
      <c r="V79" s="88">
        <v>0</v>
      </c>
      <c r="X79" s="88" t="e">
        <f t="shared" ca="1" si="3"/>
        <v>#N/A</v>
      </c>
      <c r="Y79" s="88" t="e">
        <f t="shared" ca="1" si="4"/>
        <v>#N/A</v>
      </c>
      <c r="Z79" s="88" t="e">
        <f t="shared" ca="1" si="5"/>
        <v>#N/A</v>
      </c>
      <c r="AA79" s="88" t="e">
        <f t="shared" ca="1" si="6"/>
        <v>#N/A</v>
      </c>
      <c r="AB79" s="88" t="e">
        <f t="shared" ca="1" si="7"/>
        <v>#N/A</v>
      </c>
      <c r="AC79" s="88" t="e">
        <f t="shared" ca="1" si="8"/>
        <v>#N/A</v>
      </c>
      <c r="AD79" s="88" t="e">
        <f t="shared" ca="1" si="9"/>
        <v>#N/A</v>
      </c>
      <c r="AE79" s="88" t="e">
        <f t="shared" ca="1" si="10"/>
        <v>#N/A</v>
      </c>
      <c r="AF79" s="88" t="e">
        <f t="shared" ca="1" si="11"/>
        <v>#N/A</v>
      </c>
      <c r="AG79" s="88" t="e">
        <f t="shared" ca="1" si="12"/>
        <v>#N/A</v>
      </c>
      <c r="AH79" s="88" t="e">
        <f t="shared" ca="1" si="13"/>
        <v>#N/A</v>
      </c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</row>
    <row r="80" spans="2:50" ht="13.5">
      <c r="B80" s="90">
        <v>13</v>
      </c>
      <c r="C80" s="90">
        <f t="array" aca="1" ref="C80" ca="1">IFERROR(INDEX('유닛 기본 밸런스'!$G:$G,MATCH(D80,'유닛 기본 밸런스'!B:B,0))*E80,0)</f>
        <v>150</v>
      </c>
      <c r="D80" s="90">
        <f t="array" aca="1" ref="D80" ca="1">IFERROR(INDEX('유닛 기본 밸런스'!$B:$B,MATCH(F80,'유닛 기본 밸런스'!C:C,0)),0)</f>
        <v>1010</v>
      </c>
      <c r="E80" s="90">
        <v>5</v>
      </c>
      <c r="F80" s="89" t="e">
        <f t="shared" ca="1" si="14"/>
        <v>#N/A</v>
      </c>
      <c r="G80" s="88">
        <f t="shared" si="1"/>
        <v>1</v>
      </c>
      <c r="M80" s="88">
        <f t="shared" si="2"/>
        <v>0.41666666666666663</v>
      </c>
      <c r="N80" s="88">
        <v>6.6666666666666666E-2</v>
      </c>
      <c r="O80" s="88">
        <v>8.3333333333333329E-2</v>
      </c>
      <c r="P80" s="88">
        <v>1.6666666666666666E-2</v>
      </c>
      <c r="Q80" s="88">
        <v>0.41666666666666669</v>
      </c>
      <c r="R80" s="88">
        <v>0</v>
      </c>
      <c r="S80" s="88">
        <v>0</v>
      </c>
      <c r="T80" s="88">
        <v>0</v>
      </c>
      <c r="U80" s="88">
        <v>0</v>
      </c>
      <c r="V80" s="88">
        <v>0</v>
      </c>
      <c r="X80" s="88" t="e">
        <f t="shared" ca="1" si="3"/>
        <v>#N/A</v>
      </c>
      <c r="Y80" s="88" t="e">
        <f t="shared" ca="1" si="4"/>
        <v>#N/A</v>
      </c>
      <c r="Z80" s="88" t="e">
        <f t="shared" ca="1" si="5"/>
        <v>#N/A</v>
      </c>
      <c r="AA80" s="88" t="e">
        <f t="shared" ca="1" si="6"/>
        <v>#N/A</v>
      </c>
      <c r="AB80" s="88" t="e">
        <f t="shared" ca="1" si="7"/>
        <v>#N/A</v>
      </c>
      <c r="AC80" s="88" t="e">
        <f t="shared" ca="1" si="8"/>
        <v>#N/A</v>
      </c>
      <c r="AD80" s="88" t="e">
        <f t="shared" ca="1" si="9"/>
        <v>#N/A</v>
      </c>
      <c r="AE80" s="88" t="e">
        <f t="shared" ca="1" si="10"/>
        <v>#N/A</v>
      </c>
      <c r="AF80" s="88" t="e">
        <f t="shared" ca="1" si="11"/>
        <v>#N/A</v>
      </c>
      <c r="AG80" s="88" t="e">
        <f t="shared" ca="1" si="12"/>
        <v>#N/A</v>
      </c>
      <c r="AH80" s="88" t="e">
        <f t="shared" ca="1" si="13"/>
        <v>#N/A</v>
      </c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</row>
    <row r="81" spans="2:6" ht="13.5">
      <c r="B81" s="90">
        <v>14</v>
      </c>
      <c r="C81" s="90">
        <f t="array" ref="C81">IFERROR(INDEX('유닛 기본 밸런스'!$G:$G,MATCH(D81,'유닛 기본 밸런스'!B:B,0))*E81,0)</f>
        <v>678</v>
      </c>
      <c r="D81" s="90">
        <f t="array" ref="D81">IFERROR(INDEX('유닛 기본 밸런스'!$B:$B,MATCH(F81,'유닛 기본 밸런스'!C:C,0)),0)</f>
        <v>1007</v>
      </c>
      <c r="E81" s="90">
        <v>6</v>
      </c>
      <c r="F81" s="89" t="s">
        <v>153</v>
      </c>
    </row>
    <row r="82" spans="2:6" ht="13.5">
      <c r="B82" s="90">
        <v>14</v>
      </c>
      <c r="C82" s="90">
        <f t="array" ref="C82">IFERROR(INDEX('유닛 기본 밸런스'!$G:$G,MATCH(D82,'유닛 기본 밸런스'!B:B,0))*E82,0)</f>
        <v>352</v>
      </c>
      <c r="D82" s="90">
        <f t="array" ref="D82">IFERROR(INDEX('유닛 기본 밸런스'!$B:$B,MATCH(F82,'유닛 기본 밸런스'!C:C,0)),0)</f>
        <v>1006</v>
      </c>
      <c r="E82" s="90">
        <v>4</v>
      </c>
      <c r="F82" s="89" t="s">
        <v>152</v>
      </c>
    </row>
    <row r="83" spans="2:6" ht="13.5">
      <c r="B83" s="90">
        <v>14</v>
      </c>
      <c r="C83" s="90">
        <f t="array" ref="C83">IFERROR(INDEX('유닛 기본 밸런스'!$G:$G,MATCH(D83,'유닛 기본 밸런스'!B:B,0))*E83,0)</f>
        <v>1380</v>
      </c>
      <c r="D83" s="90">
        <f t="array" ref="D83">IFERROR(INDEX('유닛 기본 밸런스'!$B:$B,MATCH(F83,'유닛 기본 밸런스'!C:C,0)),0)</f>
        <v>1009</v>
      </c>
      <c r="E83" s="90">
        <v>10</v>
      </c>
      <c r="F83" s="89" t="s">
        <v>155</v>
      </c>
    </row>
    <row r="84" spans="2:6" ht="13.5">
      <c r="B84" s="90">
        <v>14</v>
      </c>
      <c r="C84" s="90">
        <f t="array" ref="C84">IFERROR(INDEX('유닛 기본 밸런스'!$G:$G,MATCH(D84,'유닛 기본 밸런스'!B:B,0))*E84,0)</f>
        <v>720</v>
      </c>
      <c r="D84" s="90">
        <f t="array" ref="D84">IFERROR(INDEX('유닛 기본 밸런스'!$B:$B,MATCH(F84,'유닛 기본 밸런스'!C:C,0)),0)</f>
        <v>1012</v>
      </c>
      <c r="E84" s="90">
        <v>9</v>
      </c>
      <c r="F84" s="89" t="s">
        <v>198</v>
      </c>
    </row>
    <row r="85" spans="2:6" ht="13.5">
      <c r="B85" s="90">
        <v>14</v>
      </c>
      <c r="C85" s="90">
        <f t="array" ref="C85">IFERROR(INDEX('유닛 기본 밸런스'!$G:$G,MATCH(D85,'유닛 기본 밸런스'!B:B,0))*E85,0)</f>
        <v>720</v>
      </c>
      <c r="D85" s="90">
        <f t="array" ref="D85">IFERROR(INDEX('유닛 기본 밸런스'!$B:$B,MATCH(F85,'유닛 기본 밸런스'!C:C,0)),0)</f>
        <v>1011</v>
      </c>
      <c r="E85" s="90">
        <v>9</v>
      </c>
      <c r="F85" s="89" t="s">
        <v>197</v>
      </c>
    </row>
    <row r="86" spans="2:6" ht="13.5">
      <c r="B86" s="90">
        <v>14</v>
      </c>
      <c r="C86" s="90">
        <f t="array" ref="C86">IFERROR(INDEX('유닛 기본 밸런스'!$G:$G,MATCH(D86,'유닛 기본 밸런스'!B:B,0))*E86,0)</f>
        <v>477</v>
      </c>
      <c r="D86" s="90">
        <f t="array" ref="D86">IFERROR(INDEX('유닛 기본 밸런스'!$B:$B,MATCH(F86,'유닛 기본 밸런스'!C:C,0)),0)</f>
        <v>1010</v>
      </c>
      <c r="E86" s="90">
        <v>9</v>
      </c>
      <c r="F86" s="89" t="s">
        <v>196</v>
      </c>
    </row>
    <row r="87" spans="2:6" ht="13.5">
      <c r="B87" s="90">
        <v>14</v>
      </c>
      <c r="C87" s="90">
        <f t="array" ref="C87">IFERROR(INDEX('유닛 기본 밸런스'!$G:$G,MATCH(D87,'유닛 기본 밸런스'!B:B,0))*E87,0)</f>
        <v>339</v>
      </c>
      <c r="D87" s="90">
        <f t="array" ref="D87">IFERROR(INDEX('유닛 기본 밸런스'!$B:$B,MATCH(F87,'유닛 기본 밸런스'!C:C,0)),0)</f>
        <v>1008</v>
      </c>
      <c r="E87" s="90">
        <v>3</v>
      </c>
      <c r="F87" s="89" t="s">
        <v>154</v>
      </c>
    </row>
    <row r="88" spans="2:6" ht="13.5">
      <c r="B88" s="90">
        <v>14</v>
      </c>
      <c r="C88" s="90">
        <f t="array" ref="C88">IFERROR(INDEX('유닛 기본 밸런스'!$G:$G,MATCH(D88,'유닛 기본 밸런스'!B:B,0))*E88,0)</f>
        <v>540</v>
      </c>
      <c r="D88" s="90">
        <f t="array" ref="D88">IFERROR(INDEX('유닛 기본 밸런스'!$B:$B,MATCH(F88,'유닛 기본 밸런스'!C:C,0)),0)</f>
        <v>1013</v>
      </c>
      <c r="E88" s="90">
        <v>5</v>
      </c>
      <c r="F88" s="89" t="s">
        <v>199</v>
      </c>
    </row>
    <row r="89" spans="2:6" ht="13.5">
      <c r="B89" s="90">
        <v>14</v>
      </c>
      <c r="C89" s="90">
        <f t="array" ref="C89">IFERROR(INDEX('유닛 기본 밸런스'!$G:$G,MATCH(D89,'유닛 기본 밸런스'!B:B,0))*E89,0)</f>
        <v>540</v>
      </c>
      <c r="D89" s="90">
        <f t="array" ref="D89">IFERROR(INDEX('유닛 기본 밸런스'!$B:$B,MATCH(F89,'유닛 기본 밸런스'!C:C,0)),0)</f>
        <v>1014</v>
      </c>
      <c r="E89" s="90">
        <v>5</v>
      </c>
      <c r="F89" s="89" t="s">
        <v>200</v>
      </c>
    </row>
    <row r="90" spans="2:6" ht="13.5">
      <c r="B90" s="90">
        <v>15</v>
      </c>
      <c r="C90" s="90">
        <f t="array" ref="C90">IFERROR(INDEX('유닛 기본 밸런스'!$G:$G,MATCH(D90,'유닛 기본 밸런스'!B:B,0))*E90,0)</f>
        <v>2160</v>
      </c>
      <c r="D90" s="90">
        <f t="array" ref="D90">IFERROR(INDEX('유닛 기본 밸런스'!$B:$B,MATCH(F90,'유닛 기본 밸런스'!C:C,0)),0)</f>
        <v>1013</v>
      </c>
      <c r="E90" s="90">
        <v>20</v>
      </c>
      <c r="F90" s="89" t="s">
        <v>199</v>
      </c>
    </row>
    <row r="91" spans="2:6" ht="13.5">
      <c r="B91" s="90">
        <v>15</v>
      </c>
      <c r="C91" s="90">
        <f t="array" ref="C91">IFERROR(INDEX('유닛 기본 밸런스'!$G:$G,MATCH(D91,'유닛 기본 밸런스'!B:B,0))*E91,0)</f>
        <v>2160</v>
      </c>
      <c r="D91" s="90">
        <f t="array" ref="D91">IFERROR(INDEX('유닛 기본 밸런스'!$B:$B,MATCH(F91,'유닛 기본 밸런스'!C:C,0)),0)</f>
        <v>1014</v>
      </c>
      <c r="E91" s="90">
        <v>20</v>
      </c>
      <c r="F91" s="89" t="s">
        <v>200</v>
      </c>
    </row>
    <row r="92" spans="2:6" ht="13.5">
      <c r="B92" s="90">
        <v>15</v>
      </c>
      <c r="C92" s="90">
        <f t="array" ref="C92">IFERROR(INDEX('유닛 기본 밸런스'!$G:$G,MATCH(D92,'유닛 기본 밸런스'!B:B,0))*E92,0)</f>
        <v>1080</v>
      </c>
      <c r="D92" s="90">
        <f t="array" ref="D92">IFERROR(INDEX('유닛 기본 밸런스'!$B:$B,MATCH(F92,'유닛 기본 밸런스'!C:C,0)),0)</f>
        <v>1016</v>
      </c>
      <c r="E92" s="90">
        <v>10</v>
      </c>
      <c r="F92" s="89" t="s">
        <v>202</v>
      </c>
    </row>
    <row r="93" spans="2:6" ht="13.5">
      <c r="B93" s="90">
        <v>15</v>
      </c>
      <c r="C93" s="90">
        <f t="array" ref="C93">IFERROR(INDEX('유닛 기본 밸런스'!$G:$G,MATCH(D93,'유닛 기본 밸런스'!B:B,0))*E93,0)</f>
        <v>1380</v>
      </c>
      <c r="D93" s="90">
        <f t="array" ref="D93">IFERROR(INDEX('유닛 기본 밸런스'!$B:$B,MATCH(F93,'유닛 기본 밸런스'!C:C,0)),0)</f>
        <v>1009</v>
      </c>
      <c r="E93" s="90">
        <v>10</v>
      </c>
      <c r="F93" s="89" t="s">
        <v>155</v>
      </c>
    </row>
    <row r="94" spans="2:6" ht="13.5">
      <c r="B94" s="90">
        <v>16</v>
      </c>
      <c r="C94" s="90">
        <f t="array" ref="C94">IFERROR(INDEX('유닛 기본 밸런스'!$G:$G,MATCH(D94,'유닛 기본 밸런스'!B:B,0))*E94,0)</f>
        <v>380</v>
      </c>
      <c r="D94" s="90">
        <f t="array" ref="D94">IFERROR(INDEX('유닛 기본 밸런스'!$B:$B,MATCH(F94,'유닛 기본 밸런스'!C:C,0)),0)</f>
        <v>1051</v>
      </c>
      <c r="E94" s="90">
        <v>10</v>
      </c>
      <c r="F94" s="89" t="s">
        <v>247</v>
      </c>
    </row>
    <row r="95" spans="2:6" ht="13.5">
      <c r="B95" s="90">
        <v>16</v>
      </c>
      <c r="C95" s="90">
        <f t="array" ref="C95">IFERROR(INDEX('유닛 기본 밸런스'!$G:$G,MATCH(D95,'유닛 기본 밸런스'!B:B,0))*E95,0)</f>
        <v>392</v>
      </c>
      <c r="D95" s="90">
        <f t="array" ref="D95">IFERROR(INDEX('유닛 기본 밸런스'!$B:$B,MATCH(F95,'유닛 기본 밸런스'!C:C,0)),0)</f>
        <v>1053</v>
      </c>
      <c r="E95" s="90">
        <v>4</v>
      </c>
      <c r="F95" s="89" t="s">
        <v>249</v>
      </c>
    </row>
    <row r="96" spans="2:6" ht="13.5">
      <c r="B96" s="90">
        <v>16</v>
      </c>
      <c r="C96" s="90">
        <f t="array" ref="C96">IFERROR(INDEX('유닛 기본 밸런스'!$G:$G,MATCH(D96,'유닛 기본 밸런스'!B:B,0))*E96,0)</f>
        <v>408</v>
      </c>
      <c r="D96" s="90">
        <f t="array" ref="D96">IFERROR(INDEX('유닛 기본 밸런스'!$B:$B,MATCH(F96,'유닛 기본 밸런스'!C:C,0)),0)</f>
        <v>1052</v>
      </c>
      <c r="E96" s="90">
        <v>6</v>
      </c>
      <c r="F96" s="89" t="s">
        <v>248</v>
      </c>
    </row>
    <row r="97" spans="2:6" ht="13.5">
      <c r="B97" s="90">
        <v>16</v>
      </c>
      <c r="C97" s="90">
        <f t="array" ref="C97">IFERROR(INDEX('유닛 기본 밸런스'!$G:$G,MATCH(D97,'유닛 기본 밸런스'!B:B,0))*E97,0)</f>
        <v>340</v>
      </c>
      <c r="D97" s="90">
        <f t="array" ref="D97">IFERROR(INDEX('유닛 기본 밸런스'!$B:$B,MATCH(F97,'유닛 기본 밸런스'!C:C,0)),0)</f>
        <v>1054</v>
      </c>
      <c r="E97" s="90">
        <v>5</v>
      </c>
      <c r="F97" s="89" t="s">
        <v>250</v>
      </c>
    </row>
    <row r="98" spans="2:6" ht="13.5">
      <c r="B98" s="90">
        <v>16</v>
      </c>
      <c r="C98" s="90">
        <f t="array" ref="C98">IFERROR(INDEX('유닛 기본 밸런스'!$G:$G,MATCH(D98,'유닛 기본 밸런스'!B:B,0))*E98,0)</f>
        <v>768</v>
      </c>
      <c r="D98" s="90">
        <f t="array" ref="D98">IFERROR(INDEX('유닛 기본 밸런스'!$B:$B,MATCH(F98,'유닛 기본 밸런스'!C:C,0)),0)</f>
        <v>1055</v>
      </c>
      <c r="E98" s="90">
        <v>6</v>
      </c>
      <c r="F98" s="89" t="s">
        <v>251</v>
      </c>
    </row>
    <row r="99" spans="2:6" ht="13.5">
      <c r="B99" s="90">
        <v>16</v>
      </c>
      <c r="C99" s="90">
        <f t="array" ref="C99">IFERROR(INDEX('유닛 기본 밸런스'!$G:$G,MATCH(D99,'유닛 기본 밸런스'!B:B,0))*E99,0)</f>
        <v>632</v>
      </c>
      <c r="D99" s="90">
        <f t="array" ref="D99">IFERROR(INDEX('유닛 기본 밸런스'!$B:$B,MATCH(F99,'유닛 기본 밸런스'!C:C,0)),0)</f>
        <v>1057</v>
      </c>
      <c r="E99" s="90">
        <v>4</v>
      </c>
      <c r="F99" s="89" t="s">
        <v>253</v>
      </c>
    </row>
    <row r="100" spans="2:6" ht="13.5">
      <c r="B100" s="90">
        <v>16</v>
      </c>
      <c r="C100" s="90">
        <f t="array" ref="C100">IFERROR(INDEX('유닛 기본 밸런스'!$G:$G,MATCH(D100,'유닛 기본 밸런스'!B:B,0))*E100,0)</f>
        <v>1024</v>
      </c>
      <c r="D100" s="90">
        <f t="array" ref="D100">IFERROR(INDEX('유닛 기본 밸런스'!$B:$B,MATCH(F100,'유닛 기본 밸런스'!C:C,0)),0)</f>
        <v>1056</v>
      </c>
      <c r="E100" s="90">
        <v>8</v>
      </c>
      <c r="F100" s="89" t="s">
        <v>252</v>
      </c>
    </row>
    <row r="101" spans="2:6" ht="13.5">
      <c r="B101" s="90">
        <v>16</v>
      </c>
      <c r="C101" s="90">
        <f t="array" ref="C101">IFERROR(INDEX('유닛 기본 밸런스'!$G:$G,MATCH(D101,'유닛 기본 밸런스'!B:B,0))*E101,0)</f>
        <v>1316</v>
      </c>
      <c r="D101" s="90">
        <f t="array" ref="D101">IFERROR(INDEX('유닛 기본 밸런스'!$B:$B,MATCH(F101,'유닛 기본 밸런스'!C:C,0)),0)</f>
        <v>1059</v>
      </c>
      <c r="E101" s="90">
        <v>7</v>
      </c>
      <c r="F101" s="89" t="s">
        <v>255</v>
      </c>
    </row>
    <row r="102" spans="2:6" ht="13.5">
      <c r="B102" s="90">
        <v>17</v>
      </c>
      <c r="C102" s="90">
        <f t="array" ref="C102">IFERROR(INDEX('유닛 기본 밸런스'!$G:$G,MATCH(D102,'유닛 기본 밸런스'!B:B,0))*E102,0)</f>
        <v>1880</v>
      </c>
      <c r="D102" s="90">
        <f t="array" ref="D102">IFERROR(INDEX('유닛 기본 밸런스'!$B:$B,MATCH(F102,'유닛 기본 밸런스'!C:C,0)),0)</f>
        <v>1059</v>
      </c>
      <c r="E102" s="90">
        <v>10</v>
      </c>
      <c r="F102" s="89" t="s">
        <v>255</v>
      </c>
    </row>
    <row r="103" spans="2:6" ht="13.5">
      <c r="B103" s="90">
        <v>17</v>
      </c>
      <c r="C103" s="90">
        <f t="array" ref="C103">IFERROR(INDEX('유닛 기본 밸런스'!$G:$G,MATCH(D103,'유닛 기본 밸런스'!B:B,0))*E103,0)</f>
        <v>474</v>
      </c>
      <c r="D103" s="90">
        <f t="array" ref="D103">IFERROR(INDEX('유닛 기본 밸런스'!$B:$B,MATCH(F103,'유닛 기본 밸런스'!C:C,0)),0)</f>
        <v>1058</v>
      </c>
      <c r="E103" s="90">
        <v>3</v>
      </c>
      <c r="F103" s="89" t="s">
        <v>254</v>
      </c>
    </row>
    <row r="104" spans="2:6" ht="13.5">
      <c r="B104" s="90">
        <v>17</v>
      </c>
      <c r="C104" s="90">
        <f t="array" ref="C104">IFERROR(INDEX('유닛 기본 밸런스'!$G:$G,MATCH(D104,'유닛 기본 밸런스'!B:B,0))*E104,0)</f>
        <v>415</v>
      </c>
      <c r="D104" s="90">
        <f t="array" ref="D104">IFERROR(INDEX('유닛 기본 밸런스'!$B:$B,MATCH(F104,'유닛 기본 밸런스'!C:C,0)),0)</f>
        <v>1060</v>
      </c>
      <c r="E104" s="90">
        <v>5</v>
      </c>
      <c r="F104" s="89" t="s">
        <v>256</v>
      </c>
    </row>
    <row r="105" spans="2:6" ht="13.5">
      <c r="B105" s="90">
        <v>17</v>
      </c>
      <c r="C105" s="90">
        <f t="array" ref="C105">IFERROR(INDEX('유닛 기본 밸런스'!$G:$G,MATCH(D105,'유닛 기본 밸런스'!B:B,0))*E105,0)</f>
        <v>575</v>
      </c>
      <c r="D105" s="90">
        <f t="array" ref="D105">IFERROR(INDEX('유닛 기본 밸런스'!$B:$B,MATCH(F105,'유닛 기본 밸런스'!C:C,0)),0)</f>
        <v>1061</v>
      </c>
      <c r="E105" s="90">
        <v>5</v>
      </c>
      <c r="F105" s="89" t="s">
        <v>257</v>
      </c>
    </row>
    <row r="106" spans="2:6" ht="13.5">
      <c r="B106" s="90">
        <v>17</v>
      </c>
      <c r="C106" s="90">
        <f t="array" ref="C106">IFERROR(INDEX('유닛 기본 밸런스'!$G:$G,MATCH(D106,'유닛 기본 밸런스'!B:B,0))*E106,0)</f>
        <v>1150</v>
      </c>
      <c r="D106" s="90">
        <f t="array" ref="D106">IFERROR(INDEX('유닛 기본 밸런스'!$B:$B,MATCH(F106,'유닛 기본 밸런스'!C:C,0)),0)</f>
        <v>1062</v>
      </c>
      <c r="E106" s="90">
        <v>10</v>
      </c>
      <c r="F106" s="89" t="s">
        <v>258</v>
      </c>
    </row>
    <row r="107" spans="2:6" ht="13.5">
      <c r="B107" s="90">
        <v>17</v>
      </c>
      <c r="C107" s="90">
        <f t="array" ref="C107">IFERROR(INDEX('유닛 기본 밸런스'!$G:$G,MATCH(D107,'유닛 기본 밸런스'!B:B,0))*E107,0)</f>
        <v>380</v>
      </c>
      <c r="D107" s="90">
        <f t="array" ref="D107">IFERROR(INDEX('유닛 기본 밸런스'!$B:$B,MATCH(F107,'유닛 기본 밸런스'!C:C,0)),0)</f>
        <v>1051</v>
      </c>
      <c r="E107" s="90">
        <v>10</v>
      </c>
      <c r="F107" s="89" t="s">
        <v>247</v>
      </c>
    </row>
    <row r="108" spans="2:6" ht="13.5">
      <c r="B108" s="90">
        <v>17</v>
      </c>
      <c r="C108" s="90">
        <f t="array" ref="C108">IFERROR(INDEX('유닛 기본 밸런스'!$G:$G,MATCH(D108,'유닛 기본 밸런스'!B:B,0))*E108,0)</f>
        <v>408</v>
      </c>
      <c r="D108" s="90">
        <f t="array" ref="D108">IFERROR(INDEX('유닛 기본 밸런스'!$B:$B,MATCH(F108,'유닛 기본 밸런스'!C:C,0)),0)</f>
        <v>1054</v>
      </c>
      <c r="E108" s="90">
        <v>6</v>
      </c>
      <c r="F108" s="89" t="s">
        <v>250</v>
      </c>
    </row>
    <row r="109" spans="2:6" ht="13.5">
      <c r="B109" s="90">
        <v>17</v>
      </c>
      <c r="C109" s="90">
        <f t="array" ref="C109">IFERROR(INDEX('유닛 기본 밸런스'!$G:$G,MATCH(D109,'유닛 기본 밸런스'!B:B,0))*E109,0)</f>
        <v>680</v>
      </c>
      <c r="D109" s="90">
        <f t="array" ref="D109">IFERROR(INDEX('유닛 기본 밸런스'!$B:$B,MATCH(F109,'유닛 기본 밸런스'!C:C,0)),0)</f>
        <v>1052</v>
      </c>
      <c r="E109" s="90">
        <v>10</v>
      </c>
      <c r="F109" s="89" t="s">
        <v>248</v>
      </c>
    </row>
    <row r="110" spans="2:6" ht="13.5">
      <c r="B110" s="90">
        <v>18</v>
      </c>
      <c r="C110" s="90">
        <f t="array" ref="C110">IFERROR(INDEX('유닛 기본 밸런스'!$G:$G,MATCH(D110,'유닛 기본 밸런스'!B:B,0))*E110,0)</f>
        <v>950</v>
      </c>
      <c r="D110" s="90">
        <f t="array" ref="D110">IFERROR(INDEX('유닛 기본 밸런스'!$B:$B,MATCH(F110,'유닛 기본 밸런스'!C:C,0)),0)</f>
        <v>1051</v>
      </c>
      <c r="E110" s="90">
        <v>25</v>
      </c>
      <c r="F110" s="89" t="s">
        <v>247</v>
      </c>
    </row>
    <row r="111" spans="2:6" ht="13.5">
      <c r="B111" s="90">
        <v>18</v>
      </c>
      <c r="C111" s="90">
        <f t="array" ref="C111">IFERROR(INDEX('유닛 기본 밸런스'!$G:$G,MATCH(D111,'유닛 기본 밸런스'!B:B,0))*E111,0)</f>
        <v>790</v>
      </c>
      <c r="D111" s="90">
        <f t="array" ref="D111">IFERROR(INDEX('유닛 기본 밸런스'!$B:$B,MATCH(F111,'유닛 기본 밸런스'!C:C,0)),0)</f>
        <v>1058</v>
      </c>
      <c r="E111" s="90">
        <v>5</v>
      </c>
      <c r="F111" s="89" t="s">
        <v>254</v>
      </c>
    </row>
    <row r="112" spans="2:6" ht="13.5">
      <c r="B112" s="90">
        <v>18</v>
      </c>
      <c r="C112" s="90">
        <f t="array" ref="C112">IFERROR(INDEX('유닛 기본 밸런스'!$G:$G,MATCH(D112,'유닛 기본 밸런스'!B:B,0))*E112,0)</f>
        <v>1280</v>
      </c>
      <c r="D112" s="90">
        <f t="array" ref="D112">IFERROR(INDEX('유닛 기본 밸런스'!$B:$B,MATCH(F112,'유닛 기본 밸런스'!C:C,0)),0)</f>
        <v>1056</v>
      </c>
      <c r="E112" s="90">
        <v>10</v>
      </c>
      <c r="F112" s="89" t="s">
        <v>252</v>
      </c>
    </row>
    <row r="113" spans="2:6" ht="13.5">
      <c r="B113" s="90">
        <v>18</v>
      </c>
      <c r="C113" s="90">
        <f t="array" ref="C113">IFERROR(INDEX('유닛 기본 밸런스'!$G:$G,MATCH(D113,'유닛 기본 밸런스'!B:B,0))*E113,0)</f>
        <v>340</v>
      </c>
      <c r="D113" s="90">
        <f t="array" ref="D113">IFERROR(INDEX('유닛 기본 밸런스'!$B:$B,MATCH(F113,'유닛 기본 밸런스'!C:C,0)),0)</f>
        <v>1052</v>
      </c>
      <c r="E113" s="90">
        <v>5</v>
      </c>
      <c r="F113" s="89" t="s">
        <v>248</v>
      </c>
    </row>
    <row r="114" spans="2:6" ht="13.5">
      <c r="B114" s="90">
        <v>18</v>
      </c>
      <c r="C114" s="90">
        <f t="array" ref="C114">IFERROR(INDEX('유닛 기본 밸런스'!$G:$G,MATCH(D114,'유닛 기본 밸런스'!B:B,0))*E114,0)</f>
        <v>948</v>
      </c>
      <c r="D114" s="90">
        <f t="array" ref="D114">IFERROR(INDEX('유닛 기본 밸런스'!$B:$B,MATCH(F114,'유닛 기본 밸런스'!C:C,0)),0)</f>
        <v>1057</v>
      </c>
      <c r="E114" s="90">
        <v>6</v>
      </c>
      <c r="F114" s="89" t="s">
        <v>253</v>
      </c>
    </row>
    <row r="115" spans="2:6" ht="13.5">
      <c r="B115" s="90">
        <v>18</v>
      </c>
      <c r="C115" s="90">
        <f t="array" ref="C115">IFERROR(INDEX('유닛 기본 밸런스'!$G:$G,MATCH(D115,'유닛 기본 밸런스'!B:B,0))*E115,0)</f>
        <v>575</v>
      </c>
      <c r="D115" s="90">
        <f t="array" ref="D115">IFERROR(INDEX('유닛 기본 밸런스'!$B:$B,MATCH(F115,'유닛 기본 밸런스'!C:C,0)),0)</f>
        <v>1062</v>
      </c>
      <c r="E115" s="90">
        <v>5</v>
      </c>
      <c r="F115" s="89" t="s">
        <v>258</v>
      </c>
    </row>
    <row r="116" spans="2:6" ht="13.5">
      <c r="B116" s="90">
        <v>18</v>
      </c>
      <c r="C116" s="90">
        <f t="array" ref="C116">IFERROR(INDEX('유닛 기본 밸런스'!$G:$G,MATCH(D116,'유닛 기본 밸런스'!B:B,0))*E116,0)</f>
        <v>1245</v>
      </c>
      <c r="D116" s="90">
        <f t="array" ref="D116">IFERROR(INDEX('유닛 기본 밸런스'!$B:$B,MATCH(F116,'유닛 기본 밸런스'!C:C,0)),0)</f>
        <v>1060</v>
      </c>
      <c r="E116" s="90">
        <v>15</v>
      </c>
      <c r="F116" s="89" t="s">
        <v>256</v>
      </c>
    </row>
    <row r="117" spans="2:6" ht="13.5">
      <c r="B117" s="90">
        <v>18</v>
      </c>
      <c r="C117" s="90">
        <f t="array" ref="C117">IFERROR(INDEX('유닛 기본 밸런스'!$G:$G,MATCH(D117,'유닛 기본 밸런스'!B:B,0))*E117,0)</f>
        <v>690</v>
      </c>
      <c r="D117" s="90">
        <f t="array" ref="D117">IFERROR(INDEX('유닛 기본 밸런스'!$B:$B,MATCH(F117,'유닛 기본 밸런스'!C:C,0)),0)</f>
        <v>1061</v>
      </c>
      <c r="E117" s="90">
        <v>6</v>
      </c>
      <c r="F117" s="89" t="s">
        <v>257</v>
      </c>
    </row>
    <row r="118" spans="2:6" ht="13.5">
      <c r="B118" s="90">
        <v>19</v>
      </c>
      <c r="C118" s="90">
        <f t="array" ref="C118">IFERROR(INDEX('유닛 기본 밸런스'!$G:$G,MATCH(D118,'유닛 기본 밸런스'!B:B,0))*E118,0)</f>
        <v>2220</v>
      </c>
      <c r="D118" s="90">
        <f t="array" ref="D118">IFERROR(INDEX('유닛 기본 밸런스'!$B:$B,MATCH(F118,'유닛 기본 밸런스'!C:C,0)),0)</f>
        <v>1063</v>
      </c>
      <c r="E118" s="90">
        <v>15</v>
      </c>
      <c r="F118" s="89" t="s">
        <v>259</v>
      </c>
    </row>
    <row r="119" spans="2:6" ht="13.5">
      <c r="B119" s="90">
        <v>19</v>
      </c>
      <c r="C119" s="90">
        <f t="array" ref="C119">IFERROR(INDEX('유닛 기본 밸런스'!$G:$G,MATCH(D119,'유닛 기본 밸런스'!B:B,0))*E119,0)</f>
        <v>2220</v>
      </c>
      <c r="D119" s="90">
        <f t="array" ref="D119">IFERROR(INDEX('유닛 기본 밸런스'!$B:$B,MATCH(F119,'유닛 기본 밸런스'!C:C,0)),0)</f>
        <v>1064</v>
      </c>
      <c r="E119" s="90">
        <v>15</v>
      </c>
      <c r="F119" s="89" t="s">
        <v>260</v>
      </c>
    </row>
    <row r="120" spans="2:6" ht="13.5">
      <c r="B120" s="90">
        <v>19</v>
      </c>
      <c r="C120" s="90">
        <f t="array" ref="C120">IFERROR(INDEX('유닛 기본 밸런스'!$G:$G,MATCH(D120,'유닛 기본 밸런스'!B:B,0))*E120,0)</f>
        <v>1800</v>
      </c>
      <c r="D120" s="90">
        <f t="array" ref="D120">IFERROR(INDEX('유닛 기본 밸런스'!$B:$B,MATCH(F120,'유닛 기본 밸런스'!C:C,0)),0)</f>
        <v>1066</v>
      </c>
      <c r="E120" s="90">
        <v>10</v>
      </c>
      <c r="F120" s="89" t="s">
        <v>262</v>
      </c>
    </row>
    <row r="121" spans="2:6" ht="13.5">
      <c r="B121" s="90">
        <v>19</v>
      </c>
      <c r="C121" s="90">
        <f t="array" ref="C121">IFERROR(INDEX('유닛 기본 밸런스'!$G:$G,MATCH(D121,'유닛 기본 밸런스'!B:B,0))*E121,0)</f>
        <v>1316</v>
      </c>
      <c r="D121" s="90">
        <f t="array" ref="D121">IFERROR(INDEX('유닛 기본 밸런스'!$B:$B,MATCH(F121,'유닛 기본 밸런스'!C:C,0)),0)</f>
        <v>1059</v>
      </c>
      <c r="E121" s="90">
        <v>7</v>
      </c>
      <c r="F121" s="89" t="s">
        <v>255</v>
      </c>
    </row>
    <row r="122" spans="2:6" ht="13.5">
      <c r="B122" s="90">
        <v>19</v>
      </c>
      <c r="C122" s="90">
        <f t="array" ref="C122">IFERROR(INDEX('유닛 기본 밸런스'!$G:$G,MATCH(D122,'유닛 기본 밸런스'!B:B,0))*E122,0)</f>
        <v>1280</v>
      </c>
      <c r="D122" s="90">
        <f t="array" ref="D122">IFERROR(INDEX('유닛 기본 밸런스'!$B:$B,MATCH(F122,'유닛 기본 밸런스'!C:C,0)),0)</f>
        <v>1055</v>
      </c>
      <c r="E122" s="90">
        <v>10</v>
      </c>
      <c r="F122" s="89" t="s">
        <v>251</v>
      </c>
    </row>
    <row r="123" spans="2:6" ht="13.5">
      <c r="B123" s="90">
        <v>19</v>
      </c>
      <c r="C123" s="90">
        <f t="array" ref="C123">IFERROR(INDEX('유닛 기본 밸런스'!$G:$G,MATCH(D123,'유닛 기본 밸런스'!B:B,0))*E123,0)</f>
        <v>575</v>
      </c>
      <c r="D123" s="90">
        <f t="array" ref="D123">IFERROR(INDEX('유닛 기본 밸런스'!$B:$B,MATCH(F123,'유닛 기본 밸런스'!C:C,0)),0)</f>
        <v>1062</v>
      </c>
      <c r="E123" s="90">
        <v>5</v>
      </c>
      <c r="F123" s="89" t="s">
        <v>258</v>
      </c>
    </row>
    <row r="124" spans="2:6" ht="13.5">
      <c r="B124" s="90">
        <v>19</v>
      </c>
      <c r="C124" s="90">
        <f t="array" ref="C124">IFERROR(INDEX('유닛 기본 밸런스'!$G:$G,MATCH(D124,'유닛 기본 밸런스'!B:B,0))*E124,0)</f>
        <v>400</v>
      </c>
      <c r="D124" s="90">
        <f t="array" ref="D124">IFERROR(INDEX('유닛 기본 밸런스'!$B:$B,MATCH(F124,'유닛 기본 밸런스'!C:C,0)),0)</f>
        <v>1011</v>
      </c>
      <c r="E124" s="90">
        <v>5</v>
      </c>
      <c r="F124" s="89" t="s">
        <v>197</v>
      </c>
    </row>
    <row r="125" spans="2:6" ht="13.5">
      <c r="B125" s="90">
        <v>20</v>
      </c>
      <c r="C125" s="90">
        <f t="array" ref="C125">IFERROR(INDEX('유닛 기본 밸런스'!$G:$G,MATCH(D125,'유닛 기본 밸런스'!B:B,0))*E125,0)</f>
        <v>540</v>
      </c>
      <c r="D125" s="90">
        <f t="array" ref="D125">IFERROR(INDEX('유닛 기본 밸런스'!$B:$B,MATCH(F125,'유닛 기본 밸런스'!C:C,0)),0)</f>
        <v>1065</v>
      </c>
      <c r="E125" s="90">
        <v>3</v>
      </c>
      <c r="F125" s="89" t="s">
        <v>261</v>
      </c>
    </row>
    <row r="126" spans="2:6" ht="13.5">
      <c r="B126" s="90">
        <v>20</v>
      </c>
      <c r="C126" s="90">
        <f t="array" ref="C126">IFERROR(INDEX('유닛 기본 밸런스'!$G:$G,MATCH(D126,'유닛 기본 밸런스'!B:B,0))*E126,0)</f>
        <v>675</v>
      </c>
      <c r="D126" s="90">
        <f t="array" ref="D126">IFERROR(INDEX('유닛 기본 밸런스'!$B:$B,MATCH(F126,'유닛 기본 밸런스'!C:C,0)),0)</f>
        <v>1015</v>
      </c>
      <c r="E126" s="90">
        <v>5</v>
      </c>
      <c r="F126" s="89" t="s">
        <v>201</v>
      </c>
    </row>
    <row r="127" spans="2:6" ht="13.5">
      <c r="B127" s="90">
        <v>20</v>
      </c>
      <c r="C127" s="90">
        <f t="array" ref="C127">IFERROR(INDEX('유닛 기본 밸런스'!$G:$G,MATCH(D127,'유닛 기본 밸런스'!B:B,0))*E127,0)</f>
        <v>1245</v>
      </c>
      <c r="D127" s="90">
        <f t="array" ref="D127">IFERROR(INDEX('유닛 기본 밸런스'!$B:$B,MATCH(F127,'유닛 기본 밸런스'!C:C,0)),0)</f>
        <v>1060</v>
      </c>
      <c r="E127" s="90">
        <v>15</v>
      </c>
      <c r="F127" s="89" t="s">
        <v>256</v>
      </c>
    </row>
    <row r="128" spans="2:6" ht="13.5">
      <c r="B128" s="90">
        <v>20</v>
      </c>
      <c r="C128" s="90">
        <f t="array" ref="C128">IFERROR(INDEX('유닛 기본 밸런스'!$G:$G,MATCH(D128,'유닛 기본 밸런스'!B:B,0))*E128,0)</f>
        <v>1725</v>
      </c>
      <c r="D128" s="90">
        <f t="array" ref="D128">IFERROR(INDEX('유닛 기본 밸런스'!$B:$B,MATCH(F128,'유닛 기본 밸런스'!C:C,0)),0)</f>
        <v>1062</v>
      </c>
      <c r="E128" s="90">
        <v>15</v>
      </c>
      <c r="F128" s="89" t="s">
        <v>258</v>
      </c>
    </row>
    <row r="129" spans="2:6" ht="13.5">
      <c r="B129" s="90">
        <v>20</v>
      </c>
      <c r="C129" s="90">
        <f t="array" ref="C129">IFERROR(INDEX('유닛 기본 밸런스'!$G:$G,MATCH(D129,'유닛 기본 밸런스'!B:B,0))*E129,0)</f>
        <v>888</v>
      </c>
      <c r="D129" s="90">
        <f t="array" ref="D129">IFERROR(INDEX('유닛 기본 밸런스'!$B:$B,MATCH(F129,'유닛 기본 밸런스'!C:C,0)),0)</f>
        <v>1064</v>
      </c>
      <c r="E129" s="90">
        <v>6</v>
      </c>
      <c r="F129" s="89" t="s">
        <v>260</v>
      </c>
    </row>
    <row r="130" spans="2:6" ht="13.5">
      <c r="B130" s="90">
        <v>20</v>
      </c>
      <c r="C130" s="90">
        <f t="array" ref="C130">IFERROR(INDEX('유닛 기본 밸런스'!$G:$G,MATCH(D130,'유닛 기본 밸런스'!B:B,0))*E130,0)</f>
        <v>1080</v>
      </c>
      <c r="D130" s="90">
        <f t="array" ref="D130">IFERROR(INDEX('유닛 기본 밸런스'!$B:$B,MATCH(F130,'유닛 기본 밸런스'!C:C,0)),0)</f>
        <v>1066</v>
      </c>
      <c r="E130" s="90">
        <v>6</v>
      </c>
      <c r="F130" s="89" t="s">
        <v>262</v>
      </c>
    </row>
    <row r="131" spans="2:6" ht="13.5">
      <c r="B131" s="90">
        <v>20</v>
      </c>
      <c r="C131" s="90">
        <f t="array" ref="C131">IFERROR(INDEX('유닛 기본 밸런스'!$G:$G,MATCH(D131,'유닛 기본 밸런스'!B:B,0))*E131,0)</f>
        <v>752</v>
      </c>
      <c r="D131" s="90">
        <f t="array" ref="D131">IFERROR(INDEX('유닛 기본 밸런스'!$B:$B,MATCH(F131,'유닛 기본 밸런스'!C:C,0)),0)</f>
        <v>1059</v>
      </c>
      <c r="E131" s="90">
        <v>4</v>
      </c>
      <c r="F131" s="89" t="s">
        <v>255</v>
      </c>
    </row>
    <row r="132" spans="2:6" ht="13.5">
      <c r="B132" s="90">
        <v>20</v>
      </c>
      <c r="C132" s="90">
        <f t="array" ref="C132">IFERROR(INDEX('유닛 기본 밸런스'!$G:$G,MATCH(D132,'유닛 기본 밸런스'!B:B,0))*E132,0)</f>
        <v>888</v>
      </c>
      <c r="D132" s="90">
        <f t="array" ref="D132">IFERROR(INDEX('유닛 기본 밸런스'!$B:$B,MATCH(F132,'유닛 기본 밸런스'!C:C,0)),0)</f>
        <v>1063</v>
      </c>
      <c r="E132" s="90">
        <v>6</v>
      </c>
      <c r="F132" s="89" t="s">
        <v>259</v>
      </c>
    </row>
    <row r="133" spans="2:6" ht="13.5">
      <c r="B133" s="90">
        <v>20</v>
      </c>
      <c r="C133" s="90">
        <f t="array" ref="C133">IFERROR(INDEX('유닛 기본 밸런스'!$G:$G,MATCH(D133,'유닛 기본 밸런스'!B:B,0))*E133,0)</f>
        <v>790</v>
      </c>
      <c r="D133" s="90">
        <f t="array" ref="D133">IFERROR(INDEX('유닛 기본 밸런스'!$B:$B,MATCH(F133,'유닛 기본 밸런스'!C:C,0)),0)</f>
        <v>1057</v>
      </c>
      <c r="E133" s="90">
        <v>5</v>
      </c>
      <c r="F133" s="89" t="s">
        <v>253</v>
      </c>
    </row>
    <row r="134" spans="2:6" ht="13.5">
      <c r="B134" s="90">
        <v>20</v>
      </c>
      <c r="C134" s="90">
        <f t="array" ref="C134">IFERROR(INDEX('유닛 기본 밸런스'!$G:$G,MATCH(D134,'유닛 기본 밸런스'!B:B,0))*E134,0)</f>
        <v>512</v>
      </c>
      <c r="D134" s="90">
        <f t="array" ref="D134">IFERROR(INDEX('유닛 기본 밸런스'!$B:$B,MATCH(F134,'유닛 기본 밸런스'!C:C,0)),0)</f>
        <v>1056</v>
      </c>
      <c r="E134" s="90">
        <v>4</v>
      </c>
      <c r="F134" s="89" t="s">
        <v>252</v>
      </c>
    </row>
    <row r="135" spans="2:6" ht="13.5">
      <c r="B135" s="90">
        <v>20</v>
      </c>
      <c r="C135" s="90">
        <f t="array" ref="C135">IFERROR(INDEX('유닛 기본 밸런스'!$G:$G,MATCH(D135,'유닛 기본 밸런스'!B:B,0))*E135,0)</f>
        <v>1020</v>
      </c>
      <c r="D135" s="90">
        <f t="array" ref="D135">IFERROR(INDEX('유닛 기본 밸런스'!$B:$B,MATCH(F135,'유닛 기본 밸런스'!C:C,0)),0)</f>
        <v>1054</v>
      </c>
      <c r="E135" s="90">
        <v>15</v>
      </c>
      <c r="F135" s="89" t="s">
        <v>250</v>
      </c>
    </row>
    <row r="136" spans="2:6" ht="13.5">
      <c r="B136" s="90">
        <v>20</v>
      </c>
      <c r="C136" s="90">
        <f t="array" ref="C136">IFERROR(INDEX('유닛 기본 밸런스'!$G:$G,MATCH(D136,'유닛 기본 밸런스'!B:B,0))*E136,0)</f>
        <v>680</v>
      </c>
      <c r="D136" s="90">
        <f t="array" ref="D136">IFERROR(INDEX('유닛 기본 밸런스'!$B:$B,MATCH(F136,'유닛 기본 밸런스'!C:C,0)),0)</f>
        <v>1052</v>
      </c>
      <c r="E136" s="90">
        <v>10</v>
      </c>
      <c r="F136" s="89" t="s">
        <v>248</v>
      </c>
    </row>
    <row r="137" spans="2:6" ht="13.5">
      <c r="B137" s="90">
        <v>20</v>
      </c>
      <c r="C137" s="90">
        <f t="array" ref="C137">IFERROR(INDEX('유닛 기본 밸런스'!$G:$G,MATCH(D137,'유닛 기본 밸런스'!B:B,0))*E137,0)</f>
        <v>380</v>
      </c>
      <c r="D137" s="90">
        <f t="array" ref="D137">IFERROR(INDEX('유닛 기본 밸런스'!$B:$B,MATCH(F137,'유닛 기본 밸런스'!C:C,0)),0)</f>
        <v>1051</v>
      </c>
      <c r="E137" s="90">
        <v>10</v>
      </c>
      <c r="F137" s="89" t="s">
        <v>247</v>
      </c>
    </row>
    <row r="138" spans="2:6" ht="13.5">
      <c r="B138" s="90">
        <v>1</v>
      </c>
      <c r="C138" s="90">
        <f t="array" ref="C138">IFERROR(INDEX('유닛 기본 밸런스'!$G:$G,MATCH(D138,'유닛 기본 밸런스'!B:B,0))*E138,0)</f>
        <v>0</v>
      </c>
      <c r="D138" s="90">
        <f t="array" ref="D138">IFERROR(INDEX('유닛 기본 밸런스'!$B:$B,MATCH(F138,'유닛 기본 밸런스'!C:C,0)),0)</f>
        <v>0</v>
      </c>
      <c r="E138" s="90">
        <v>0</v>
      </c>
      <c r="F138" s="89"/>
    </row>
    <row r="139" spans="2:6" ht="13.5">
      <c r="B139" s="90">
        <v>1</v>
      </c>
      <c r="C139" s="90">
        <f t="array" ref="C139">IFERROR(INDEX('유닛 기본 밸런스'!$G:$G,MATCH(D139,'유닛 기본 밸런스'!B:B,0))*E139,0)</f>
        <v>0</v>
      </c>
      <c r="D139" s="90">
        <f t="array" ref="D139">IFERROR(INDEX('유닛 기본 밸런스'!$B:$B,MATCH(F139,'유닛 기본 밸런스'!C:C,0)),0)</f>
        <v>0</v>
      </c>
      <c r="E139" s="90">
        <v>0</v>
      </c>
      <c r="F139" s="89"/>
    </row>
    <row r="140" spans="2:6" ht="13.5">
      <c r="B140" s="90">
        <v>1</v>
      </c>
      <c r="C140" s="90">
        <f t="array" ref="C140">IFERROR(INDEX('유닛 기본 밸런스'!$G:$G,MATCH(D140,'유닛 기본 밸런스'!B:B,0))*E140,0)</f>
        <v>0</v>
      </c>
      <c r="D140" s="90">
        <f t="array" ref="D140">IFERROR(INDEX('유닛 기본 밸런스'!$B:$B,MATCH(F140,'유닛 기본 밸런스'!C:C,0)),0)</f>
        <v>0</v>
      </c>
      <c r="E140" s="90">
        <v>0</v>
      </c>
      <c r="F140" s="89"/>
    </row>
    <row r="141" spans="2:6" ht="13.5">
      <c r="B141" s="90">
        <v>1</v>
      </c>
      <c r="C141" s="90">
        <f t="array" ref="C141">IFERROR(INDEX('유닛 기본 밸런스'!$G:$G,MATCH(D141,'유닛 기본 밸런스'!B:B,0))*E141,0)</f>
        <v>0</v>
      </c>
      <c r="D141" s="90">
        <f t="array" ref="D141">IFERROR(INDEX('유닛 기본 밸런스'!$B:$B,MATCH(F141,'유닛 기본 밸런스'!C:C,0)),0)</f>
        <v>0</v>
      </c>
      <c r="E141" s="90">
        <v>0</v>
      </c>
      <c r="F141" s="89"/>
    </row>
    <row r="142" spans="2:6" ht="13.5">
      <c r="B142" s="90">
        <v>1</v>
      </c>
      <c r="C142" s="90">
        <f t="array" ref="C142">IFERROR(INDEX('유닛 기본 밸런스'!$G:$G,MATCH(D142,'유닛 기본 밸런스'!B:B,0))*E142,0)</f>
        <v>0</v>
      </c>
      <c r="D142" s="90">
        <f t="array" ref="D142">IFERROR(INDEX('유닛 기본 밸런스'!$B:$B,MATCH(F142,'유닛 기본 밸런스'!C:C,0)),0)</f>
        <v>0</v>
      </c>
      <c r="E142" s="90">
        <v>0</v>
      </c>
      <c r="F142" s="89"/>
    </row>
    <row r="143" spans="2:6" ht="13.5">
      <c r="B143" s="90">
        <v>1</v>
      </c>
      <c r="C143" s="90">
        <f t="array" ref="C143">IFERROR(INDEX('유닛 기본 밸런스'!$G:$G,MATCH(D143,'유닛 기본 밸런스'!B:B,0))*E143,0)</f>
        <v>0</v>
      </c>
      <c r="D143" s="90">
        <f t="array" ref="D143">IFERROR(INDEX('유닛 기본 밸런스'!$B:$B,MATCH(F143,'유닛 기본 밸런스'!C:C,0)),0)</f>
        <v>0</v>
      </c>
      <c r="E143" s="90">
        <v>0</v>
      </c>
      <c r="F143" s="89"/>
    </row>
    <row r="144" spans="2:6" ht="13.5">
      <c r="B144" s="90">
        <v>1</v>
      </c>
      <c r="C144" s="90">
        <f t="array" ref="C144">IFERROR(INDEX('유닛 기본 밸런스'!$G:$G,MATCH(D144,'유닛 기본 밸런스'!B:B,0))*E144,0)</f>
        <v>0</v>
      </c>
      <c r="D144" s="90">
        <f t="array" ref="D144">IFERROR(INDEX('유닛 기본 밸런스'!$B:$B,MATCH(F144,'유닛 기본 밸런스'!C:C,0)),0)</f>
        <v>0</v>
      </c>
      <c r="E144" s="90">
        <v>0</v>
      </c>
      <c r="F144" s="89"/>
    </row>
    <row r="145" spans="2:6" ht="13.5">
      <c r="B145" s="90">
        <v>1</v>
      </c>
      <c r="C145" s="90">
        <f t="array" ref="C145">IFERROR(INDEX('유닛 기본 밸런스'!$G:$G,MATCH(D145,'유닛 기본 밸런스'!B:B,0))*E145,0)</f>
        <v>0</v>
      </c>
      <c r="D145" s="90">
        <f t="array" ref="D145">IFERROR(INDEX('유닛 기본 밸런스'!$B:$B,MATCH(F145,'유닛 기본 밸런스'!C:C,0)),0)</f>
        <v>0</v>
      </c>
      <c r="E145" s="90">
        <v>0</v>
      </c>
      <c r="F145" s="89"/>
    </row>
    <row r="146" spans="2:6" ht="13.5">
      <c r="B146" s="90">
        <v>1</v>
      </c>
      <c r="C146" s="90">
        <f t="array" ref="C146">IFERROR(INDEX('유닛 기본 밸런스'!$G:$G,MATCH(D146,'유닛 기본 밸런스'!B:B,0))*E146,0)</f>
        <v>0</v>
      </c>
      <c r="D146" s="90">
        <f t="array" ref="D146">IFERROR(INDEX('유닛 기본 밸런스'!$B:$B,MATCH(F146,'유닛 기본 밸런스'!C:C,0)),0)</f>
        <v>0</v>
      </c>
      <c r="E146" s="90">
        <v>0</v>
      </c>
      <c r="F146" s="89"/>
    </row>
    <row r="147" spans="2:6" ht="13.5">
      <c r="B147" s="90">
        <v>1</v>
      </c>
      <c r="C147" s="90">
        <f t="array" ref="C147">IFERROR(INDEX('유닛 기본 밸런스'!$G:$G,MATCH(D147,'유닛 기본 밸런스'!B:B,0))*E147,0)</f>
        <v>0</v>
      </c>
      <c r="D147" s="90">
        <f t="array" ref="D147">IFERROR(INDEX('유닛 기본 밸런스'!$B:$B,MATCH(F147,'유닛 기본 밸런스'!C:C,0)),0)</f>
        <v>0</v>
      </c>
      <c r="E147" s="90">
        <v>0</v>
      </c>
      <c r="F147" s="89"/>
    </row>
    <row r="148" spans="2:6" ht="13.5">
      <c r="B148" s="90">
        <v>1</v>
      </c>
      <c r="C148" s="90">
        <f t="array" ref="C148">IFERROR(INDEX('유닛 기본 밸런스'!$G:$G,MATCH(D148,'유닛 기본 밸런스'!B:B,0))*E148,0)</f>
        <v>0</v>
      </c>
      <c r="D148" s="90">
        <f t="array" ref="D148">IFERROR(INDEX('유닛 기본 밸런스'!$B:$B,MATCH(F148,'유닛 기본 밸런스'!C:C,0)),0)</f>
        <v>0</v>
      </c>
      <c r="E148" s="90"/>
      <c r="F148" s="89"/>
    </row>
    <row r="149" spans="2:6" ht="13.5">
      <c r="B149" s="90">
        <v>1</v>
      </c>
      <c r="C149" s="90">
        <f t="array" ref="C149">IFERROR(INDEX('유닛 기본 밸런스'!$G:$G,MATCH(D149,'유닛 기본 밸런스'!B:B,0))*E149,0)</f>
        <v>0</v>
      </c>
      <c r="D149" s="90">
        <f t="array" ref="D149">IFERROR(INDEX('유닛 기본 밸런스'!$B:$B,MATCH(F149,'유닛 기본 밸런스'!C:C,0)),0)</f>
        <v>0</v>
      </c>
      <c r="E149" s="90"/>
      <c r="F149" s="89"/>
    </row>
    <row r="150" spans="2:6" ht="13.5">
      <c r="B150" s="90">
        <v>1</v>
      </c>
      <c r="C150" s="90">
        <f t="array" ref="C150">IFERROR(INDEX('유닛 기본 밸런스'!$G:$G,MATCH(D150,'유닛 기본 밸런스'!B:B,0))*E150,0)</f>
        <v>0</v>
      </c>
      <c r="D150" s="90">
        <f t="array" ref="D150">IFERROR(INDEX('유닛 기본 밸런스'!$B:$B,MATCH(F150,'유닛 기본 밸런스'!C:C,0)),0)</f>
        <v>0</v>
      </c>
      <c r="E150" s="90"/>
      <c r="F150" s="89"/>
    </row>
    <row r="151" spans="2:6" ht="13.5">
      <c r="B151" s="90">
        <v>1</v>
      </c>
      <c r="C151" s="90">
        <f t="array" ref="C151">IFERROR(INDEX('유닛 기본 밸런스'!$G:$G,MATCH(D151,'유닛 기본 밸런스'!B:B,0))*E151,0)</f>
        <v>0</v>
      </c>
      <c r="D151" s="90">
        <f t="array" ref="D151">IFERROR(INDEX('유닛 기본 밸런스'!$B:$B,MATCH(F151,'유닛 기본 밸런스'!C:C,0)),0)</f>
        <v>0</v>
      </c>
      <c r="E151" s="90"/>
      <c r="F151" s="89"/>
    </row>
    <row r="152" spans="2:6" ht="13.5">
      <c r="B152" s="90">
        <v>1</v>
      </c>
      <c r="C152" s="90">
        <f t="array" ref="C152">IFERROR(INDEX('유닛 기본 밸런스'!$G:$G,MATCH(D152,'유닛 기본 밸런스'!B:B,0))*E152,0)</f>
        <v>0</v>
      </c>
      <c r="D152" s="90">
        <f t="array" ref="D152">IFERROR(INDEX('유닛 기본 밸런스'!$B:$B,MATCH(F152,'유닛 기본 밸런스'!C:C,0)),0)</f>
        <v>0</v>
      </c>
      <c r="E152" s="90"/>
      <c r="F152" s="89"/>
    </row>
    <row r="153" spans="2:6" ht="13.5">
      <c r="B153" s="90">
        <v>1</v>
      </c>
      <c r="C153" s="90">
        <f t="array" ref="C153">IFERROR(INDEX('유닛 기본 밸런스'!$G:$G,MATCH(D153,'유닛 기본 밸런스'!B:B,0))*E153,0)</f>
        <v>0</v>
      </c>
      <c r="D153" s="90">
        <f t="array" ref="D153">IFERROR(INDEX('유닛 기본 밸런스'!$B:$B,MATCH(F153,'유닛 기본 밸런스'!C:C,0)),0)</f>
        <v>0</v>
      </c>
      <c r="E153" s="90"/>
      <c r="F153" s="89"/>
    </row>
    <row r="154" spans="2:6" ht="13.5">
      <c r="B154" s="90">
        <v>1</v>
      </c>
      <c r="C154" s="90">
        <f t="array" ref="C154">IFERROR(INDEX('유닛 기본 밸런스'!$G:$G,MATCH(D154,'유닛 기본 밸런스'!B:B,0))*E154,0)</f>
        <v>0</v>
      </c>
      <c r="D154" s="90">
        <f t="array" ref="D154">IFERROR(INDEX('유닛 기본 밸런스'!$B:$B,MATCH(F154,'유닛 기본 밸런스'!C:C,0)),0)</f>
        <v>0</v>
      </c>
      <c r="E154" s="90"/>
      <c r="F154" s="89"/>
    </row>
    <row r="155" spans="2:6" ht="13.5">
      <c r="B155" s="90">
        <v>1</v>
      </c>
      <c r="C155" s="90">
        <f t="array" ref="C155">IFERROR(INDEX('유닛 기본 밸런스'!$G:$G,MATCH(D155,'유닛 기본 밸런스'!B:B,0))*E155,0)</f>
        <v>0</v>
      </c>
      <c r="D155" s="90">
        <f t="array" ref="D155">IFERROR(INDEX('유닛 기본 밸런스'!$B:$B,MATCH(F155,'유닛 기본 밸런스'!C:C,0)),0)</f>
        <v>0</v>
      </c>
      <c r="E155" s="90"/>
      <c r="F155" s="89"/>
    </row>
    <row r="156" spans="2:6" ht="13.5">
      <c r="B156" s="90">
        <v>1</v>
      </c>
      <c r="C156" s="90">
        <f t="array" ref="C156">IFERROR(INDEX('유닛 기본 밸런스'!$G:$G,MATCH(D156,'유닛 기본 밸런스'!B:B,0))*E156,0)</f>
        <v>0</v>
      </c>
      <c r="D156" s="90">
        <f t="array" ref="D156">IFERROR(INDEX('유닛 기본 밸런스'!$B:$B,MATCH(F156,'유닛 기본 밸런스'!C:C,0)),0)</f>
        <v>0</v>
      </c>
      <c r="E156" s="90"/>
      <c r="F156" s="89"/>
    </row>
    <row r="157" spans="2:6" ht="13.5">
      <c r="B157" s="90">
        <v>1</v>
      </c>
      <c r="C157" s="90">
        <f t="array" ref="C157">IFERROR(INDEX('유닛 기본 밸런스'!$G:$G,MATCH(D157,'유닛 기본 밸런스'!B:B,0))*E157,0)</f>
        <v>0</v>
      </c>
      <c r="D157" s="90">
        <f t="array" ref="D157">IFERROR(INDEX('유닛 기본 밸런스'!$B:$B,MATCH(F157,'유닛 기본 밸런스'!C:C,0)),0)</f>
        <v>0</v>
      </c>
      <c r="E157" s="90"/>
      <c r="F157" s="89"/>
    </row>
    <row r="158" spans="2:6" ht="13.5">
      <c r="B158" s="90">
        <v>1</v>
      </c>
      <c r="C158" s="90">
        <f t="array" ref="C158">IFERROR(INDEX('유닛 기본 밸런스'!$G:$G,MATCH(D158,'유닛 기본 밸런스'!B:B,0))*E158,0)</f>
        <v>0</v>
      </c>
      <c r="D158" s="90">
        <f t="array" ref="D158">IFERROR(INDEX('유닛 기본 밸런스'!$B:$B,MATCH(F158,'유닛 기본 밸런스'!C:C,0)),0)</f>
        <v>0</v>
      </c>
      <c r="E158" s="90"/>
      <c r="F158" s="89"/>
    </row>
    <row r="159" spans="2:6" ht="13.5">
      <c r="B159" s="90">
        <v>1</v>
      </c>
      <c r="C159" s="90">
        <f t="array" ref="C159">IFERROR(INDEX('유닛 기본 밸런스'!$G:$G,MATCH(D159,'유닛 기본 밸런스'!B:B,0))*E159,0)</f>
        <v>0</v>
      </c>
      <c r="D159" s="90">
        <f t="array" ref="D159">IFERROR(INDEX('유닛 기본 밸런스'!$B:$B,MATCH(F159,'유닛 기본 밸런스'!C:C,0)),0)</f>
        <v>0</v>
      </c>
      <c r="E159" s="90"/>
      <c r="F159" s="89"/>
    </row>
    <row r="160" spans="2:6" ht="13.5">
      <c r="B160" s="90">
        <v>1</v>
      </c>
      <c r="C160" s="90">
        <f t="array" ref="C160">IFERROR(INDEX('유닛 기본 밸런스'!$G:$G,MATCH(D160,'유닛 기본 밸런스'!B:B,0))*E160,0)</f>
        <v>0</v>
      </c>
      <c r="D160" s="90">
        <f t="array" ref="D160">IFERROR(INDEX('유닛 기본 밸런스'!$B:$B,MATCH(F160,'유닛 기본 밸런스'!C:C,0)),0)</f>
        <v>0</v>
      </c>
      <c r="E160" s="90"/>
      <c r="F160" s="89"/>
    </row>
    <row r="161" spans="2:6" ht="13.5">
      <c r="B161" s="90">
        <v>1</v>
      </c>
      <c r="C161" s="90">
        <f t="array" ref="C161">IFERROR(INDEX('유닛 기본 밸런스'!$G:$G,MATCH(D161,'유닛 기본 밸런스'!B:B,0))*E161,0)</f>
        <v>0</v>
      </c>
      <c r="D161" s="90">
        <f t="array" ref="D161">IFERROR(INDEX('유닛 기본 밸런스'!$B:$B,MATCH(F161,'유닛 기본 밸런스'!C:C,0)),0)</f>
        <v>0</v>
      </c>
      <c r="E161" s="90"/>
      <c r="F161" s="89"/>
    </row>
    <row r="162" spans="2:6" ht="13.5">
      <c r="B162" s="90">
        <v>1</v>
      </c>
      <c r="C162" s="90">
        <f t="array" ref="C162">IFERROR(INDEX('유닛 기본 밸런스'!$G:$G,MATCH(D162,'유닛 기본 밸런스'!B:B,0))*E162,0)</f>
        <v>0</v>
      </c>
      <c r="D162" s="90">
        <f t="array" ref="D162">IFERROR(INDEX('유닛 기본 밸런스'!$B:$B,MATCH(F162,'유닛 기본 밸런스'!C:C,0)),0)</f>
        <v>0</v>
      </c>
      <c r="E162" s="90"/>
      <c r="F162" s="89"/>
    </row>
    <row r="163" spans="2:6" ht="13.5">
      <c r="B163" s="90">
        <v>1</v>
      </c>
      <c r="C163" s="90">
        <f t="array" ref="C163">IFERROR(INDEX('유닛 기본 밸런스'!$G:$G,MATCH(D163,'유닛 기본 밸런스'!B:B,0))*E163,0)</f>
        <v>0</v>
      </c>
      <c r="D163" s="90">
        <f t="array" ref="D163">IFERROR(INDEX('유닛 기본 밸런스'!$B:$B,MATCH(F163,'유닛 기본 밸런스'!C:C,0)),0)</f>
        <v>0</v>
      </c>
      <c r="E163" s="90"/>
      <c r="F163" s="89"/>
    </row>
    <row r="164" spans="2:6" ht="13.5">
      <c r="B164" s="90">
        <v>1</v>
      </c>
      <c r="C164" s="90">
        <f t="array" ref="C164">IFERROR(INDEX('유닛 기본 밸런스'!$G:$G,MATCH(D164,'유닛 기본 밸런스'!B:B,0))*E164,0)</f>
        <v>0</v>
      </c>
      <c r="D164" s="90">
        <f t="array" ref="D164">IFERROR(INDEX('유닛 기본 밸런스'!$B:$B,MATCH(F164,'유닛 기본 밸런스'!C:C,0)),0)</f>
        <v>0</v>
      </c>
      <c r="E164" s="90"/>
      <c r="F164" s="89"/>
    </row>
    <row r="165" spans="2:6" ht="13.5">
      <c r="B165" s="90">
        <v>1</v>
      </c>
      <c r="C165" s="90">
        <f t="array" ref="C165">IFERROR(INDEX('유닛 기본 밸런스'!$G:$G,MATCH(D165,'유닛 기본 밸런스'!B:B,0))*E165,0)</f>
        <v>0</v>
      </c>
      <c r="D165" s="90">
        <f t="array" ref="D165">IFERROR(INDEX('유닛 기본 밸런스'!$B:$B,MATCH(F165,'유닛 기본 밸런스'!C:C,0)),0)</f>
        <v>0</v>
      </c>
      <c r="E165" s="90"/>
      <c r="F165" s="89"/>
    </row>
    <row r="166" spans="2:6" ht="13.5">
      <c r="B166" s="90">
        <v>1</v>
      </c>
      <c r="C166" s="90">
        <f t="array" ref="C166">IFERROR(INDEX('유닛 기본 밸런스'!$G:$G,MATCH(D166,'유닛 기본 밸런스'!B:B,0))*E166,0)</f>
        <v>0</v>
      </c>
      <c r="D166" s="90">
        <f t="array" ref="D166">IFERROR(INDEX('유닛 기본 밸런스'!$B:$B,MATCH(F166,'유닛 기본 밸런스'!C:C,0)),0)</f>
        <v>0</v>
      </c>
      <c r="E166" s="90"/>
      <c r="F166" s="89"/>
    </row>
    <row r="167" spans="2:6" ht="13.5">
      <c r="B167" s="90">
        <v>1</v>
      </c>
      <c r="C167" s="90">
        <f t="array" ref="C167">IFERROR(INDEX('유닛 기본 밸런스'!$G:$G,MATCH(D167,'유닛 기본 밸런스'!B:B,0))*E167,0)</f>
        <v>0</v>
      </c>
      <c r="D167" s="90">
        <f t="array" ref="D167">IFERROR(INDEX('유닛 기본 밸런스'!$B:$B,MATCH(F167,'유닛 기본 밸런스'!C:C,0)),0)</f>
        <v>0</v>
      </c>
      <c r="E167" s="90"/>
      <c r="F167" s="89"/>
    </row>
    <row r="168" spans="2:6" ht="13.5">
      <c r="B168" s="90">
        <v>1</v>
      </c>
      <c r="C168" s="90">
        <f t="array" ref="C168">IFERROR(INDEX('유닛 기본 밸런스'!$G:$G,MATCH(D168,'유닛 기본 밸런스'!B:B,0))*E168,0)</f>
        <v>0</v>
      </c>
      <c r="D168" s="90">
        <f t="array" ref="D168">IFERROR(INDEX('유닛 기본 밸런스'!$B:$B,MATCH(F168,'유닛 기본 밸런스'!C:C,0)),0)</f>
        <v>0</v>
      </c>
      <c r="E168" s="90"/>
      <c r="F168" s="89"/>
    </row>
    <row r="169" spans="2:6" ht="13.5">
      <c r="B169" s="90">
        <v>1</v>
      </c>
      <c r="C169" s="90">
        <f t="array" ref="C169">IFERROR(INDEX('유닛 기본 밸런스'!$G:$G,MATCH(D169,'유닛 기본 밸런스'!B:B,0))*E169,0)</f>
        <v>0</v>
      </c>
      <c r="D169" s="90">
        <f t="array" ref="D169">IFERROR(INDEX('유닛 기본 밸런스'!$B:$B,MATCH(F169,'유닛 기본 밸런스'!C:C,0)),0)</f>
        <v>0</v>
      </c>
      <c r="E169" s="90"/>
      <c r="F169" s="89"/>
    </row>
    <row r="170" spans="2:6" ht="13.5">
      <c r="B170" s="90">
        <v>1</v>
      </c>
      <c r="C170" s="90">
        <f t="array" ref="C170">IFERROR(INDEX('유닛 기본 밸런스'!$G:$G,MATCH(D170,'유닛 기본 밸런스'!B:B,0))*E170,0)</f>
        <v>0</v>
      </c>
      <c r="D170" s="90">
        <f t="array" ref="D170">IFERROR(INDEX('유닛 기본 밸런스'!$B:$B,MATCH(F170,'유닛 기본 밸런스'!C:C,0)),0)</f>
        <v>0</v>
      </c>
      <c r="E170" s="90"/>
      <c r="F170" s="89"/>
    </row>
    <row r="171" spans="2:6" ht="13.5">
      <c r="B171" s="90">
        <v>1</v>
      </c>
      <c r="C171" s="90">
        <f t="array" ref="C171">IFERROR(INDEX('유닛 기본 밸런스'!$G:$G,MATCH(D171,'유닛 기본 밸런스'!B:B,0))*E171,0)</f>
        <v>0</v>
      </c>
      <c r="D171" s="90">
        <f t="array" ref="D171">IFERROR(INDEX('유닛 기본 밸런스'!$B:$B,MATCH(F171,'유닛 기본 밸런스'!C:C,0)),0)</f>
        <v>0</v>
      </c>
      <c r="E171" s="90"/>
      <c r="F171" s="89"/>
    </row>
    <row r="172" spans="2:6" ht="13.5">
      <c r="B172" s="90">
        <v>1</v>
      </c>
      <c r="C172" s="90">
        <f t="array" ref="C172">IFERROR(INDEX('유닛 기본 밸런스'!$G:$G,MATCH(D172,'유닛 기본 밸런스'!B:B,0))*E172,0)</f>
        <v>0</v>
      </c>
      <c r="D172" s="90">
        <f t="array" ref="D172">IFERROR(INDEX('유닛 기본 밸런스'!$B:$B,MATCH(F172,'유닛 기본 밸런스'!C:C,0)),0)</f>
        <v>0</v>
      </c>
      <c r="E172" s="90"/>
      <c r="F172" s="89"/>
    </row>
    <row r="173" spans="2:6" ht="13.5">
      <c r="B173" s="90">
        <v>1</v>
      </c>
      <c r="C173" s="90">
        <f t="array" ref="C173">IFERROR(INDEX('유닛 기본 밸런스'!$G:$G,MATCH(D173,'유닛 기본 밸런스'!B:B,0))*E173,0)</f>
        <v>0</v>
      </c>
      <c r="D173" s="90">
        <f t="array" ref="D173">IFERROR(INDEX('유닛 기본 밸런스'!$B:$B,MATCH(F173,'유닛 기본 밸런스'!C:C,0)),0)</f>
        <v>0</v>
      </c>
      <c r="E173" s="90"/>
      <c r="F173" s="89"/>
    </row>
    <row r="174" spans="2:6" ht="13.5">
      <c r="B174" s="90">
        <v>1</v>
      </c>
      <c r="C174" s="90">
        <f t="array" ref="C174">IFERROR(INDEX('유닛 기본 밸런스'!$G:$G,MATCH(D174,'유닛 기본 밸런스'!B:B,0))*E174,0)</f>
        <v>0</v>
      </c>
      <c r="D174" s="90">
        <f t="array" ref="D174">IFERROR(INDEX('유닛 기본 밸런스'!$B:$B,MATCH(F174,'유닛 기본 밸런스'!C:C,0)),0)</f>
        <v>0</v>
      </c>
      <c r="E174" s="90"/>
      <c r="F174" s="89"/>
    </row>
    <row r="175" spans="2:6" ht="13.5">
      <c r="B175" s="90">
        <v>1</v>
      </c>
      <c r="C175" s="90">
        <f t="array" ref="C175">IFERROR(INDEX('유닛 기본 밸런스'!$G:$G,MATCH(D175,'유닛 기본 밸런스'!B:B,0))*E175,0)</f>
        <v>0</v>
      </c>
      <c r="D175" s="90">
        <f t="array" ref="D175">IFERROR(INDEX('유닛 기본 밸런스'!$B:$B,MATCH(F175,'유닛 기본 밸런스'!C:C,0)),0)</f>
        <v>0</v>
      </c>
      <c r="E175" s="90"/>
      <c r="F175" s="89"/>
    </row>
    <row r="176" spans="2:6" ht="13.5">
      <c r="B176" s="90">
        <v>1</v>
      </c>
      <c r="C176" s="90">
        <f t="array" ref="C176">IFERROR(INDEX('유닛 기본 밸런스'!$G:$G,MATCH(D176,'유닛 기본 밸런스'!B:B,0))*E176,0)</f>
        <v>0</v>
      </c>
      <c r="D176" s="90">
        <f t="array" ref="D176">IFERROR(INDEX('유닛 기본 밸런스'!$B:$B,MATCH(F176,'유닛 기본 밸런스'!C:C,0)),0)</f>
        <v>0</v>
      </c>
      <c r="E176" s="90"/>
      <c r="F176" s="89"/>
    </row>
    <row r="177" spans="2:6" ht="13.5">
      <c r="B177" s="90">
        <v>1</v>
      </c>
      <c r="C177" s="90">
        <f t="array" ref="C177">IFERROR(INDEX('유닛 기본 밸런스'!$G:$G,MATCH(D177,'유닛 기본 밸런스'!B:B,0))*E177,0)</f>
        <v>0</v>
      </c>
      <c r="D177" s="90">
        <f t="array" ref="D177">IFERROR(INDEX('유닛 기본 밸런스'!$B:$B,MATCH(F177,'유닛 기본 밸런스'!C:C,0)),0)</f>
        <v>0</v>
      </c>
      <c r="E177" s="90"/>
      <c r="F177" s="89"/>
    </row>
    <row r="178" spans="2:6" ht="13.5">
      <c r="B178" s="90">
        <v>1</v>
      </c>
      <c r="C178" s="90">
        <f t="array" ref="C178">IFERROR(INDEX('유닛 기본 밸런스'!$G:$G,MATCH(D178,'유닛 기본 밸런스'!B:B,0))*E178,0)</f>
        <v>0</v>
      </c>
      <c r="D178" s="90">
        <f t="array" ref="D178">IFERROR(INDEX('유닛 기본 밸런스'!$B:$B,MATCH(F178,'유닛 기본 밸런스'!C:C,0)),0)</f>
        <v>0</v>
      </c>
      <c r="E178" s="90"/>
      <c r="F178" s="89"/>
    </row>
    <row r="179" spans="2:6" ht="13.5">
      <c r="B179" s="90">
        <v>1</v>
      </c>
      <c r="C179" s="90">
        <f t="array" ref="C179">IFERROR(INDEX('유닛 기본 밸런스'!$G:$G,MATCH(D179,'유닛 기본 밸런스'!B:B,0))*E179,0)</f>
        <v>0</v>
      </c>
      <c r="D179" s="90">
        <f t="array" ref="D179">IFERROR(INDEX('유닛 기본 밸런스'!$B:$B,MATCH(F179,'유닛 기본 밸런스'!C:C,0)),0)</f>
        <v>0</v>
      </c>
      <c r="E179" s="90"/>
      <c r="F179" s="89"/>
    </row>
    <row r="180" spans="2:6" ht="13.5">
      <c r="B180" s="90">
        <v>1</v>
      </c>
      <c r="C180" s="90">
        <f t="array" ref="C180">IFERROR(INDEX('유닛 기본 밸런스'!$G:$G,MATCH(D180,'유닛 기본 밸런스'!B:B,0))*E180,0)</f>
        <v>0</v>
      </c>
      <c r="D180" s="90">
        <f t="array" ref="D180">IFERROR(INDEX('유닛 기본 밸런스'!$B:$B,MATCH(F180,'유닛 기본 밸런스'!C:C,0)),0)</f>
        <v>0</v>
      </c>
      <c r="E180" s="90"/>
      <c r="F180" s="89"/>
    </row>
    <row r="181" spans="2:6" ht="13.5">
      <c r="B181" s="90">
        <v>1</v>
      </c>
      <c r="C181" s="90">
        <f t="array" ref="C181">IFERROR(INDEX('유닛 기본 밸런스'!$G:$G,MATCH(D181,'유닛 기본 밸런스'!B:B,0))*E181,0)</f>
        <v>0</v>
      </c>
      <c r="D181" s="90">
        <f t="array" ref="D181">IFERROR(INDEX('유닛 기본 밸런스'!$B:$B,MATCH(F181,'유닛 기본 밸런스'!C:C,0)),0)</f>
        <v>0</v>
      </c>
      <c r="E181" s="90"/>
      <c r="F181" s="89"/>
    </row>
    <row r="182" spans="2:6" ht="13.5">
      <c r="B182" s="90">
        <v>1</v>
      </c>
      <c r="C182" s="90">
        <f t="array" ref="C182">IFERROR(INDEX('유닛 기본 밸런스'!$G:$G,MATCH(D182,'유닛 기본 밸런스'!B:B,0))*E182,0)</f>
        <v>0</v>
      </c>
      <c r="D182" s="90">
        <f t="array" ref="D182">IFERROR(INDEX('유닛 기본 밸런스'!$B:$B,MATCH(F182,'유닛 기본 밸런스'!C:C,0)),0)</f>
        <v>0</v>
      </c>
      <c r="E182" s="90"/>
      <c r="F182" s="89"/>
    </row>
    <row r="183" spans="2:6" ht="13.5">
      <c r="B183" s="90">
        <v>1</v>
      </c>
      <c r="C183" s="90">
        <f t="array" ref="C183">IFERROR(INDEX('유닛 기본 밸런스'!$G:$G,MATCH(D183,'유닛 기본 밸런스'!B:B,0))*E183,0)</f>
        <v>0</v>
      </c>
      <c r="D183" s="90">
        <f t="array" ref="D183">IFERROR(INDEX('유닛 기본 밸런스'!$B:$B,MATCH(F183,'유닛 기본 밸런스'!C:C,0)),0)</f>
        <v>0</v>
      </c>
      <c r="E183" s="90"/>
      <c r="F183" s="89"/>
    </row>
    <row r="184" spans="2:6" ht="13.5">
      <c r="B184" s="90">
        <v>1</v>
      </c>
      <c r="C184" s="90">
        <f t="array" ref="C184">IFERROR(INDEX('유닛 기본 밸런스'!$G:$G,MATCH(D184,'유닛 기본 밸런스'!B:B,0))*E184,0)</f>
        <v>0</v>
      </c>
      <c r="D184" s="90">
        <f t="array" ref="D184">IFERROR(INDEX('유닛 기본 밸런스'!$B:$B,MATCH(F184,'유닛 기본 밸런스'!C:C,0)),0)</f>
        <v>0</v>
      </c>
      <c r="E184" s="90"/>
      <c r="F184" s="89"/>
    </row>
    <row r="185" spans="2:6" ht="13.5">
      <c r="B185" s="90">
        <v>1</v>
      </c>
      <c r="C185" s="90">
        <f t="array" ref="C185">IFERROR(INDEX('유닛 기본 밸런스'!$G:$G,MATCH(D185,'유닛 기본 밸런스'!B:B,0))*E185,0)</f>
        <v>0</v>
      </c>
      <c r="D185" s="90">
        <f t="array" ref="D185">IFERROR(INDEX('유닛 기본 밸런스'!$B:$B,MATCH(F185,'유닛 기본 밸런스'!C:C,0)),0)</f>
        <v>0</v>
      </c>
      <c r="E185" s="90"/>
      <c r="F185" s="89"/>
    </row>
    <row r="186" spans="2:6" ht="13.5">
      <c r="B186" s="90">
        <v>1</v>
      </c>
      <c r="C186" s="90">
        <f t="array" ref="C186">IFERROR(INDEX('유닛 기본 밸런스'!$G:$G,MATCH(D186,'유닛 기본 밸런스'!B:B,0))*E186,0)</f>
        <v>0</v>
      </c>
      <c r="D186" s="90">
        <f t="array" ref="D186">IFERROR(INDEX('유닛 기본 밸런스'!$B:$B,MATCH(F186,'유닛 기본 밸런스'!C:C,0)),0)</f>
        <v>0</v>
      </c>
      <c r="E186" s="90"/>
      <c r="F186" s="89"/>
    </row>
    <row r="187" spans="2:6" ht="13.5">
      <c r="B187" s="90">
        <v>1</v>
      </c>
      <c r="C187" s="90">
        <f t="array" ref="C187">IFERROR(INDEX('유닛 기본 밸런스'!$G:$G,MATCH(D187,'유닛 기본 밸런스'!B:B,0))*E187,0)</f>
        <v>0</v>
      </c>
      <c r="D187" s="90">
        <f t="array" ref="D187">IFERROR(INDEX('유닛 기본 밸런스'!$B:$B,MATCH(F187,'유닛 기본 밸런스'!C:C,0)),0)</f>
        <v>0</v>
      </c>
      <c r="E187" s="90"/>
      <c r="F187" s="89"/>
    </row>
    <row r="188" spans="2:6" ht="13.5">
      <c r="B188" s="90">
        <v>1</v>
      </c>
      <c r="C188" s="90">
        <f t="array" ref="C188">IFERROR(INDEX('유닛 기본 밸런스'!$G:$G,MATCH(D188,'유닛 기본 밸런스'!B:B,0))*E188,0)</f>
        <v>0</v>
      </c>
      <c r="D188" s="90">
        <f t="array" ref="D188">IFERROR(INDEX('유닛 기본 밸런스'!$B:$B,MATCH(F188,'유닛 기본 밸런스'!C:C,0)),0)</f>
        <v>0</v>
      </c>
      <c r="E188" s="90"/>
      <c r="F188" s="89"/>
    </row>
    <row r="189" spans="2:6" ht="13.5">
      <c r="B189" s="90">
        <v>1</v>
      </c>
      <c r="C189" s="90">
        <f t="array" ref="C189">IFERROR(INDEX('유닛 기본 밸런스'!$G:$G,MATCH(D189,'유닛 기본 밸런스'!B:B,0))*E189,0)</f>
        <v>0</v>
      </c>
      <c r="D189" s="90">
        <f t="array" ref="D189">IFERROR(INDEX('유닛 기본 밸런스'!$B:$B,MATCH(F189,'유닛 기본 밸런스'!C:C,0)),0)</f>
        <v>0</v>
      </c>
      <c r="E189" s="90"/>
      <c r="F189" s="89"/>
    </row>
    <row r="190" spans="2:6" ht="13.5">
      <c r="B190" s="90">
        <v>1</v>
      </c>
      <c r="C190" s="90">
        <f t="array" ref="C190">IFERROR(INDEX('유닛 기본 밸런스'!$G:$G,MATCH(D190,'유닛 기본 밸런스'!B:B,0))*E190,0)</f>
        <v>0</v>
      </c>
      <c r="D190" s="90">
        <f t="array" ref="D190">IFERROR(INDEX('유닛 기본 밸런스'!$B:$B,MATCH(F190,'유닛 기본 밸런스'!C:C,0)),0)</f>
        <v>0</v>
      </c>
      <c r="E190" s="90"/>
      <c r="F190" s="89"/>
    </row>
    <row r="191" spans="2:6" ht="13.5">
      <c r="B191" s="90">
        <v>1</v>
      </c>
      <c r="C191" s="90">
        <f t="array" ref="C191">IFERROR(INDEX('유닛 기본 밸런스'!$G:$G,MATCH(D191,'유닛 기본 밸런스'!B:B,0))*E191,0)</f>
        <v>0</v>
      </c>
      <c r="D191" s="90">
        <f t="array" ref="D191">IFERROR(INDEX('유닛 기본 밸런스'!$B:$B,MATCH(F191,'유닛 기본 밸런스'!C:C,0)),0)</f>
        <v>0</v>
      </c>
      <c r="E191" s="90"/>
      <c r="F191" s="89"/>
    </row>
    <row r="192" spans="2:6" ht="13.5">
      <c r="B192" s="90">
        <v>1</v>
      </c>
      <c r="C192" s="90">
        <f t="array" ref="C192">IFERROR(INDEX('유닛 기본 밸런스'!$G:$G,MATCH(D192,'유닛 기본 밸런스'!B:B,0))*E192,0)</f>
        <v>0</v>
      </c>
      <c r="D192" s="90">
        <f t="array" ref="D192">IFERROR(INDEX('유닛 기본 밸런스'!$B:$B,MATCH(F192,'유닛 기본 밸런스'!C:C,0)),0)</f>
        <v>0</v>
      </c>
      <c r="E192" s="90"/>
      <c r="F192" s="89"/>
    </row>
    <row r="193" spans="2:6" ht="13.5">
      <c r="B193" s="90">
        <v>1</v>
      </c>
      <c r="C193" s="90">
        <f t="array" ref="C193">IFERROR(INDEX('유닛 기본 밸런스'!$G:$G,MATCH(D193,'유닛 기본 밸런스'!B:B,0))*E193,0)</f>
        <v>0</v>
      </c>
      <c r="D193" s="90">
        <f t="array" ref="D193">IFERROR(INDEX('유닛 기본 밸런스'!$B:$B,MATCH(F193,'유닛 기본 밸런스'!C:C,0)),0)</f>
        <v>0</v>
      </c>
      <c r="E193" s="90"/>
      <c r="F193" s="89"/>
    </row>
    <row r="194" spans="2:6" ht="13.5">
      <c r="B194" s="90">
        <v>1</v>
      </c>
      <c r="C194" s="90">
        <f t="array" ref="C194">IFERROR(INDEX('유닛 기본 밸런스'!$G:$G,MATCH(D194,'유닛 기본 밸런스'!B:B,0))*E194,0)</f>
        <v>0</v>
      </c>
      <c r="D194" s="90">
        <f t="array" ref="D194">IFERROR(INDEX('유닛 기본 밸런스'!$B:$B,MATCH(F194,'유닛 기본 밸런스'!C:C,0)),0)</f>
        <v>0</v>
      </c>
      <c r="E194" s="90"/>
      <c r="F194" s="89"/>
    </row>
    <row r="195" spans="2:6" ht="13.5">
      <c r="B195" s="90">
        <v>1</v>
      </c>
      <c r="C195" s="90">
        <f t="array" ref="C195">IFERROR(INDEX('유닛 기본 밸런스'!$G:$G,MATCH(D195,'유닛 기본 밸런스'!B:B,0))*E195,0)</f>
        <v>0</v>
      </c>
      <c r="D195" s="90">
        <f t="array" ref="D195">IFERROR(INDEX('유닛 기본 밸런스'!$B:$B,MATCH(F195,'유닛 기본 밸런스'!C:C,0)),0)</f>
        <v>0</v>
      </c>
      <c r="E195" s="90"/>
      <c r="F195" s="89"/>
    </row>
    <row r="196" spans="2:6" ht="13.5">
      <c r="B196" s="90">
        <v>1</v>
      </c>
      <c r="C196" s="90">
        <f t="array" ref="C196">IFERROR(INDEX('유닛 기본 밸런스'!$G:$G,MATCH(D196,'유닛 기본 밸런스'!B:B,0))*E196,0)</f>
        <v>0</v>
      </c>
      <c r="D196" s="90">
        <f t="array" ref="D196">IFERROR(INDEX('유닛 기본 밸런스'!$B:$B,MATCH(F196,'유닛 기본 밸런스'!C:C,0)),0)</f>
        <v>0</v>
      </c>
      <c r="E196" s="90"/>
      <c r="F196" s="89"/>
    </row>
    <row r="197" spans="2:6" ht="13.5">
      <c r="B197" s="90">
        <v>1</v>
      </c>
      <c r="C197" s="90">
        <f t="array" ref="C197">IFERROR(INDEX('유닛 기본 밸런스'!$G:$G,MATCH(D197,'유닛 기본 밸런스'!B:B,0))*E197,0)</f>
        <v>0</v>
      </c>
      <c r="D197" s="90">
        <f t="array" ref="D197">IFERROR(INDEX('유닛 기본 밸런스'!$B:$B,MATCH(F197,'유닛 기본 밸런스'!C:C,0)),0)</f>
        <v>0</v>
      </c>
      <c r="E197" s="90"/>
      <c r="F197" s="89"/>
    </row>
    <row r="198" spans="2:6" ht="13.5">
      <c r="B198" s="90">
        <v>1</v>
      </c>
      <c r="C198" s="90">
        <f t="array" ref="C198">IFERROR(INDEX('유닛 기본 밸런스'!$G:$G,MATCH(D198,'유닛 기본 밸런스'!B:B,0))*E198,0)</f>
        <v>0</v>
      </c>
      <c r="D198" s="90">
        <f t="array" ref="D198">IFERROR(INDEX('유닛 기본 밸런스'!$B:$B,MATCH(F198,'유닛 기본 밸런스'!C:C,0)),0)</f>
        <v>0</v>
      </c>
      <c r="E198" s="90"/>
      <c r="F198" s="89"/>
    </row>
    <row r="199" spans="2:6" ht="13.5">
      <c r="B199" s="90">
        <v>1</v>
      </c>
      <c r="C199" s="90">
        <f t="array" ref="C199">IFERROR(INDEX('유닛 기본 밸런스'!$G:$G,MATCH(D199,'유닛 기본 밸런스'!B:B,0))*E199,0)</f>
        <v>0</v>
      </c>
      <c r="D199" s="90">
        <f t="array" ref="D199">IFERROR(INDEX('유닛 기본 밸런스'!$B:$B,MATCH(F199,'유닛 기본 밸런스'!C:C,0)),0)</f>
        <v>0</v>
      </c>
      <c r="E199" s="90"/>
      <c r="F199" s="89"/>
    </row>
    <row r="200" spans="2:6" ht="13.5">
      <c r="B200" s="90">
        <v>1</v>
      </c>
      <c r="C200" s="90">
        <f t="array" ref="C200">IFERROR(INDEX('유닛 기본 밸런스'!$G:$G,MATCH(D200,'유닛 기본 밸런스'!B:B,0))*E200,0)</f>
        <v>0</v>
      </c>
      <c r="D200" s="90">
        <f t="array" ref="D200">IFERROR(INDEX('유닛 기본 밸런스'!$B:$B,MATCH(F200,'유닛 기본 밸런스'!C:C,0)),0)</f>
        <v>0</v>
      </c>
      <c r="E200" s="90"/>
      <c r="F200" s="89"/>
    </row>
    <row r="201" spans="2:6" ht="13.5">
      <c r="B201" s="90">
        <v>1</v>
      </c>
      <c r="C201" s="90">
        <f t="array" ref="C201">IFERROR(INDEX('유닛 기본 밸런스'!$G:$G,MATCH(D201,'유닛 기본 밸런스'!B:B,0))*E201,0)</f>
        <v>0</v>
      </c>
      <c r="D201" s="90">
        <f t="array" ref="D201">IFERROR(INDEX('유닛 기본 밸런스'!$B:$B,MATCH(F201,'유닛 기본 밸런스'!C:C,0)),0)</f>
        <v>0</v>
      </c>
      <c r="E201" s="90"/>
      <c r="F201" s="89"/>
    </row>
    <row r="202" spans="2:6" ht="13.5">
      <c r="B202" s="90">
        <v>1</v>
      </c>
      <c r="C202" s="90">
        <f t="array" ref="C202">IFERROR(INDEX('유닛 기본 밸런스'!$G:$G,MATCH(D202,'유닛 기본 밸런스'!B:B,0))*E202,0)</f>
        <v>0</v>
      </c>
      <c r="D202" s="90">
        <f t="array" ref="D202">IFERROR(INDEX('유닛 기본 밸런스'!$B:$B,MATCH(F202,'유닛 기본 밸런스'!C:C,0)),0)</f>
        <v>0</v>
      </c>
      <c r="E202" s="90"/>
      <c r="F202" s="89"/>
    </row>
    <row r="203" spans="2:6" ht="13.5">
      <c r="B203" s="90">
        <v>1</v>
      </c>
      <c r="C203" s="90">
        <f t="array" ref="C203">IFERROR(INDEX('유닛 기본 밸런스'!$G:$G,MATCH(D203,'유닛 기본 밸런스'!B:B,0))*E203,0)</f>
        <v>0</v>
      </c>
      <c r="D203" s="90">
        <f t="array" ref="D203">IFERROR(INDEX('유닛 기본 밸런스'!$B:$B,MATCH(F203,'유닛 기본 밸런스'!C:C,0)),0)</f>
        <v>0</v>
      </c>
      <c r="E203" s="90"/>
      <c r="F203" s="89"/>
    </row>
    <row r="204" spans="2:6" ht="13.5">
      <c r="B204" s="90">
        <v>1</v>
      </c>
      <c r="C204" s="90">
        <f t="array" ref="C204">IFERROR(INDEX('유닛 기본 밸런스'!$G:$G,MATCH(D204,'유닛 기본 밸런스'!B:B,0))*E204,0)</f>
        <v>0</v>
      </c>
      <c r="D204" s="90">
        <f t="array" ref="D204">IFERROR(INDEX('유닛 기본 밸런스'!$B:$B,MATCH(F204,'유닛 기본 밸런스'!C:C,0)),0)</f>
        <v>0</v>
      </c>
      <c r="E204" s="90"/>
      <c r="F204" s="89"/>
    </row>
    <row r="205" spans="2:6" ht="13.5">
      <c r="B205" s="90">
        <v>1</v>
      </c>
      <c r="C205" s="90">
        <f t="array" ref="C205">IFERROR(INDEX('유닛 기본 밸런스'!$G:$G,MATCH(D205,'유닛 기본 밸런스'!B:B,0))*E205,0)</f>
        <v>0</v>
      </c>
      <c r="D205" s="90">
        <f t="array" ref="D205">IFERROR(INDEX('유닛 기본 밸런스'!$B:$B,MATCH(F205,'유닛 기본 밸런스'!C:C,0)),0)</f>
        <v>0</v>
      </c>
      <c r="E205" s="90"/>
      <c r="F205" s="89"/>
    </row>
    <row r="206" spans="2:6" ht="13.5">
      <c r="B206" s="90">
        <v>1</v>
      </c>
      <c r="C206" s="90">
        <f t="array" ref="C206">IFERROR(INDEX('유닛 기본 밸런스'!$G:$G,MATCH(D206,'유닛 기본 밸런스'!B:B,0))*E206,0)</f>
        <v>0</v>
      </c>
      <c r="D206" s="90">
        <f t="array" ref="D206">IFERROR(INDEX('유닛 기본 밸런스'!$B:$B,MATCH(F206,'유닛 기본 밸런스'!C:C,0)),0)</f>
        <v>0</v>
      </c>
      <c r="E206" s="90"/>
      <c r="F206" s="89"/>
    </row>
    <row r="207" spans="2:6" ht="13.5">
      <c r="B207" s="90">
        <v>1</v>
      </c>
      <c r="C207" s="90">
        <f t="array" ref="C207">IFERROR(INDEX('유닛 기본 밸런스'!$G:$G,MATCH(D207,'유닛 기본 밸런스'!B:B,0))*E207,0)</f>
        <v>0</v>
      </c>
      <c r="D207" s="90">
        <f t="array" ref="D207">IFERROR(INDEX('유닛 기본 밸런스'!$B:$B,MATCH(F207,'유닛 기본 밸런스'!C:C,0)),0)</f>
        <v>0</v>
      </c>
      <c r="E207" s="90"/>
      <c r="F207" s="89"/>
    </row>
    <row r="208" spans="2:6" ht="13.5">
      <c r="B208" s="90">
        <v>1</v>
      </c>
      <c r="C208" s="90">
        <f t="array" ref="C208">IFERROR(INDEX('유닛 기본 밸런스'!$G:$G,MATCH(D208,'유닛 기본 밸런스'!B:B,0))*E208,0)</f>
        <v>0</v>
      </c>
      <c r="D208" s="90">
        <f t="array" ref="D208">IFERROR(INDEX('유닛 기본 밸런스'!$B:$B,MATCH(F208,'유닛 기본 밸런스'!C:C,0)),0)</f>
        <v>0</v>
      </c>
      <c r="E208" s="90"/>
      <c r="F208" s="89"/>
    </row>
    <row r="209" spans="2:6" ht="13.5">
      <c r="B209" s="90">
        <v>1</v>
      </c>
      <c r="C209" s="90">
        <f t="array" ref="C209">IFERROR(INDEX('유닛 기본 밸런스'!$G:$G,MATCH(D209,'유닛 기본 밸런스'!B:B,0))*E209,0)</f>
        <v>0</v>
      </c>
      <c r="D209" s="90">
        <f t="array" ref="D209">IFERROR(INDEX('유닛 기본 밸런스'!$B:$B,MATCH(F209,'유닛 기본 밸런스'!C:C,0)),0)</f>
        <v>0</v>
      </c>
      <c r="E209" s="90"/>
      <c r="F209" s="89"/>
    </row>
    <row r="210" spans="2:6" ht="13.5">
      <c r="B210" s="90">
        <v>1</v>
      </c>
      <c r="C210" s="90">
        <f t="array" ref="C210">IFERROR(INDEX('유닛 기본 밸런스'!$G:$G,MATCH(D210,'유닛 기본 밸런스'!B:B,0))*E210,0)</f>
        <v>0</v>
      </c>
      <c r="D210" s="90">
        <f t="array" ref="D210">IFERROR(INDEX('유닛 기본 밸런스'!$B:$B,MATCH(F210,'유닛 기본 밸런스'!C:C,0)),0)</f>
        <v>0</v>
      </c>
      <c r="E210" s="90"/>
      <c r="F210" s="89"/>
    </row>
    <row r="211" spans="2:6" ht="13.5">
      <c r="B211" s="90">
        <v>1</v>
      </c>
      <c r="C211" s="90">
        <f t="array" ref="C211">IFERROR(INDEX('유닛 기본 밸런스'!$G:$G,MATCH(D211,'유닛 기본 밸런스'!B:B,0))*E211,0)</f>
        <v>0</v>
      </c>
      <c r="D211" s="90">
        <f t="array" ref="D211">IFERROR(INDEX('유닛 기본 밸런스'!$B:$B,MATCH(F211,'유닛 기본 밸런스'!C:C,0)),0)</f>
        <v>0</v>
      </c>
      <c r="E211" s="90"/>
      <c r="F211" s="89"/>
    </row>
    <row r="212" spans="2:6" ht="13.5">
      <c r="B212" s="90">
        <v>1</v>
      </c>
      <c r="C212" s="90">
        <f t="array" ref="C212">IFERROR(INDEX('유닛 기본 밸런스'!$G:$G,MATCH(D212,'유닛 기본 밸런스'!B:B,0))*E212,0)</f>
        <v>0</v>
      </c>
      <c r="D212" s="90">
        <f t="array" ref="D212">IFERROR(INDEX('유닛 기본 밸런스'!$B:$B,MATCH(F212,'유닛 기본 밸런스'!C:C,0)),0)</f>
        <v>0</v>
      </c>
      <c r="E212" s="90"/>
      <c r="F212" s="89"/>
    </row>
    <row r="213" spans="2:6" ht="13.5">
      <c r="B213" s="90">
        <v>1</v>
      </c>
      <c r="C213" s="90">
        <f t="array" ref="C213">IFERROR(INDEX('유닛 기본 밸런스'!$G:$G,MATCH(D213,'유닛 기본 밸런스'!B:B,0))*E213,0)</f>
        <v>0</v>
      </c>
      <c r="D213" s="90">
        <f t="array" ref="D213">IFERROR(INDEX('유닛 기본 밸런스'!$B:$B,MATCH(F213,'유닛 기본 밸런스'!C:C,0)),0)</f>
        <v>0</v>
      </c>
      <c r="E213" s="90"/>
      <c r="F213" s="89"/>
    </row>
    <row r="214" spans="2:6" ht="13.5">
      <c r="B214" s="90">
        <v>1</v>
      </c>
      <c r="C214" s="90">
        <f t="array" ref="C214">IFERROR(INDEX('유닛 기본 밸런스'!$G:$G,MATCH(D214,'유닛 기본 밸런스'!B:B,0))*E214,0)</f>
        <v>0</v>
      </c>
      <c r="D214" s="90">
        <f t="array" ref="D214">IFERROR(INDEX('유닛 기본 밸런스'!$B:$B,MATCH(F214,'유닛 기본 밸런스'!C:C,0)),0)</f>
        <v>0</v>
      </c>
      <c r="E214" s="90"/>
      <c r="F214" s="89"/>
    </row>
    <row r="215" spans="2:6" ht="13.5">
      <c r="B215" s="90">
        <v>1</v>
      </c>
      <c r="C215" s="90">
        <f t="array" ref="C215">IFERROR(INDEX('유닛 기본 밸런스'!$G:$G,MATCH(D215,'유닛 기본 밸런스'!B:B,0))*E215,0)</f>
        <v>0</v>
      </c>
      <c r="D215" s="90">
        <f t="array" ref="D215">IFERROR(INDEX('유닛 기본 밸런스'!$B:$B,MATCH(F215,'유닛 기본 밸런스'!C:C,0)),0)</f>
        <v>0</v>
      </c>
      <c r="E215" s="90"/>
      <c r="F215" s="89"/>
    </row>
    <row r="216" spans="2:6" ht="13.5">
      <c r="B216" s="90">
        <v>1</v>
      </c>
      <c r="C216" s="90">
        <f t="array" ref="C216">IFERROR(INDEX('유닛 기본 밸런스'!$G:$G,MATCH(D216,'유닛 기본 밸런스'!B:B,0))*E216,0)</f>
        <v>0</v>
      </c>
      <c r="D216" s="90">
        <f t="array" ref="D216">IFERROR(INDEX('유닛 기본 밸런스'!$B:$B,MATCH(F216,'유닛 기본 밸런스'!C:C,0)),0)</f>
        <v>0</v>
      </c>
      <c r="E216" s="90"/>
      <c r="F216" s="89"/>
    </row>
    <row r="217" spans="2:6" ht="13.5">
      <c r="B217" s="90">
        <v>1</v>
      </c>
      <c r="C217" s="90">
        <f t="array" ref="C217">IFERROR(INDEX('유닛 기본 밸런스'!$G:$G,MATCH(D217,'유닛 기본 밸런스'!B:B,0))*E217,0)</f>
        <v>0</v>
      </c>
      <c r="D217" s="90">
        <f t="array" ref="D217">IFERROR(INDEX('유닛 기본 밸런스'!$B:$B,MATCH(F217,'유닛 기본 밸런스'!C:C,0)),0)</f>
        <v>0</v>
      </c>
      <c r="E217" s="90"/>
      <c r="F217" s="89"/>
    </row>
    <row r="218" spans="2:6" ht="13.5">
      <c r="B218" s="90">
        <v>1</v>
      </c>
      <c r="C218" s="90">
        <f t="array" ref="C218">IFERROR(INDEX('유닛 기본 밸런스'!$G:$G,MATCH(D218,'유닛 기본 밸런스'!B:B,0))*E218,0)</f>
        <v>0</v>
      </c>
      <c r="D218" s="90">
        <f t="array" ref="D218">IFERROR(INDEX('유닛 기본 밸런스'!$B:$B,MATCH(F218,'유닛 기본 밸런스'!C:C,0)),0)</f>
        <v>0</v>
      </c>
      <c r="E218" s="90"/>
      <c r="F218" s="89"/>
    </row>
    <row r="219" spans="2:6" ht="13.5">
      <c r="B219" s="90">
        <v>1</v>
      </c>
      <c r="C219" s="90">
        <f t="array" ref="C219">IFERROR(INDEX('유닛 기본 밸런스'!$G:$G,MATCH(D219,'유닛 기본 밸런스'!B:B,0))*E219,0)</f>
        <v>0</v>
      </c>
      <c r="D219" s="90">
        <f t="array" ref="D219">IFERROR(INDEX('유닛 기본 밸런스'!$B:$B,MATCH(F219,'유닛 기본 밸런스'!C:C,0)),0)</f>
        <v>0</v>
      </c>
      <c r="E219" s="90"/>
      <c r="F219" s="89"/>
    </row>
    <row r="220" spans="2:6" ht="13.5">
      <c r="B220" s="90">
        <v>1</v>
      </c>
      <c r="C220" s="90">
        <f t="array" ref="C220">IFERROR(INDEX('유닛 기본 밸런스'!$G:$G,MATCH(D220,'유닛 기본 밸런스'!B:B,0))*E220,0)</f>
        <v>0</v>
      </c>
      <c r="D220" s="90">
        <f t="array" ref="D220">IFERROR(INDEX('유닛 기본 밸런스'!$B:$B,MATCH(F220,'유닛 기본 밸런스'!C:C,0)),0)</f>
        <v>0</v>
      </c>
      <c r="E220" s="90"/>
      <c r="F220" s="89"/>
    </row>
    <row r="221" spans="2:6" ht="13.5">
      <c r="B221" s="90">
        <v>1</v>
      </c>
      <c r="C221" s="90">
        <f t="array" ref="C221">IFERROR(INDEX('유닛 기본 밸런스'!$G:$G,MATCH(D221,'유닛 기본 밸런스'!B:B,0))*E221,0)</f>
        <v>0</v>
      </c>
      <c r="D221" s="90">
        <f t="array" ref="D221">IFERROR(INDEX('유닛 기본 밸런스'!$B:$B,MATCH(F221,'유닛 기본 밸런스'!C:C,0)),0)</f>
        <v>0</v>
      </c>
      <c r="E221" s="90"/>
      <c r="F221" s="89"/>
    </row>
    <row r="222" spans="2:6" ht="13.5">
      <c r="B222" s="90">
        <v>1</v>
      </c>
      <c r="C222" s="90">
        <f t="array" ref="C222">IFERROR(INDEX('유닛 기본 밸런스'!$G:$G,MATCH(D222,'유닛 기본 밸런스'!B:B,0))*E222,0)</f>
        <v>0</v>
      </c>
      <c r="D222" s="90">
        <f t="array" ref="D222">IFERROR(INDEX('유닛 기본 밸런스'!$B:$B,MATCH(F222,'유닛 기본 밸런스'!C:C,0)),0)</f>
        <v>0</v>
      </c>
      <c r="E222" s="90"/>
      <c r="F222" s="89"/>
    </row>
    <row r="223" spans="2:6" ht="13.5">
      <c r="B223" s="90">
        <v>1</v>
      </c>
      <c r="C223" s="90">
        <f t="array" ref="C223">IFERROR(INDEX('유닛 기본 밸런스'!$G:$G,MATCH(D223,'유닛 기본 밸런스'!B:B,0))*E223,0)</f>
        <v>0</v>
      </c>
      <c r="D223" s="90">
        <f t="array" ref="D223">IFERROR(INDEX('유닛 기본 밸런스'!$B:$B,MATCH(F223,'유닛 기본 밸런스'!C:C,0)),0)</f>
        <v>0</v>
      </c>
      <c r="E223" s="90"/>
      <c r="F223" s="89"/>
    </row>
    <row r="224" spans="2:6" ht="13.5">
      <c r="B224" s="90">
        <v>1</v>
      </c>
      <c r="C224" s="90">
        <f t="array" ref="C224">IFERROR(INDEX('유닛 기본 밸런스'!$G:$G,MATCH(D224,'유닛 기본 밸런스'!B:B,0))*E224,0)</f>
        <v>0</v>
      </c>
      <c r="D224" s="90">
        <f t="array" ref="D224">IFERROR(INDEX('유닛 기본 밸런스'!$B:$B,MATCH(F224,'유닛 기본 밸런스'!C:C,0)),0)</f>
        <v>0</v>
      </c>
      <c r="E224" s="90"/>
      <c r="F224" s="89"/>
    </row>
    <row r="225" spans="2:6" ht="13.5">
      <c r="B225" s="90">
        <v>1</v>
      </c>
      <c r="C225" s="90">
        <f t="array" ref="C225">IFERROR(INDEX('유닛 기본 밸런스'!$G:$G,MATCH(D225,'유닛 기본 밸런스'!B:B,0))*E225,0)</f>
        <v>0</v>
      </c>
      <c r="D225" s="90">
        <f t="array" ref="D225">IFERROR(INDEX('유닛 기본 밸런스'!$B:$B,MATCH(F225,'유닛 기본 밸런스'!C:C,0)),0)</f>
        <v>0</v>
      </c>
      <c r="E225" s="90"/>
      <c r="F225" s="89"/>
    </row>
    <row r="226" spans="2:6" ht="13.5">
      <c r="B226" s="90">
        <v>1</v>
      </c>
      <c r="C226" s="90">
        <f t="array" ref="C226">IFERROR(INDEX('유닛 기본 밸런스'!$G:$G,MATCH(D226,'유닛 기본 밸런스'!B:B,0))*E226,0)</f>
        <v>0</v>
      </c>
      <c r="D226" s="90">
        <f t="array" ref="D226">IFERROR(INDEX('유닛 기본 밸런스'!$B:$B,MATCH(F226,'유닛 기본 밸런스'!C:C,0)),0)</f>
        <v>0</v>
      </c>
      <c r="E226" s="90"/>
      <c r="F226" s="89"/>
    </row>
    <row r="227" spans="2:6" ht="13.5">
      <c r="B227" s="90">
        <v>1</v>
      </c>
      <c r="C227" s="90">
        <f t="array" ref="C227">IFERROR(INDEX('유닛 기본 밸런스'!$G:$G,MATCH(D227,'유닛 기본 밸런스'!B:B,0))*E227,0)</f>
        <v>0</v>
      </c>
      <c r="D227" s="90">
        <f t="array" ref="D227">IFERROR(INDEX('유닛 기본 밸런스'!$B:$B,MATCH(F227,'유닛 기본 밸런스'!C:C,0)),0)</f>
        <v>0</v>
      </c>
      <c r="E227" s="90"/>
      <c r="F227" s="89"/>
    </row>
    <row r="228" spans="2:6" ht="13.5">
      <c r="B228" s="90">
        <v>1</v>
      </c>
      <c r="C228" s="90">
        <f t="array" ref="C228">IFERROR(INDEX('유닛 기본 밸런스'!$G:$G,MATCH(D228,'유닛 기본 밸런스'!B:B,0))*E228,0)</f>
        <v>0</v>
      </c>
      <c r="D228" s="90">
        <f t="array" ref="D228">IFERROR(INDEX('유닛 기본 밸런스'!$B:$B,MATCH(F228,'유닛 기본 밸런스'!C:C,0)),0)</f>
        <v>0</v>
      </c>
      <c r="E228" s="90"/>
      <c r="F228" s="89"/>
    </row>
    <row r="229" spans="2:6" ht="13.5">
      <c r="B229" s="90">
        <v>1</v>
      </c>
      <c r="C229" s="90">
        <f t="array" ref="C229">IFERROR(INDEX('유닛 기본 밸런스'!$G:$G,MATCH(D229,'유닛 기본 밸런스'!B:B,0))*E229,0)</f>
        <v>0</v>
      </c>
      <c r="D229" s="90">
        <f t="array" ref="D229">IFERROR(INDEX('유닛 기본 밸런스'!$B:$B,MATCH(F229,'유닛 기본 밸런스'!C:C,0)),0)</f>
        <v>0</v>
      </c>
      <c r="E229" s="90"/>
      <c r="F229" s="89"/>
    </row>
    <row r="230" spans="2:6" ht="13.5">
      <c r="B230" s="90">
        <v>1</v>
      </c>
      <c r="C230" s="90">
        <f t="array" ref="C230">IFERROR(INDEX('유닛 기본 밸런스'!$G:$G,MATCH(D230,'유닛 기본 밸런스'!B:B,0))*E230,0)</f>
        <v>0</v>
      </c>
      <c r="D230" s="90">
        <f t="array" ref="D230">IFERROR(INDEX('유닛 기본 밸런스'!$B:$B,MATCH(F230,'유닛 기본 밸런스'!C:C,0)),0)</f>
        <v>0</v>
      </c>
      <c r="E230" s="90"/>
      <c r="F230" s="89"/>
    </row>
    <row r="231" spans="2:6" ht="13.5">
      <c r="B231" s="90">
        <v>1</v>
      </c>
      <c r="C231" s="90">
        <f t="array" ref="C231">IFERROR(INDEX('유닛 기본 밸런스'!$G:$G,MATCH(D231,'유닛 기본 밸런스'!B:B,0))*E231,0)</f>
        <v>0</v>
      </c>
      <c r="D231" s="90">
        <f t="array" ref="D231">IFERROR(INDEX('유닛 기본 밸런스'!$B:$B,MATCH(F231,'유닛 기본 밸런스'!C:C,0)),0)</f>
        <v>0</v>
      </c>
      <c r="E231" s="90"/>
      <c r="F231" s="89"/>
    </row>
    <row r="232" spans="2:6" ht="13.5">
      <c r="B232" s="90">
        <v>1</v>
      </c>
      <c r="C232" s="90">
        <f t="array" ref="C232">IFERROR(INDEX('유닛 기본 밸런스'!$G:$G,MATCH(D232,'유닛 기본 밸런스'!B:B,0))*E232,0)</f>
        <v>0</v>
      </c>
      <c r="D232" s="90">
        <f t="array" ref="D232">IFERROR(INDEX('유닛 기본 밸런스'!$B:$B,MATCH(F232,'유닛 기본 밸런스'!C:C,0)),0)</f>
        <v>0</v>
      </c>
      <c r="E232" s="90"/>
      <c r="F232" s="89"/>
    </row>
    <row r="233" spans="2:6" ht="13.5">
      <c r="B233" s="90">
        <v>1</v>
      </c>
      <c r="C233" s="90">
        <f t="array" ref="C233">IFERROR(INDEX('유닛 기본 밸런스'!$G:$G,MATCH(D233,'유닛 기본 밸런스'!B:B,0))*E233,0)</f>
        <v>0</v>
      </c>
      <c r="D233" s="90">
        <f t="array" ref="D233">IFERROR(INDEX('유닛 기본 밸런스'!$B:$B,MATCH(F233,'유닛 기본 밸런스'!C:C,0)),0)</f>
        <v>0</v>
      </c>
      <c r="E233" s="90"/>
      <c r="F233" s="89"/>
    </row>
    <row r="234" spans="2:6" ht="13.5">
      <c r="B234" s="90">
        <v>1</v>
      </c>
      <c r="C234" s="90">
        <f t="array" ref="C234">IFERROR(INDEX('유닛 기본 밸런스'!$G:$G,MATCH(D234,'유닛 기본 밸런스'!B:B,0))*E234,0)</f>
        <v>0</v>
      </c>
      <c r="D234" s="90">
        <f t="array" ref="D234">IFERROR(INDEX('유닛 기본 밸런스'!$B:$B,MATCH(F234,'유닛 기본 밸런스'!C:C,0)),0)</f>
        <v>0</v>
      </c>
      <c r="E234" s="90"/>
      <c r="F234" s="89"/>
    </row>
    <row r="235" spans="2:6" ht="13.5">
      <c r="B235" s="90">
        <v>1</v>
      </c>
      <c r="C235" s="90">
        <f t="array" ref="C235">IFERROR(INDEX('유닛 기본 밸런스'!$G:$G,MATCH(D235,'유닛 기본 밸런스'!B:B,0))*E235,0)</f>
        <v>0</v>
      </c>
      <c r="D235" s="90">
        <f t="array" ref="D235">IFERROR(INDEX('유닛 기본 밸런스'!$B:$B,MATCH(F235,'유닛 기본 밸런스'!C:C,0)),0)</f>
        <v>0</v>
      </c>
      <c r="E235" s="90"/>
      <c r="F235" s="89"/>
    </row>
    <row r="236" spans="2:6" ht="13.5">
      <c r="B236" s="90">
        <v>1</v>
      </c>
      <c r="C236" s="90">
        <f t="array" ref="C236">IFERROR(INDEX('유닛 기본 밸런스'!$G:$G,MATCH(D236,'유닛 기본 밸런스'!B:B,0))*E236,0)</f>
        <v>0</v>
      </c>
      <c r="D236" s="90">
        <f t="array" ref="D236">IFERROR(INDEX('유닛 기본 밸런스'!$B:$B,MATCH(F236,'유닛 기본 밸런스'!C:C,0)),0)</f>
        <v>0</v>
      </c>
      <c r="E236" s="90"/>
      <c r="F236" s="89"/>
    </row>
    <row r="237" spans="2:6" ht="13.5">
      <c r="B237" s="90">
        <v>1</v>
      </c>
      <c r="C237" s="90">
        <f t="array" ref="C237">IFERROR(INDEX('유닛 기본 밸런스'!$G:$G,MATCH(D237,'유닛 기본 밸런스'!B:B,0))*E237,0)</f>
        <v>0</v>
      </c>
      <c r="D237" s="90">
        <f t="array" ref="D237">IFERROR(INDEX('유닛 기본 밸런스'!$B:$B,MATCH(F237,'유닛 기본 밸런스'!C:C,0)),0)</f>
        <v>0</v>
      </c>
      <c r="E237" s="90"/>
      <c r="F237" s="89"/>
    </row>
    <row r="238" spans="2:6" ht="13.5">
      <c r="B238" s="90">
        <v>1</v>
      </c>
      <c r="C238" s="90">
        <f t="array" ref="C238">IFERROR(INDEX('유닛 기본 밸런스'!$G:$G,MATCH(D238,'유닛 기본 밸런스'!B:B,0))*E238,0)</f>
        <v>0</v>
      </c>
      <c r="D238" s="90">
        <f t="array" ref="D238">IFERROR(INDEX('유닛 기본 밸런스'!$B:$B,MATCH(F238,'유닛 기본 밸런스'!C:C,0)),0)</f>
        <v>0</v>
      </c>
      <c r="E238" s="90"/>
      <c r="F238" s="89"/>
    </row>
    <row r="239" spans="2:6" ht="13.5">
      <c r="B239" s="90">
        <v>1</v>
      </c>
      <c r="C239" s="90">
        <f t="array" ref="C239">IFERROR(INDEX('유닛 기본 밸런스'!$G:$G,MATCH(D239,'유닛 기본 밸런스'!B:B,0))*E239,0)</f>
        <v>0</v>
      </c>
      <c r="D239" s="90">
        <f t="array" ref="D239">IFERROR(INDEX('유닛 기본 밸런스'!$B:$B,MATCH(F239,'유닛 기본 밸런스'!C:C,0)),0)</f>
        <v>0</v>
      </c>
      <c r="E239" s="90"/>
      <c r="F239" s="89"/>
    </row>
    <row r="240" spans="2:6" ht="13.5">
      <c r="B240" s="90">
        <v>1</v>
      </c>
      <c r="C240" s="90">
        <f t="array" ref="C240">IFERROR(INDEX('유닛 기본 밸런스'!$G:$G,MATCH(D240,'유닛 기본 밸런스'!B:B,0))*E240,0)</f>
        <v>0</v>
      </c>
      <c r="D240" s="90">
        <f t="array" ref="D240">IFERROR(INDEX('유닛 기본 밸런스'!$B:$B,MATCH(F240,'유닛 기본 밸런스'!C:C,0)),0)</f>
        <v>0</v>
      </c>
      <c r="E240" s="90"/>
      <c r="F240" s="89"/>
    </row>
    <row r="241" spans="2:6" ht="13.5">
      <c r="B241" s="90">
        <v>1</v>
      </c>
      <c r="C241" s="90">
        <f t="array" ref="C241">IFERROR(INDEX('유닛 기본 밸런스'!$G:$G,MATCH(D241,'유닛 기본 밸런스'!B:B,0))*E241,0)</f>
        <v>0</v>
      </c>
      <c r="D241" s="90">
        <f t="array" ref="D241">IFERROR(INDEX('유닛 기본 밸런스'!$B:$B,MATCH(F241,'유닛 기본 밸런스'!C:C,0)),0)</f>
        <v>0</v>
      </c>
      <c r="E241" s="90"/>
      <c r="F241" s="89"/>
    </row>
    <row r="242" spans="2:6" ht="13.5">
      <c r="B242" s="90">
        <v>1</v>
      </c>
      <c r="C242" s="90">
        <f t="array" ref="C242">IFERROR(INDEX('유닛 기본 밸런스'!$G:$G,MATCH(D242,'유닛 기본 밸런스'!B:B,0))*E242,0)</f>
        <v>0</v>
      </c>
      <c r="D242" s="90">
        <f t="array" ref="D242">IFERROR(INDEX('유닛 기본 밸런스'!$B:$B,MATCH(F242,'유닛 기본 밸런스'!C:C,0)),0)</f>
        <v>0</v>
      </c>
      <c r="E242" s="90"/>
      <c r="F242" s="89"/>
    </row>
    <row r="243" spans="2:6" ht="13.5">
      <c r="B243" s="90">
        <v>1</v>
      </c>
      <c r="C243" s="90">
        <f t="array" ref="C243">IFERROR(INDEX('유닛 기본 밸런스'!$G:$G,MATCH(D243,'유닛 기본 밸런스'!B:B,0))*E243,0)</f>
        <v>0</v>
      </c>
      <c r="D243" s="90">
        <f t="array" ref="D243">IFERROR(INDEX('유닛 기본 밸런스'!$B:$B,MATCH(F243,'유닛 기본 밸런스'!C:C,0)),0)</f>
        <v>0</v>
      </c>
      <c r="E243" s="90"/>
      <c r="F243" s="89"/>
    </row>
    <row r="244" spans="2:6" ht="13.5">
      <c r="B244" s="90">
        <v>1</v>
      </c>
      <c r="C244" s="90">
        <f t="array" ref="C244">IFERROR(INDEX('유닛 기본 밸런스'!$G:$G,MATCH(D244,'유닛 기본 밸런스'!B:B,0))*E244,0)</f>
        <v>0</v>
      </c>
      <c r="D244" s="90">
        <f t="array" ref="D244">IFERROR(INDEX('유닛 기본 밸런스'!$B:$B,MATCH(F244,'유닛 기본 밸런스'!C:C,0)),0)</f>
        <v>0</v>
      </c>
      <c r="E244" s="90"/>
      <c r="F244" s="89"/>
    </row>
    <row r="245" spans="2:6" ht="13.5">
      <c r="B245" s="90">
        <v>1</v>
      </c>
      <c r="C245" s="90">
        <f t="array" ref="C245">IFERROR(INDEX('유닛 기본 밸런스'!$G:$G,MATCH(D245,'유닛 기본 밸런스'!B:B,0))*E245,0)</f>
        <v>0</v>
      </c>
      <c r="D245" s="90">
        <f t="array" ref="D245">IFERROR(INDEX('유닛 기본 밸런스'!$B:$B,MATCH(F245,'유닛 기본 밸런스'!C:C,0)),0)</f>
        <v>0</v>
      </c>
      <c r="E245" s="90"/>
      <c r="F245" s="89"/>
    </row>
    <row r="246" spans="2:6" ht="13.5">
      <c r="B246" s="90">
        <v>1</v>
      </c>
      <c r="C246" s="90">
        <f t="array" ref="C246">IFERROR(INDEX('유닛 기본 밸런스'!$G:$G,MATCH(D246,'유닛 기본 밸런스'!B:B,0))*E246,0)</f>
        <v>0</v>
      </c>
      <c r="D246" s="90">
        <f t="array" ref="D246">IFERROR(INDEX('유닛 기본 밸런스'!$B:$B,MATCH(F246,'유닛 기본 밸런스'!C:C,0)),0)</f>
        <v>0</v>
      </c>
      <c r="E246" s="90"/>
      <c r="F246" s="89"/>
    </row>
    <row r="247" spans="2:6" ht="13.5">
      <c r="B247" s="90">
        <v>1</v>
      </c>
      <c r="C247" s="90">
        <f t="array" ref="C247">IFERROR(INDEX('유닛 기본 밸런스'!$G:$G,MATCH(D247,'유닛 기본 밸런스'!B:B,0))*E247,0)</f>
        <v>0</v>
      </c>
      <c r="D247" s="90">
        <f t="array" ref="D247">IFERROR(INDEX('유닛 기본 밸런스'!$B:$B,MATCH(F247,'유닛 기본 밸런스'!C:C,0)),0)</f>
        <v>0</v>
      </c>
      <c r="E247" s="90"/>
      <c r="F247" s="89"/>
    </row>
    <row r="248" spans="2:6" ht="13.5">
      <c r="B248" s="90">
        <v>1</v>
      </c>
      <c r="C248" s="90">
        <f t="array" ref="C248">IFERROR(INDEX('유닛 기본 밸런스'!$G:$G,MATCH(D248,'유닛 기본 밸런스'!B:B,0))*E248,0)</f>
        <v>0</v>
      </c>
      <c r="D248" s="90">
        <f t="array" ref="D248">IFERROR(INDEX('유닛 기본 밸런스'!$B:$B,MATCH(F248,'유닛 기본 밸런스'!C:C,0)),0)</f>
        <v>0</v>
      </c>
      <c r="E248" s="90"/>
      <c r="F248" s="89"/>
    </row>
    <row r="249" spans="2:6" ht="13.5">
      <c r="B249" s="90">
        <v>1</v>
      </c>
      <c r="C249" s="90">
        <f t="array" ref="C249">IFERROR(INDEX('유닛 기본 밸런스'!$G:$G,MATCH(D249,'유닛 기본 밸런스'!B:B,0))*E249,0)</f>
        <v>0</v>
      </c>
      <c r="D249" s="90">
        <f t="array" ref="D249">IFERROR(INDEX('유닛 기본 밸런스'!$B:$B,MATCH(F249,'유닛 기본 밸런스'!C:C,0)),0)</f>
        <v>0</v>
      </c>
      <c r="E249" s="90"/>
      <c r="F249" s="89"/>
    </row>
    <row r="250" spans="2:6" ht="13.5">
      <c r="B250" s="90">
        <v>1</v>
      </c>
      <c r="C250" s="90">
        <f t="array" ref="C250">IFERROR(INDEX('유닛 기본 밸런스'!$G:$G,MATCH(D250,'유닛 기본 밸런스'!B:B,0))*E250,0)</f>
        <v>0</v>
      </c>
      <c r="D250" s="90">
        <f t="array" ref="D250">IFERROR(INDEX('유닛 기본 밸런스'!$B:$B,MATCH(F250,'유닛 기본 밸런스'!C:C,0)),0)</f>
        <v>0</v>
      </c>
      <c r="E250" s="90"/>
      <c r="F250" s="89"/>
    </row>
    <row r="251" spans="2:6" ht="13.5">
      <c r="B251" s="90">
        <v>1</v>
      </c>
      <c r="C251" s="90">
        <f t="array" ref="C251">IFERROR(INDEX('유닛 기본 밸런스'!$G:$G,MATCH(D251,'유닛 기본 밸런스'!B:B,0))*E251,0)</f>
        <v>0</v>
      </c>
      <c r="D251" s="90">
        <f t="array" ref="D251">IFERROR(INDEX('유닛 기본 밸런스'!$B:$B,MATCH(F251,'유닛 기본 밸런스'!C:C,0)),0)</f>
        <v>0</v>
      </c>
      <c r="E251" s="90"/>
      <c r="F251" s="89"/>
    </row>
    <row r="252" spans="2:6" ht="13.5">
      <c r="B252" s="90">
        <v>1</v>
      </c>
      <c r="C252" s="90">
        <f t="array" ref="C252">IFERROR(INDEX('유닛 기본 밸런스'!$G:$G,MATCH(D252,'유닛 기본 밸런스'!B:B,0))*E252,0)</f>
        <v>0</v>
      </c>
      <c r="D252" s="90">
        <f t="array" ref="D252">IFERROR(INDEX('유닛 기본 밸런스'!$B:$B,MATCH(F252,'유닛 기본 밸런스'!C:C,0)),0)</f>
        <v>0</v>
      </c>
      <c r="E252" s="90"/>
      <c r="F252" s="89"/>
    </row>
    <row r="253" spans="2:6" ht="13.5">
      <c r="B253" s="90">
        <v>1</v>
      </c>
      <c r="C253" s="90">
        <f t="array" ref="C253">IFERROR(INDEX('유닛 기본 밸런스'!$G:$G,MATCH(D253,'유닛 기본 밸런스'!B:B,0))*E253,0)</f>
        <v>0</v>
      </c>
      <c r="D253" s="90">
        <f t="array" ref="D253">IFERROR(INDEX('유닛 기본 밸런스'!$B:$B,MATCH(F253,'유닛 기본 밸런스'!C:C,0)),0)</f>
        <v>0</v>
      </c>
      <c r="E253" s="90"/>
      <c r="F253" s="89"/>
    </row>
    <row r="254" spans="2:6" ht="13.5">
      <c r="B254" s="90">
        <v>1</v>
      </c>
      <c r="C254" s="90">
        <f t="array" ref="C254">IFERROR(INDEX('유닛 기본 밸런스'!$G:$G,MATCH(D254,'유닛 기본 밸런스'!B:B,0))*E254,0)</f>
        <v>0</v>
      </c>
      <c r="D254" s="90">
        <f t="array" ref="D254">IFERROR(INDEX('유닛 기본 밸런스'!$B:$B,MATCH(F254,'유닛 기본 밸런스'!C:C,0)),0)</f>
        <v>0</v>
      </c>
      <c r="E254" s="90"/>
      <c r="F254" s="89"/>
    </row>
    <row r="255" spans="2:6" ht="13.5">
      <c r="B255" s="90">
        <v>1</v>
      </c>
      <c r="C255" s="90">
        <f t="array" ref="C255">IFERROR(INDEX('유닛 기본 밸런스'!$G:$G,MATCH(D255,'유닛 기본 밸런스'!B:B,0))*E255,0)</f>
        <v>0</v>
      </c>
      <c r="D255" s="90">
        <f t="array" ref="D255">IFERROR(INDEX('유닛 기본 밸런스'!$B:$B,MATCH(F255,'유닛 기본 밸런스'!C:C,0)),0)</f>
        <v>0</v>
      </c>
      <c r="E255" s="90"/>
      <c r="F255" s="89"/>
    </row>
    <row r="256" spans="2:6" ht="13.5">
      <c r="B256" s="90">
        <v>1</v>
      </c>
      <c r="C256" s="90">
        <f t="array" ref="C256">IFERROR(INDEX('유닛 기본 밸런스'!$G:$G,MATCH(D256,'유닛 기본 밸런스'!B:B,0))*E256,0)</f>
        <v>0</v>
      </c>
      <c r="D256" s="90">
        <f t="array" ref="D256">IFERROR(INDEX('유닛 기본 밸런스'!$B:$B,MATCH(F256,'유닛 기본 밸런스'!C:C,0)),0)</f>
        <v>0</v>
      </c>
      <c r="E256" s="90"/>
      <c r="F256" s="89"/>
    </row>
    <row r="257" spans="2:6" ht="13.5">
      <c r="B257" s="90">
        <v>1</v>
      </c>
      <c r="C257" s="90">
        <f t="array" ref="C257">IFERROR(INDEX('유닛 기본 밸런스'!$G:$G,MATCH(D257,'유닛 기본 밸런스'!B:B,0))*E257,0)</f>
        <v>0</v>
      </c>
      <c r="D257" s="90">
        <f t="array" ref="D257">IFERROR(INDEX('유닛 기본 밸런스'!$B:$B,MATCH(F257,'유닛 기본 밸런스'!C:C,0)),0)</f>
        <v>0</v>
      </c>
      <c r="E257" s="90"/>
      <c r="F257" s="89"/>
    </row>
    <row r="258" spans="2:6" ht="13.5">
      <c r="B258" s="90">
        <v>1</v>
      </c>
      <c r="C258" s="90">
        <f t="array" ref="C258">IFERROR(INDEX('유닛 기본 밸런스'!$G:$G,MATCH(D258,'유닛 기본 밸런스'!B:B,0))*E258,0)</f>
        <v>0</v>
      </c>
      <c r="D258" s="90">
        <f t="array" ref="D258">IFERROR(INDEX('유닛 기본 밸런스'!$B:$B,MATCH(F258,'유닛 기본 밸런스'!C:C,0)),0)</f>
        <v>0</v>
      </c>
      <c r="E258" s="90"/>
      <c r="F258" s="89"/>
    </row>
    <row r="259" spans="2:6" ht="13.5">
      <c r="B259" s="90">
        <v>1</v>
      </c>
      <c r="C259" s="90">
        <f t="array" ref="C259">IFERROR(INDEX('유닛 기본 밸런스'!$G:$G,MATCH(D259,'유닛 기본 밸런스'!B:B,0))*E259,0)</f>
        <v>0</v>
      </c>
      <c r="D259" s="90">
        <f t="array" ref="D259">IFERROR(INDEX('유닛 기본 밸런스'!$B:$B,MATCH(F259,'유닛 기본 밸런스'!C:C,0)),0)</f>
        <v>0</v>
      </c>
      <c r="E259" s="90"/>
      <c r="F259" s="89"/>
    </row>
    <row r="260" spans="2:6" ht="13.5">
      <c r="B260" s="90">
        <v>1</v>
      </c>
      <c r="C260" s="90">
        <f t="array" ref="C260">IFERROR(INDEX('유닛 기본 밸런스'!$G:$G,MATCH(D260,'유닛 기본 밸런스'!B:B,0))*E260,0)</f>
        <v>0</v>
      </c>
      <c r="D260" s="90">
        <f t="array" ref="D260">IFERROR(INDEX('유닛 기본 밸런스'!$B:$B,MATCH(F260,'유닛 기본 밸런스'!C:C,0)),0)</f>
        <v>0</v>
      </c>
      <c r="E260" s="90"/>
      <c r="F260" s="89"/>
    </row>
    <row r="261" spans="2:6" ht="13.5">
      <c r="B261" s="90">
        <v>1</v>
      </c>
      <c r="C261" s="90">
        <f t="array" ref="C261">IFERROR(INDEX('유닛 기본 밸런스'!$G:$G,MATCH(D261,'유닛 기본 밸런스'!B:B,0))*E261,0)</f>
        <v>0</v>
      </c>
      <c r="D261" s="90">
        <f t="array" ref="D261">IFERROR(INDEX('유닛 기본 밸런스'!$B:$B,MATCH(F261,'유닛 기본 밸런스'!C:C,0)),0)</f>
        <v>0</v>
      </c>
      <c r="E261" s="90"/>
      <c r="F261" s="89"/>
    </row>
    <row r="262" spans="2:6" ht="13.5">
      <c r="B262" s="90">
        <v>1</v>
      </c>
      <c r="C262" s="90">
        <f t="array" ref="C262">IFERROR(INDEX('유닛 기본 밸런스'!$G:$G,MATCH(D262,'유닛 기본 밸런스'!B:B,0))*E262,0)</f>
        <v>0</v>
      </c>
      <c r="D262" s="90">
        <f t="array" ref="D262">IFERROR(INDEX('유닛 기본 밸런스'!$B:$B,MATCH(F262,'유닛 기본 밸런스'!C:C,0)),0)</f>
        <v>0</v>
      </c>
      <c r="E262" s="90"/>
      <c r="F262" s="89"/>
    </row>
    <row r="263" spans="2:6" ht="13.5">
      <c r="B263" s="90">
        <v>1</v>
      </c>
      <c r="C263" s="90">
        <f t="array" ref="C263">IFERROR(INDEX('유닛 기본 밸런스'!$G:$G,MATCH(D263,'유닛 기본 밸런스'!B:B,0))*E263,0)</f>
        <v>0</v>
      </c>
      <c r="D263" s="90">
        <f t="array" ref="D263">IFERROR(INDEX('유닛 기본 밸런스'!$B:$B,MATCH(F263,'유닛 기본 밸런스'!C:C,0)),0)</f>
        <v>0</v>
      </c>
      <c r="E263" s="90"/>
      <c r="F263" s="89"/>
    </row>
    <row r="264" spans="2:6" ht="13.5">
      <c r="B264" s="90">
        <v>1</v>
      </c>
      <c r="C264" s="90">
        <f t="array" ref="C264">IFERROR(INDEX('유닛 기본 밸런스'!$G:$G,MATCH(D264,'유닛 기본 밸런스'!B:B,0))*E264,0)</f>
        <v>0</v>
      </c>
      <c r="D264" s="90">
        <f t="array" ref="D264">IFERROR(INDEX('유닛 기본 밸런스'!$B:$B,MATCH(F264,'유닛 기본 밸런스'!C:C,0)),0)</f>
        <v>0</v>
      </c>
      <c r="E264" s="90"/>
      <c r="F264" s="89"/>
    </row>
    <row r="265" spans="2:6" ht="13.5">
      <c r="B265" s="90">
        <v>1</v>
      </c>
      <c r="C265" s="90">
        <f t="array" ref="C265">IFERROR(INDEX('유닛 기본 밸런스'!$G:$G,MATCH(D265,'유닛 기본 밸런스'!B:B,0))*E265,0)</f>
        <v>0</v>
      </c>
      <c r="D265" s="90">
        <f t="array" ref="D265">IFERROR(INDEX('유닛 기본 밸런스'!$B:$B,MATCH(F265,'유닛 기본 밸런스'!C:C,0)),0)</f>
        <v>0</v>
      </c>
      <c r="E265" s="90"/>
      <c r="F265" s="89"/>
    </row>
    <row r="266" spans="2:6" ht="13.5">
      <c r="B266" s="90">
        <v>1</v>
      </c>
      <c r="C266" s="90">
        <f t="array" ref="C266">IFERROR(INDEX('유닛 기본 밸런스'!$G:$G,MATCH(D266,'유닛 기본 밸런스'!B:B,0))*E266,0)</f>
        <v>0</v>
      </c>
      <c r="D266" s="90">
        <f t="array" ref="D266">IFERROR(INDEX('유닛 기본 밸런스'!$B:$B,MATCH(F266,'유닛 기본 밸런스'!C:C,0)),0)</f>
        <v>0</v>
      </c>
      <c r="E266" s="90"/>
      <c r="F266" s="89"/>
    </row>
    <row r="267" spans="2:6" ht="13.5">
      <c r="B267" s="90">
        <v>1</v>
      </c>
      <c r="C267" s="90">
        <f t="array" ref="C267">IFERROR(INDEX('유닛 기본 밸런스'!$G:$G,MATCH(D267,'유닛 기본 밸런스'!B:B,0))*E267,0)</f>
        <v>0</v>
      </c>
      <c r="D267" s="90">
        <f t="array" ref="D267">IFERROR(INDEX('유닛 기본 밸런스'!$B:$B,MATCH(F267,'유닛 기본 밸런스'!C:C,0)),0)</f>
        <v>0</v>
      </c>
      <c r="E267" s="90"/>
      <c r="F267" s="89"/>
    </row>
    <row r="268" spans="2:6" ht="13.5">
      <c r="B268" s="90">
        <v>1</v>
      </c>
      <c r="C268" s="90">
        <f t="array" ref="C268">IFERROR(INDEX('유닛 기본 밸런스'!$G:$G,MATCH(D268,'유닛 기본 밸런스'!B:B,0))*E268,0)</f>
        <v>0</v>
      </c>
      <c r="D268" s="90">
        <f t="array" ref="D268">IFERROR(INDEX('유닛 기본 밸런스'!$B:$B,MATCH(F268,'유닛 기본 밸런스'!C:C,0)),0)</f>
        <v>0</v>
      </c>
      <c r="E268" s="90"/>
      <c r="F268" s="89"/>
    </row>
    <row r="269" spans="2:6" ht="13.5">
      <c r="B269" s="90">
        <v>1</v>
      </c>
      <c r="C269" s="90">
        <f t="array" ref="C269">IFERROR(INDEX('유닛 기본 밸런스'!$G:$G,MATCH(D269,'유닛 기본 밸런스'!B:B,0))*E269,0)</f>
        <v>0</v>
      </c>
      <c r="D269" s="90">
        <f t="array" ref="D269">IFERROR(INDEX('유닛 기본 밸런스'!$B:$B,MATCH(F269,'유닛 기본 밸런스'!C:C,0)),0)</f>
        <v>0</v>
      </c>
      <c r="E269" s="90"/>
      <c r="F269" s="89"/>
    </row>
    <row r="270" spans="2:6" ht="13.5">
      <c r="B270" s="90">
        <v>1</v>
      </c>
      <c r="C270" s="90">
        <f t="array" ref="C270">IFERROR(INDEX('유닛 기본 밸런스'!$G:$G,MATCH(D270,'유닛 기본 밸런스'!B:B,0))*E270,0)</f>
        <v>0</v>
      </c>
      <c r="D270" s="90">
        <f t="array" ref="D270">IFERROR(INDEX('유닛 기본 밸런스'!$B:$B,MATCH(F270,'유닛 기본 밸런스'!C:C,0)),0)</f>
        <v>0</v>
      </c>
      <c r="E270" s="90"/>
      <c r="F270" s="89"/>
    </row>
    <row r="271" spans="2:6" ht="13.5">
      <c r="B271" s="90">
        <v>1</v>
      </c>
      <c r="C271" s="90">
        <f t="array" ref="C271">IFERROR(INDEX('유닛 기본 밸런스'!$G:$G,MATCH(D271,'유닛 기본 밸런스'!B:B,0))*E271,0)</f>
        <v>0</v>
      </c>
      <c r="D271" s="90">
        <f t="array" ref="D271">IFERROR(INDEX('유닛 기본 밸런스'!$B:$B,MATCH(F271,'유닛 기본 밸런스'!C:C,0)),0)</f>
        <v>0</v>
      </c>
      <c r="E271" s="90"/>
      <c r="F271" s="89"/>
    </row>
    <row r="272" spans="2:6" ht="13.5">
      <c r="B272" s="90">
        <v>1</v>
      </c>
      <c r="C272" s="90">
        <f t="array" ref="C272">IFERROR(INDEX('유닛 기본 밸런스'!$G:$G,MATCH(D272,'유닛 기본 밸런스'!B:B,0))*E272,0)</f>
        <v>0</v>
      </c>
      <c r="D272" s="90">
        <f t="array" ref="D272">IFERROR(INDEX('유닛 기본 밸런스'!$B:$B,MATCH(F272,'유닛 기본 밸런스'!C:C,0)),0)</f>
        <v>0</v>
      </c>
      <c r="E272" s="90"/>
      <c r="F272" s="89"/>
    </row>
    <row r="273" spans="2:6" ht="13.5">
      <c r="B273" s="90">
        <v>1</v>
      </c>
      <c r="C273" s="90">
        <f t="array" ref="C273">IFERROR(INDEX('유닛 기본 밸런스'!$G:$G,MATCH(D273,'유닛 기본 밸런스'!B:B,0))*E273,0)</f>
        <v>0</v>
      </c>
      <c r="D273" s="90">
        <f t="array" ref="D273">IFERROR(INDEX('유닛 기본 밸런스'!$B:$B,MATCH(F273,'유닛 기본 밸런스'!C:C,0)),0)</f>
        <v>0</v>
      </c>
      <c r="E273" s="90"/>
      <c r="F273" s="89"/>
    </row>
    <row r="274" spans="2:6" ht="13.5">
      <c r="B274" s="90">
        <v>1</v>
      </c>
      <c r="C274" s="90">
        <f t="array" ref="C274">IFERROR(INDEX('유닛 기본 밸런스'!$G:$G,MATCH(D274,'유닛 기본 밸런스'!B:B,0))*E274,0)</f>
        <v>0</v>
      </c>
      <c r="D274" s="90">
        <f t="array" ref="D274">IFERROR(INDEX('유닛 기본 밸런스'!$B:$B,MATCH(F274,'유닛 기본 밸런스'!C:C,0)),0)</f>
        <v>0</v>
      </c>
      <c r="E274" s="90"/>
      <c r="F274" s="89"/>
    </row>
    <row r="275" spans="2:6" ht="13.5">
      <c r="B275" s="90">
        <v>1</v>
      </c>
      <c r="C275" s="90">
        <f t="array" ref="C275">IFERROR(INDEX('유닛 기본 밸런스'!$G:$G,MATCH(D275,'유닛 기본 밸런스'!B:B,0))*E275,0)</f>
        <v>0</v>
      </c>
      <c r="D275" s="90">
        <f t="array" ref="D275">IFERROR(INDEX('유닛 기본 밸런스'!$B:$B,MATCH(F275,'유닛 기본 밸런스'!C:C,0)),0)</f>
        <v>0</v>
      </c>
      <c r="E275" s="90"/>
      <c r="F275" s="89"/>
    </row>
    <row r="276" spans="2:6" ht="13.5">
      <c r="B276" s="90">
        <v>1</v>
      </c>
      <c r="C276" s="90">
        <f t="array" ref="C276">IFERROR(INDEX('유닛 기본 밸런스'!$G:$G,MATCH(D276,'유닛 기본 밸런스'!B:B,0))*E276,0)</f>
        <v>0</v>
      </c>
      <c r="D276" s="90">
        <f t="array" ref="D276">IFERROR(INDEX('유닛 기본 밸런스'!$B:$B,MATCH(F276,'유닛 기본 밸런스'!C:C,0)),0)</f>
        <v>0</v>
      </c>
      <c r="E276" s="90"/>
      <c r="F276" s="89"/>
    </row>
    <row r="277" spans="2:6" ht="13.5">
      <c r="B277" s="90">
        <v>1</v>
      </c>
      <c r="C277" s="90">
        <f t="array" ref="C277">IFERROR(INDEX('유닛 기본 밸런스'!$G:$G,MATCH(D277,'유닛 기본 밸런스'!B:B,0))*E277,0)</f>
        <v>0</v>
      </c>
      <c r="D277" s="90">
        <f t="array" ref="D277">IFERROR(INDEX('유닛 기본 밸런스'!$B:$B,MATCH(F277,'유닛 기본 밸런스'!C:C,0)),0)</f>
        <v>0</v>
      </c>
      <c r="E277" s="90"/>
      <c r="F277" s="89"/>
    </row>
    <row r="278" spans="2:6" ht="13.5">
      <c r="B278" s="90">
        <v>1</v>
      </c>
      <c r="C278" s="90">
        <f t="array" ref="C278">IFERROR(INDEX('유닛 기본 밸런스'!$G:$G,MATCH(D278,'유닛 기본 밸런스'!B:B,0))*E278,0)</f>
        <v>0</v>
      </c>
      <c r="D278" s="90">
        <f t="array" ref="D278">IFERROR(INDEX('유닛 기본 밸런스'!$B:$B,MATCH(F278,'유닛 기본 밸런스'!C:C,0)),0)</f>
        <v>0</v>
      </c>
      <c r="E278" s="90"/>
      <c r="F278" s="89"/>
    </row>
    <row r="279" spans="2:6" ht="13.5">
      <c r="B279" s="90">
        <v>1</v>
      </c>
      <c r="C279" s="90">
        <f t="array" ref="C279">IFERROR(INDEX('유닛 기본 밸런스'!$G:$G,MATCH(D279,'유닛 기본 밸런스'!B:B,0))*E279,0)</f>
        <v>0</v>
      </c>
      <c r="D279" s="90">
        <f t="array" ref="D279">IFERROR(INDEX('유닛 기본 밸런스'!$B:$B,MATCH(F279,'유닛 기본 밸런스'!C:C,0)),0)</f>
        <v>0</v>
      </c>
      <c r="E279" s="90"/>
      <c r="F279" s="89"/>
    </row>
    <row r="280" spans="2:6" ht="13.5">
      <c r="B280" s="90">
        <v>1</v>
      </c>
      <c r="C280" s="90">
        <f t="array" ref="C280">IFERROR(INDEX('유닛 기본 밸런스'!$G:$G,MATCH(D280,'유닛 기본 밸런스'!B:B,0))*E280,0)</f>
        <v>0</v>
      </c>
      <c r="D280" s="90">
        <f t="array" ref="D280">IFERROR(INDEX('유닛 기본 밸런스'!$B:$B,MATCH(F280,'유닛 기본 밸런스'!C:C,0)),0)</f>
        <v>0</v>
      </c>
      <c r="E280" s="90"/>
      <c r="F280" s="89"/>
    </row>
    <row r="281" spans="2:6" ht="13.5">
      <c r="B281" s="90">
        <v>1</v>
      </c>
      <c r="C281" s="90">
        <f t="array" ref="C281">IFERROR(INDEX('유닛 기본 밸런스'!$G:$G,MATCH(D281,'유닛 기본 밸런스'!B:B,0))*E281,0)</f>
        <v>0</v>
      </c>
      <c r="D281" s="90">
        <f t="array" ref="D281">IFERROR(INDEX('유닛 기본 밸런스'!$B:$B,MATCH(F281,'유닛 기본 밸런스'!C:C,0)),0)</f>
        <v>0</v>
      </c>
      <c r="E281" s="90"/>
      <c r="F281" s="89"/>
    </row>
    <row r="282" spans="2:6" ht="13.5">
      <c r="B282" s="90">
        <v>1</v>
      </c>
      <c r="C282" s="90">
        <f t="array" ref="C282">IFERROR(INDEX('유닛 기본 밸런스'!$G:$G,MATCH(D282,'유닛 기본 밸런스'!B:B,0))*E282,0)</f>
        <v>0</v>
      </c>
      <c r="D282" s="90">
        <f t="array" ref="D282">IFERROR(INDEX('유닛 기본 밸런스'!$B:$B,MATCH(F282,'유닛 기본 밸런스'!C:C,0)),0)</f>
        <v>0</v>
      </c>
      <c r="E282" s="90"/>
      <c r="F282" s="89"/>
    </row>
    <row r="283" spans="2:6" ht="13.5">
      <c r="B283" s="90">
        <v>1</v>
      </c>
      <c r="C283" s="90">
        <f t="array" ref="C283">IFERROR(INDEX('유닛 기본 밸런스'!$G:$G,MATCH(D283,'유닛 기본 밸런스'!B:B,0))*E283,0)</f>
        <v>0</v>
      </c>
      <c r="D283" s="90">
        <f t="array" ref="D283">IFERROR(INDEX('유닛 기본 밸런스'!$B:$B,MATCH(F283,'유닛 기본 밸런스'!C:C,0)),0)</f>
        <v>0</v>
      </c>
      <c r="E283" s="90"/>
      <c r="F283" s="89"/>
    </row>
    <row r="284" spans="2:6" ht="13.5">
      <c r="B284" s="90">
        <v>1</v>
      </c>
      <c r="C284" s="90">
        <f t="array" ref="C284">IFERROR(INDEX('유닛 기본 밸런스'!$G:$G,MATCH(D284,'유닛 기본 밸런스'!B:B,0))*E284,0)</f>
        <v>0</v>
      </c>
      <c r="D284" s="90">
        <f t="array" ref="D284">IFERROR(INDEX('유닛 기본 밸런스'!$B:$B,MATCH(F284,'유닛 기본 밸런스'!C:C,0)),0)</f>
        <v>0</v>
      </c>
      <c r="E284" s="90"/>
      <c r="F284" s="89"/>
    </row>
    <row r="285" spans="2:6" ht="13.5">
      <c r="B285" s="90">
        <v>1</v>
      </c>
      <c r="C285" s="90">
        <f t="array" ref="C285">IFERROR(INDEX('유닛 기본 밸런스'!$G:$G,MATCH(D285,'유닛 기본 밸런스'!B:B,0))*E285,0)</f>
        <v>0</v>
      </c>
      <c r="D285" s="90">
        <f t="array" ref="D285">IFERROR(INDEX('유닛 기본 밸런스'!$B:$B,MATCH(F285,'유닛 기본 밸런스'!C:C,0)),0)</f>
        <v>0</v>
      </c>
      <c r="E285" s="90"/>
      <c r="F285" s="89"/>
    </row>
    <row r="286" spans="2:6" ht="13.5">
      <c r="B286" s="90">
        <v>1</v>
      </c>
      <c r="C286" s="90">
        <f t="array" ref="C286">IFERROR(INDEX('유닛 기본 밸런스'!$G:$G,MATCH(D286,'유닛 기본 밸런스'!B:B,0))*E286,0)</f>
        <v>0</v>
      </c>
      <c r="D286" s="90">
        <f t="array" ref="D286">IFERROR(INDEX('유닛 기본 밸런스'!$B:$B,MATCH(F286,'유닛 기본 밸런스'!C:C,0)),0)</f>
        <v>0</v>
      </c>
      <c r="E286" s="90"/>
      <c r="F286" s="89"/>
    </row>
    <row r="287" spans="2:6" ht="13.5">
      <c r="B287" s="90">
        <v>1</v>
      </c>
      <c r="C287" s="90">
        <f t="array" ref="C287">IFERROR(INDEX('유닛 기본 밸런스'!$G:$G,MATCH(D287,'유닛 기본 밸런스'!B:B,0))*E287,0)</f>
        <v>0</v>
      </c>
      <c r="D287" s="90">
        <f t="array" ref="D287">IFERROR(INDEX('유닛 기본 밸런스'!$B:$B,MATCH(F287,'유닛 기본 밸런스'!C:C,0)),0)</f>
        <v>0</v>
      </c>
      <c r="E287" s="90"/>
      <c r="F287" s="89"/>
    </row>
    <row r="288" spans="2:6" ht="13.5">
      <c r="B288" s="90">
        <v>1</v>
      </c>
      <c r="C288" s="90">
        <f t="array" ref="C288">IFERROR(INDEX('유닛 기본 밸런스'!$G:$G,MATCH(D288,'유닛 기본 밸런스'!B:B,0))*E288,0)</f>
        <v>0</v>
      </c>
      <c r="D288" s="90">
        <f t="array" ref="D288">IFERROR(INDEX('유닛 기본 밸런스'!$B:$B,MATCH(F288,'유닛 기본 밸런스'!C:C,0)),0)</f>
        <v>0</v>
      </c>
      <c r="E288" s="90"/>
      <c r="F288" s="89"/>
    </row>
    <row r="289" spans="2:6" ht="13.5">
      <c r="B289" s="90">
        <v>1</v>
      </c>
      <c r="C289" s="90">
        <f t="array" ref="C289">IFERROR(INDEX('유닛 기본 밸런스'!$G:$G,MATCH(D289,'유닛 기본 밸런스'!B:B,0))*E289,0)</f>
        <v>0</v>
      </c>
      <c r="D289" s="90">
        <f t="array" ref="D289">IFERROR(INDEX('유닛 기본 밸런스'!$B:$B,MATCH(F289,'유닛 기본 밸런스'!C:C,0)),0)</f>
        <v>0</v>
      </c>
      <c r="E289" s="90"/>
      <c r="F289" s="89"/>
    </row>
    <row r="290" spans="2:6" ht="13.5">
      <c r="B290" s="90">
        <v>1</v>
      </c>
      <c r="C290" s="90">
        <f t="array" ref="C290">IFERROR(INDEX('유닛 기본 밸런스'!$G:$G,MATCH(D290,'유닛 기본 밸런스'!B:B,0))*E290,0)</f>
        <v>0</v>
      </c>
      <c r="D290" s="90">
        <f t="array" ref="D290">IFERROR(INDEX('유닛 기본 밸런스'!$B:$B,MATCH(F290,'유닛 기본 밸런스'!C:C,0)),0)</f>
        <v>0</v>
      </c>
      <c r="E290" s="90"/>
      <c r="F290" s="89"/>
    </row>
    <row r="291" spans="2:6" ht="13.5">
      <c r="B291" s="90">
        <v>1</v>
      </c>
      <c r="C291" s="90">
        <f t="array" ref="C291">IFERROR(INDEX('유닛 기본 밸런스'!$G:$G,MATCH(D291,'유닛 기본 밸런스'!B:B,0))*E291,0)</f>
        <v>0</v>
      </c>
      <c r="D291" s="90">
        <f t="array" ref="D291">IFERROR(INDEX('유닛 기본 밸런스'!$B:$B,MATCH(F291,'유닛 기본 밸런스'!C:C,0)),0)</f>
        <v>0</v>
      </c>
      <c r="E291" s="90"/>
      <c r="F291" s="89"/>
    </row>
    <row r="292" spans="2:6" ht="13.5">
      <c r="B292" s="90">
        <v>1</v>
      </c>
      <c r="C292" s="90">
        <f t="array" ref="C292">IFERROR(INDEX('유닛 기본 밸런스'!$G:$G,MATCH(D292,'유닛 기본 밸런스'!B:B,0))*E292,0)</f>
        <v>0</v>
      </c>
      <c r="D292" s="90">
        <f t="array" ref="D292">IFERROR(INDEX('유닛 기본 밸런스'!$B:$B,MATCH(F292,'유닛 기본 밸런스'!C:C,0)),0)</f>
        <v>0</v>
      </c>
      <c r="E292" s="90"/>
      <c r="F292" s="89"/>
    </row>
    <row r="293" spans="2:6" ht="13.5">
      <c r="B293" s="90">
        <v>1</v>
      </c>
      <c r="C293" s="90">
        <f t="array" ref="C293">IFERROR(INDEX('유닛 기본 밸런스'!$G:$G,MATCH(D293,'유닛 기본 밸런스'!B:B,0))*E293,0)</f>
        <v>0</v>
      </c>
      <c r="D293" s="90">
        <f t="array" ref="D293">IFERROR(INDEX('유닛 기본 밸런스'!$B:$B,MATCH(F293,'유닛 기본 밸런스'!C:C,0)),0)</f>
        <v>0</v>
      </c>
      <c r="E293" s="90"/>
      <c r="F293" s="89"/>
    </row>
    <row r="294" spans="2:6" ht="13.5">
      <c r="B294" s="90">
        <v>1</v>
      </c>
      <c r="C294" s="90">
        <f t="array" ref="C294">IFERROR(INDEX('유닛 기본 밸런스'!$G:$G,MATCH(D294,'유닛 기본 밸런스'!B:B,0))*E294,0)</f>
        <v>0</v>
      </c>
      <c r="D294" s="90">
        <f t="array" ref="D294">IFERROR(INDEX('유닛 기본 밸런스'!$B:$B,MATCH(F294,'유닛 기본 밸런스'!C:C,0)),0)</f>
        <v>0</v>
      </c>
      <c r="E294" s="90"/>
      <c r="F294" s="89"/>
    </row>
    <row r="295" spans="2:6" ht="13.5">
      <c r="B295" s="90">
        <v>1</v>
      </c>
      <c r="C295" s="90">
        <f t="array" ref="C295">IFERROR(INDEX('유닛 기본 밸런스'!$G:$G,MATCH(D295,'유닛 기본 밸런스'!B:B,0))*E295,0)</f>
        <v>0</v>
      </c>
      <c r="D295" s="90">
        <f t="array" ref="D295">IFERROR(INDEX('유닛 기본 밸런스'!$B:$B,MATCH(F295,'유닛 기본 밸런스'!C:C,0)),0)</f>
        <v>0</v>
      </c>
      <c r="E295" s="90"/>
      <c r="F295" s="89"/>
    </row>
    <row r="296" spans="2:6" ht="13.5">
      <c r="B296" s="90">
        <v>1</v>
      </c>
      <c r="C296" s="90">
        <f t="array" ref="C296">IFERROR(INDEX('유닛 기본 밸런스'!$G:$G,MATCH(D296,'유닛 기본 밸런스'!B:B,0))*E296,0)</f>
        <v>0</v>
      </c>
      <c r="D296" s="90">
        <f t="array" ref="D296">IFERROR(INDEX('유닛 기본 밸런스'!$B:$B,MATCH(F296,'유닛 기본 밸런스'!C:C,0)),0)</f>
        <v>0</v>
      </c>
      <c r="E296" s="90"/>
      <c r="F296" s="89"/>
    </row>
    <row r="297" spans="2:6" ht="13.5">
      <c r="B297" s="90">
        <v>1</v>
      </c>
      <c r="C297" s="90">
        <f t="array" ref="C297">IFERROR(INDEX('유닛 기본 밸런스'!$G:$G,MATCH(D297,'유닛 기본 밸런스'!B:B,0))*E297,0)</f>
        <v>0</v>
      </c>
      <c r="D297" s="90">
        <f t="array" ref="D297">IFERROR(INDEX('유닛 기본 밸런스'!$B:$B,MATCH(F297,'유닛 기본 밸런스'!C:C,0)),0)</f>
        <v>0</v>
      </c>
      <c r="E297" s="90"/>
      <c r="F297" s="89"/>
    </row>
    <row r="298" spans="2:6" ht="13.5">
      <c r="B298" s="90">
        <v>1</v>
      </c>
      <c r="C298" s="90">
        <f t="array" ref="C298">IFERROR(INDEX('유닛 기본 밸런스'!$G:$G,MATCH(D298,'유닛 기본 밸런스'!B:B,0))*E298,0)</f>
        <v>0</v>
      </c>
      <c r="D298" s="90">
        <f t="array" ref="D298">IFERROR(INDEX('유닛 기본 밸런스'!$B:$B,MATCH(F298,'유닛 기본 밸런스'!C:C,0)),0)</f>
        <v>0</v>
      </c>
      <c r="E298" s="90"/>
      <c r="F298" s="89"/>
    </row>
    <row r="299" spans="2:6" ht="13.5">
      <c r="B299" s="90">
        <v>1</v>
      </c>
      <c r="C299" s="90">
        <f t="array" ref="C299">IFERROR(INDEX('유닛 기본 밸런스'!$G:$G,MATCH(D299,'유닛 기본 밸런스'!B:B,0))*E299,0)</f>
        <v>0</v>
      </c>
      <c r="D299" s="90">
        <f t="array" ref="D299">IFERROR(INDEX('유닛 기본 밸런스'!$B:$B,MATCH(F299,'유닛 기본 밸런스'!C:C,0)),0)</f>
        <v>0</v>
      </c>
      <c r="E299" s="90"/>
      <c r="F299" s="89"/>
    </row>
    <row r="300" spans="2:6" ht="13.5">
      <c r="B300" s="90">
        <v>1</v>
      </c>
      <c r="C300" s="90">
        <f t="array" ref="C300">IFERROR(INDEX('유닛 기본 밸런스'!$G:$G,MATCH(D300,'유닛 기본 밸런스'!B:B,0))*E300,0)</f>
        <v>0</v>
      </c>
      <c r="D300" s="90">
        <f t="array" ref="D300">IFERROR(INDEX('유닛 기본 밸런스'!$B:$B,MATCH(F300,'유닛 기본 밸런스'!C:C,0)),0)</f>
        <v>0</v>
      </c>
      <c r="E300" s="90"/>
      <c r="F300" s="89"/>
    </row>
    <row r="301" spans="2:6" ht="13.5">
      <c r="B301" s="90">
        <v>1</v>
      </c>
      <c r="C301" s="90">
        <f t="array" ref="C301">IFERROR(INDEX('유닛 기본 밸런스'!$G:$G,MATCH(D301,'유닛 기본 밸런스'!B:B,0))*E301,0)</f>
        <v>0</v>
      </c>
      <c r="D301" s="90">
        <f t="array" ref="D301">IFERROR(INDEX('유닛 기본 밸런스'!$B:$B,MATCH(F301,'유닛 기본 밸런스'!C:C,0)),0)</f>
        <v>0</v>
      </c>
      <c r="E301" s="90"/>
      <c r="F301" s="89"/>
    </row>
    <row r="302" spans="2:6" ht="13.5">
      <c r="B302" s="90">
        <v>1</v>
      </c>
      <c r="C302" s="90">
        <f t="array" ref="C302">IFERROR(INDEX('유닛 기본 밸런스'!$G:$G,MATCH(D302,'유닛 기본 밸런스'!B:B,0))*E302,0)</f>
        <v>0</v>
      </c>
      <c r="D302" s="90">
        <f t="array" ref="D302">IFERROR(INDEX('유닛 기본 밸런스'!$B:$B,MATCH(F302,'유닛 기본 밸런스'!C:C,0)),0)</f>
        <v>0</v>
      </c>
      <c r="E302" s="90"/>
      <c r="F302" s="89"/>
    </row>
    <row r="303" spans="2:6" ht="13.5">
      <c r="B303" s="90">
        <v>1</v>
      </c>
      <c r="C303" s="90">
        <f t="array" ref="C303">IFERROR(INDEX('유닛 기본 밸런스'!$G:$G,MATCH(D303,'유닛 기본 밸런스'!B:B,0))*E303,0)</f>
        <v>0</v>
      </c>
      <c r="D303" s="90">
        <f t="array" ref="D303">IFERROR(INDEX('유닛 기본 밸런스'!$B:$B,MATCH(F303,'유닛 기본 밸런스'!C:C,0)),0)</f>
        <v>0</v>
      </c>
      <c r="E303" s="90"/>
      <c r="F303" s="89"/>
    </row>
    <row r="304" spans="2:6" ht="13.5">
      <c r="B304" s="90">
        <v>1</v>
      </c>
      <c r="C304" s="90">
        <f t="array" ref="C304">IFERROR(INDEX('유닛 기본 밸런스'!$G:$G,MATCH(D304,'유닛 기본 밸런스'!B:B,0))*E304,0)</f>
        <v>0</v>
      </c>
      <c r="D304" s="90">
        <f t="array" ref="D304">IFERROR(INDEX('유닛 기본 밸런스'!$B:$B,MATCH(F304,'유닛 기본 밸런스'!C:C,0)),0)</f>
        <v>0</v>
      </c>
      <c r="E304" s="90"/>
      <c r="F304" s="89"/>
    </row>
    <row r="305" spans="2:6" ht="13.5">
      <c r="B305" s="90">
        <v>1</v>
      </c>
      <c r="C305" s="90">
        <f t="array" ref="C305">IFERROR(INDEX('유닛 기본 밸런스'!$G:$G,MATCH(D305,'유닛 기본 밸런스'!B:B,0))*E305,0)</f>
        <v>0</v>
      </c>
      <c r="D305" s="90">
        <f t="array" ref="D305">IFERROR(INDEX('유닛 기본 밸런스'!$B:$B,MATCH(F305,'유닛 기본 밸런스'!C:C,0)),0)</f>
        <v>0</v>
      </c>
      <c r="E305" s="90"/>
      <c r="F305" s="89"/>
    </row>
    <row r="306" spans="2:6" ht="13.5">
      <c r="B306" s="90">
        <v>1</v>
      </c>
      <c r="C306" s="90">
        <f t="array" ref="C306">IFERROR(INDEX('유닛 기본 밸런스'!$G:$G,MATCH(D306,'유닛 기본 밸런스'!B:B,0))*E306,0)</f>
        <v>0</v>
      </c>
      <c r="D306" s="90">
        <f t="array" ref="D306">IFERROR(INDEX('유닛 기본 밸런스'!$B:$B,MATCH(F306,'유닛 기본 밸런스'!C:C,0)),0)</f>
        <v>0</v>
      </c>
      <c r="E306" s="90"/>
      <c r="F306" s="89"/>
    </row>
    <row r="307" spans="2:6" ht="13.5">
      <c r="B307" s="90">
        <v>1</v>
      </c>
      <c r="C307" s="90">
        <f t="array" ref="C307">IFERROR(INDEX('유닛 기본 밸런스'!$G:$G,MATCH(D307,'유닛 기본 밸런스'!B:B,0))*E307,0)</f>
        <v>0</v>
      </c>
      <c r="D307" s="90">
        <f t="array" ref="D307">IFERROR(INDEX('유닛 기본 밸런스'!$B:$B,MATCH(F307,'유닛 기본 밸런스'!C:C,0)),0)</f>
        <v>0</v>
      </c>
      <c r="E307" s="90"/>
      <c r="F307" s="89"/>
    </row>
    <row r="308" spans="2:6" ht="13.5">
      <c r="B308" s="90">
        <v>1</v>
      </c>
      <c r="C308" s="90">
        <f t="array" ref="C308">IFERROR(INDEX('유닛 기본 밸런스'!$G:$G,MATCH(D308,'유닛 기본 밸런스'!B:B,0))*E308,0)</f>
        <v>0</v>
      </c>
      <c r="D308" s="90">
        <f t="array" ref="D308">IFERROR(INDEX('유닛 기본 밸런스'!$B:$B,MATCH(F308,'유닛 기본 밸런스'!C:C,0)),0)</f>
        <v>0</v>
      </c>
      <c r="E308" s="90"/>
      <c r="F308" s="89"/>
    </row>
    <row r="309" spans="2:6" ht="13.5">
      <c r="B309" s="90">
        <v>1</v>
      </c>
      <c r="C309" s="90">
        <f t="array" ref="C309">IFERROR(INDEX('유닛 기본 밸런스'!$G:$G,MATCH(D309,'유닛 기본 밸런스'!B:B,0))*E309,0)</f>
        <v>0</v>
      </c>
      <c r="D309" s="90">
        <f t="array" ref="D309">IFERROR(INDEX('유닛 기본 밸런스'!$B:$B,MATCH(F309,'유닛 기본 밸런스'!C:C,0)),0)</f>
        <v>0</v>
      </c>
      <c r="E309" s="90"/>
      <c r="F309" s="89"/>
    </row>
    <row r="310" spans="2:6" ht="13.5">
      <c r="B310" s="90">
        <v>1</v>
      </c>
      <c r="C310" s="90">
        <f t="array" ref="C310">IFERROR(INDEX('유닛 기본 밸런스'!$G:$G,MATCH(D310,'유닛 기본 밸런스'!B:B,0))*E310,0)</f>
        <v>0</v>
      </c>
      <c r="D310" s="90">
        <f t="array" ref="D310">IFERROR(INDEX('유닛 기본 밸런스'!$B:$B,MATCH(F310,'유닛 기본 밸런스'!C:C,0)),0)</f>
        <v>0</v>
      </c>
      <c r="E310" s="90"/>
      <c r="F310" s="89"/>
    </row>
    <row r="311" spans="2:6" ht="13.5">
      <c r="B311" s="90">
        <v>1</v>
      </c>
      <c r="C311" s="90">
        <f t="array" ref="C311">IFERROR(INDEX('유닛 기본 밸런스'!$G:$G,MATCH(D311,'유닛 기본 밸런스'!B:B,0))*E311,0)</f>
        <v>0</v>
      </c>
      <c r="D311" s="90">
        <f t="array" ref="D311">IFERROR(INDEX('유닛 기본 밸런스'!$B:$B,MATCH(F311,'유닛 기본 밸런스'!C:C,0)),0)</f>
        <v>0</v>
      </c>
      <c r="E311" s="90"/>
      <c r="F311" s="89"/>
    </row>
    <row r="312" spans="2:6" ht="13.5">
      <c r="B312" s="90">
        <v>1</v>
      </c>
      <c r="C312" s="90">
        <f t="array" ref="C312">IFERROR(INDEX('유닛 기본 밸런스'!$G:$G,MATCH(D312,'유닛 기본 밸런스'!B:B,0))*E312,0)</f>
        <v>0</v>
      </c>
      <c r="D312" s="90">
        <f t="array" ref="D312">IFERROR(INDEX('유닛 기본 밸런스'!$B:$B,MATCH(F312,'유닛 기본 밸런스'!C:C,0)),0)</f>
        <v>0</v>
      </c>
      <c r="E312" s="90"/>
      <c r="F312" s="89"/>
    </row>
    <row r="313" spans="2:6" ht="13.5">
      <c r="B313" s="90">
        <v>1</v>
      </c>
      <c r="C313" s="90">
        <f t="array" ref="C313">IFERROR(INDEX('유닛 기본 밸런스'!$G:$G,MATCH(D313,'유닛 기본 밸런스'!B:B,0))*E313,0)</f>
        <v>0</v>
      </c>
      <c r="D313" s="90">
        <f t="array" ref="D313">IFERROR(INDEX('유닛 기본 밸런스'!$B:$B,MATCH(F313,'유닛 기본 밸런스'!C:C,0)),0)</f>
        <v>0</v>
      </c>
      <c r="E313" s="90"/>
      <c r="F313" s="89"/>
    </row>
    <row r="314" spans="2:6" ht="13.5">
      <c r="B314" s="90">
        <v>1</v>
      </c>
      <c r="C314" s="90">
        <f t="array" ref="C314">IFERROR(INDEX('유닛 기본 밸런스'!$G:$G,MATCH(D314,'유닛 기본 밸런스'!B:B,0))*E314,0)</f>
        <v>0</v>
      </c>
      <c r="D314" s="90">
        <f t="array" ref="D314">IFERROR(INDEX('유닛 기본 밸런스'!$B:$B,MATCH(F314,'유닛 기본 밸런스'!C:C,0)),0)</f>
        <v>0</v>
      </c>
      <c r="E314" s="90"/>
      <c r="F314" s="89"/>
    </row>
    <row r="315" spans="2:6" ht="13.5">
      <c r="B315" s="90">
        <v>1</v>
      </c>
      <c r="C315" s="90">
        <f t="array" ref="C315">IFERROR(INDEX('유닛 기본 밸런스'!$G:$G,MATCH(D315,'유닛 기본 밸런스'!B:B,0))*E315,0)</f>
        <v>0</v>
      </c>
      <c r="D315" s="90">
        <f t="array" ref="D315">IFERROR(INDEX('유닛 기본 밸런스'!$B:$B,MATCH(F315,'유닛 기본 밸런스'!C:C,0)),0)</f>
        <v>0</v>
      </c>
      <c r="E315" s="90"/>
      <c r="F315" s="89"/>
    </row>
    <row r="316" spans="2:6" ht="13.5">
      <c r="B316" s="90">
        <v>1</v>
      </c>
      <c r="C316" s="90">
        <f t="array" ref="C316">IFERROR(INDEX('유닛 기본 밸런스'!$G:$G,MATCH(D316,'유닛 기본 밸런스'!B:B,0))*E316,0)</f>
        <v>0</v>
      </c>
      <c r="D316" s="90">
        <f t="array" ref="D316">IFERROR(INDEX('유닛 기본 밸런스'!$B:$B,MATCH(F316,'유닛 기본 밸런스'!C:C,0)),0)</f>
        <v>0</v>
      </c>
      <c r="E316" s="90"/>
      <c r="F316" s="89"/>
    </row>
    <row r="317" spans="2:6" ht="13.5">
      <c r="B317" s="90">
        <v>1</v>
      </c>
      <c r="C317" s="90">
        <f t="array" ref="C317">IFERROR(INDEX('유닛 기본 밸런스'!$G:$G,MATCH(D317,'유닛 기본 밸런스'!B:B,0))*E317,0)</f>
        <v>0</v>
      </c>
      <c r="D317" s="90">
        <f t="array" ref="D317">IFERROR(INDEX('유닛 기본 밸런스'!$B:$B,MATCH(F317,'유닛 기본 밸런스'!C:C,0)),0)</f>
        <v>0</v>
      </c>
      <c r="E317" s="90"/>
      <c r="F317" s="89"/>
    </row>
    <row r="318" spans="2:6" ht="13.5">
      <c r="B318" s="90">
        <v>1</v>
      </c>
      <c r="C318" s="90">
        <f t="array" ref="C318">IFERROR(INDEX('유닛 기본 밸런스'!$G:$G,MATCH(D318,'유닛 기본 밸런스'!B:B,0))*E318,0)</f>
        <v>0</v>
      </c>
      <c r="D318" s="90">
        <f t="array" ref="D318">IFERROR(INDEX('유닛 기본 밸런스'!$B:$B,MATCH(F318,'유닛 기본 밸런스'!C:C,0)),0)</f>
        <v>0</v>
      </c>
      <c r="E318" s="90"/>
      <c r="F318" s="89"/>
    </row>
    <row r="319" spans="2:6" ht="13.5">
      <c r="B319" s="90">
        <v>1</v>
      </c>
      <c r="C319" s="90">
        <f t="array" ref="C319">IFERROR(INDEX('유닛 기본 밸런스'!$G:$G,MATCH(D319,'유닛 기본 밸런스'!B:B,0))*E319,0)</f>
        <v>0</v>
      </c>
      <c r="D319" s="90">
        <f t="array" ref="D319">IFERROR(INDEX('유닛 기본 밸런스'!$B:$B,MATCH(F319,'유닛 기본 밸런스'!C:C,0)),0)</f>
        <v>0</v>
      </c>
      <c r="E319" s="90"/>
      <c r="F319" s="89"/>
    </row>
    <row r="320" spans="2:6" ht="13.5">
      <c r="B320" s="90">
        <v>1</v>
      </c>
      <c r="C320" s="90">
        <f t="array" ref="C320">IFERROR(INDEX('유닛 기본 밸런스'!$G:$G,MATCH(D320,'유닛 기본 밸런스'!B:B,0))*E320,0)</f>
        <v>0</v>
      </c>
      <c r="D320" s="90">
        <f t="array" ref="D320">IFERROR(INDEX('유닛 기본 밸런스'!$B:$B,MATCH(F320,'유닛 기본 밸런스'!C:C,0)),0)</f>
        <v>0</v>
      </c>
      <c r="E320" s="90"/>
      <c r="F320" s="89"/>
    </row>
    <row r="321" spans="2:6" ht="13.5">
      <c r="B321" s="90">
        <v>1</v>
      </c>
      <c r="C321" s="90">
        <f t="array" ref="C321">IFERROR(INDEX('유닛 기본 밸런스'!$G:$G,MATCH(D321,'유닛 기본 밸런스'!B:B,0))*E321,0)</f>
        <v>0</v>
      </c>
      <c r="D321" s="90">
        <f t="array" ref="D321">IFERROR(INDEX('유닛 기본 밸런스'!$B:$B,MATCH(F321,'유닛 기본 밸런스'!C:C,0)),0)</f>
        <v>0</v>
      </c>
      <c r="E321" s="90"/>
      <c r="F321" s="89"/>
    </row>
    <row r="322" spans="2:6" ht="13.5">
      <c r="B322" s="90">
        <v>1</v>
      </c>
      <c r="C322" s="90">
        <f t="array" ref="C322">IFERROR(INDEX('유닛 기본 밸런스'!$G:$G,MATCH(D322,'유닛 기본 밸런스'!B:B,0))*E322,0)</f>
        <v>0</v>
      </c>
      <c r="D322" s="90">
        <f t="array" ref="D322">IFERROR(INDEX('유닛 기본 밸런스'!$B:$B,MATCH(F322,'유닛 기본 밸런스'!C:C,0)),0)</f>
        <v>0</v>
      </c>
      <c r="E322" s="90"/>
      <c r="F322" s="89"/>
    </row>
    <row r="323" spans="2:6" ht="13.5">
      <c r="B323" s="90">
        <v>1</v>
      </c>
      <c r="C323" s="90">
        <f t="array" ref="C323">IFERROR(INDEX('유닛 기본 밸런스'!$G:$G,MATCH(D323,'유닛 기본 밸런스'!B:B,0))*E323,0)</f>
        <v>0</v>
      </c>
      <c r="D323" s="90">
        <f t="array" ref="D323">IFERROR(INDEX('유닛 기본 밸런스'!$B:$B,MATCH(F323,'유닛 기본 밸런스'!C:C,0)),0)</f>
        <v>0</v>
      </c>
      <c r="E323" s="90"/>
      <c r="F323" s="89"/>
    </row>
    <row r="324" spans="2:6" ht="13.5">
      <c r="B324" s="90">
        <v>1</v>
      </c>
      <c r="C324" s="90">
        <f t="array" ref="C324">IFERROR(INDEX('유닛 기본 밸런스'!$G:$G,MATCH(D324,'유닛 기본 밸런스'!B:B,0))*E324,0)</f>
        <v>0</v>
      </c>
      <c r="D324" s="90">
        <f t="array" ref="D324">IFERROR(INDEX('유닛 기본 밸런스'!$B:$B,MATCH(F324,'유닛 기본 밸런스'!C:C,0)),0)</f>
        <v>0</v>
      </c>
      <c r="E324" s="90"/>
      <c r="F324" s="89"/>
    </row>
    <row r="325" spans="2:6" ht="13.5">
      <c r="B325" s="90">
        <v>1</v>
      </c>
      <c r="C325" s="90">
        <f t="array" ref="C325">IFERROR(INDEX('유닛 기본 밸런스'!$G:$G,MATCH(D325,'유닛 기본 밸런스'!B:B,0))*E325,0)</f>
        <v>0</v>
      </c>
      <c r="D325" s="90">
        <f t="array" ref="D325">IFERROR(INDEX('유닛 기본 밸런스'!$B:$B,MATCH(F325,'유닛 기본 밸런스'!C:C,0)),0)</f>
        <v>0</v>
      </c>
      <c r="E325" s="90"/>
      <c r="F325" s="89"/>
    </row>
    <row r="326" spans="2:6" ht="13.5">
      <c r="B326" s="90">
        <v>1</v>
      </c>
      <c r="C326" s="90">
        <f t="array" ref="C326">IFERROR(INDEX('유닛 기본 밸런스'!$G:$G,MATCH(D326,'유닛 기본 밸런스'!B:B,0))*E326,0)</f>
        <v>0</v>
      </c>
      <c r="D326" s="90">
        <f t="array" ref="D326">IFERROR(INDEX('유닛 기본 밸런스'!$B:$B,MATCH(F326,'유닛 기본 밸런스'!C:C,0)),0)</f>
        <v>0</v>
      </c>
      <c r="E326" s="90"/>
      <c r="F326" s="89"/>
    </row>
    <row r="327" spans="2:6" ht="13.5">
      <c r="B327" s="90">
        <v>1</v>
      </c>
      <c r="C327" s="90">
        <f t="array" ref="C327">IFERROR(INDEX('유닛 기본 밸런스'!$G:$G,MATCH(D327,'유닛 기본 밸런스'!B:B,0))*E327,0)</f>
        <v>0</v>
      </c>
      <c r="D327" s="90">
        <f t="array" ref="D327">IFERROR(INDEX('유닛 기본 밸런스'!$B:$B,MATCH(F327,'유닛 기본 밸런스'!C:C,0)),0)</f>
        <v>0</v>
      </c>
      <c r="E327" s="90"/>
      <c r="F327" s="89"/>
    </row>
    <row r="328" spans="2:6" ht="13.5">
      <c r="B328" s="90">
        <v>1</v>
      </c>
      <c r="C328" s="90">
        <f t="array" ref="C328">IFERROR(INDEX('유닛 기본 밸런스'!$G:$G,MATCH(D328,'유닛 기본 밸런스'!B:B,0))*E328,0)</f>
        <v>0</v>
      </c>
      <c r="D328" s="90">
        <f t="array" ref="D328">IFERROR(INDEX('유닛 기본 밸런스'!$B:$B,MATCH(F328,'유닛 기본 밸런스'!C:C,0)),0)</f>
        <v>0</v>
      </c>
      <c r="E328" s="90"/>
      <c r="F328" s="89"/>
    </row>
    <row r="329" spans="2:6" ht="13.5">
      <c r="B329" s="90">
        <v>1</v>
      </c>
      <c r="C329" s="90">
        <f t="array" ref="C329">IFERROR(INDEX('유닛 기본 밸런스'!$G:$G,MATCH(D329,'유닛 기본 밸런스'!B:B,0))*E329,0)</f>
        <v>0</v>
      </c>
      <c r="D329" s="90">
        <f t="array" ref="D329">IFERROR(INDEX('유닛 기본 밸런스'!$B:$B,MATCH(F329,'유닛 기본 밸런스'!C:C,0)),0)</f>
        <v>0</v>
      </c>
      <c r="E329" s="90"/>
      <c r="F329" s="89"/>
    </row>
    <row r="330" spans="2:6" ht="13.5">
      <c r="B330" s="90">
        <v>1</v>
      </c>
      <c r="C330" s="90">
        <f t="array" ref="C330">IFERROR(INDEX('유닛 기본 밸런스'!$G:$G,MATCH(D330,'유닛 기본 밸런스'!B:B,0))*E330,0)</f>
        <v>0</v>
      </c>
      <c r="D330" s="90">
        <f t="array" ref="D330">IFERROR(INDEX('유닛 기본 밸런스'!$B:$B,MATCH(F330,'유닛 기본 밸런스'!C:C,0)),0)</f>
        <v>0</v>
      </c>
      <c r="E330" s="90"/>
      <c r="F330" s="89"/>
    </row>
    <row r="331" spans="2:6" ht="13.5">
      <c r="B331" s="90">
        <v>1</v>
      </c>
      <c r="C331" s="90">
        <f t="array" ref="C331">IFERROR(INDEX('유닛 기본 밸런스'!$G:$G,MATCH(D331,'유닛 기본 밸런스'!B:B,0))*E331,0)</f>
        <v>0</v>
      </c>
      <c r="D331" s="90">
        <f t="array" ref="D331">IFERROR(INDEX('유닛 기본 밸런스'!$B:$B,MATCH(F331,'유닛 기본 밸런스'!C:C,0)),0)</f>
        <v>0</v>
      </c>
      <c r="E331" s="90"/>
      <c r="F331" s="89"/>
    </row>
    <row r="332" spans="2:6" ht="13.5">
      <c r="B332" s="90">
        <v>1</v>
      </c>
      <c r="C332" s="90">
        <f t="array" ref="C332">IFERROR(INDEX('유닛 기본 밸런스'!$G:$G,MATCH(D332,'유닛 기본 밸런스'!B:B,0))*E332,0)</f>
        <v>0</v>
      </c>
      <c r="D332" s="90">
        <f t="array" ref="D332">IFERROR(INDEX('유닛 기본 밸런스'!$B:$B,MATCH(F332,'유닛 기본 밸런스'!C:C,0)),0)</f>
        <v>0</v>
      </c>
      <c r="E332" s="90"/>
      <c r="F332" s="89"/>
    </row>
    <row r="333" spans="2:6" ht="13.5">
      <c r="B333" s="90">
        <v>1</v>
      </c>
      <c r="C333" s="90">
        <f t="array" ref="C333">IFERROR(INDEX('유닛 기본 밸런스'!$G:$G,MATCH(D333,'유닛 기본 밸런스'!B:B,0))*E333,0)</f>
        <v>0</v>
      </c>
      <c r="D333" s="90">
        <f t="array" ref="D333">IFERROR(INDEX('유닛 기본 밸런스'!$B:$B,MATCH(F333,'유닛 기본 밸런스'!C:C,0)),0)</f>
        <v>0</v>
      </c>
      <c r="E333" s="90"/>
      <c r="F333" s="89"/>
    </row>
    <row r="334" spans="2:6" ht="13.5">
      <c r="B334" s="90">
        <v>1</v>
      </c>
      <c r="C334" s="90">
        <f t="array" ref="C334">IFERROR(INDEX('유닛 기본 밸런스'!$G:$G,MATCH(D334,'유닛 기본 밸런스'!B:B,0))*E334,0)</f>
        <v>0</v>
      </c>
      <c r="D334" s="90">
        <f t="array" ref="D334">IFERROR(INDEX('유닛 기본 밸런스'!$B:$B,MATCH(F334,'유닛 기본 밸런스'!C:C,0)),0)</f>
        <v>0</v>
      </c>
      <c r="E334" s="90"/>
      <c r="F334" s="89"/>
    </row>
    <row r="335" spans="2:6" ht="13.5">
      <c r="B335" s="90">
        <v>1</v>
      </c>
      <c r="C335" s="90">
        <f t="array" ref="C335">IFERROR(INDEX('유닛 기본 밸런스'!$G:$G,MATCH(D335,'유닛 기본 밸런스'!B:B,0))*E335,0)</f>
        <v>0</v>
      </c>
      <c r="D335" s="90">
        <f t="array" ref="D335">IFERROR(INDEX('유닛 기본 밸런스'!$B:$B,MATCH(F335,'유닛 기본 밸런스'!C:C,0)),0)</f>
        <v>0</v>
      </c>
      <c r="E335" s="90"/>
      <c r="F335" s="89"/>
    </row>
    <row r="336" spans="2:6" ht="13.5">
      <c r="B336" s="90">
        <v>1</v>
      </c>
      <c r="C336" s="90">
        <f t="array" ref="C336">IFERROR(INDEX('유닛 기본 밸런스'!$G:$G,MATCH(D336,'유닛 기본 밸런스'!B:B,0))*E336,0)</f>
        <v>0</v>
      </c>
      <c r="D336" s="90">
        <f t="array" ref="D336">IFERROR(INDEX('유닛 기본 밸런스'!$B:$B,MATCH(F336,'유닛 기본 밸런스'!C:C,0)),0)</f>
        <v>0</v>
      </c>
      <c r="E336" s="90"/>
      <c r="F336" s="89"/>
    </row>
    <row r="337" spans="2:6" ht="13.5">
      <c r="B337" s="90">
        <v>1</v>
      </c>
      <c r="C337" s="90">
        <f t="array" ref="C337">IFERROR(INDEX('유닛 기본 밸런스'!$G:$G,MATCH(D337,'유닛 기본 밸런스'!B:B,0))*E337,0)</f>
        <v>0</v>
      </c>
      <c r="D337" s="90">
        <f t="array" ref="D337">IFERROR(INDEX('유닛 기본 밸런스'!$B:$B,MATCH(F337,'유닛 기본 밸런스'!C:C,0)),0)</f>
        <v>0</v>
      </c>
      <c r="E337" s="90"/>
      <c r="F337" s="89"/>
    </row>
    <row r="338" spans="2:6" ht="13.5">
      <c r="B338" s="90">
        <v>1</v>
      </c>
      <c r="C338" s="90">
        <f t="array" ref="C338">IFERROR(INDEX('유닛 기본 밸런스'!$G:$G,MATCH(D338,'유닛 기본 밸런스'!B:B,0))*E338,0)</f>
        <v>0</v>
      </c>
      <c r="D338" s="90">
        <f t="array" ref="D338">IFERROR(INDEX('유닛 기본 밸런스'!$B:$B,MATCH(F338,'유닛 기본 밸런스'!C:C,0)),0)</f>
        <v>0</v>
      </c>
      <c r="E338" s="90"/>
      <c r="F338" s="89"/>
    </row>
    <row r="339" spans="2:6" ht="13.5">
      <c r="B339" s="90">
        <v>1</v>
      </c>
      <c r="C339" s="90">
        <f t="array" ref="C339">IFERROR(INDEX('유닛 기본 밸런스'!$G:$G,MATCH(D339,'유닛 기본 밸런스'!B:B,0))*E339,0)</f>
        <v>0</v>
      </c>
      <c r="D339" s="90">
        <f t="array" ref="D339">IFERROR(INDEX('유닛 기본 밸런스'!$B:$B,MATCH(F339,'유닛 기본 밸런스'!C:C,0)),0)</f>
        <v>0</v>
      </c>
      <c r="E339" s="90"/>
      <c r="F339" s="89"/>
    </row>
    <row r="340" spans="2:6" ht="13.5">
      <c r="B340" s="90">
        <v>1</v>
      </c>
      <c r="C340" s="90">
        <f t="array" ref="C340">IFERROR(INDEX('유닛 기본 밸런스'!$G:$G,MATCH(D340,'유닛 기본 밸런스'!B:B,0))*E340,0)</f>
        <v>0</v>
      </c>
      <c r="D340" s="90">
        <f t="array" ref="D340">IFERROR(INDEX('유닛 기본 밸런스'!$B:$B,MATCH(F340,'유닛 기본 밸런스'!C:C,0)),0)</f>
        <v>0</v>
      </c>
      <c r="E340" s="90"/>
      <c r="F340" s="89"/>
    </row>
    <row r="341" spans="2:6" ht="13.5">
      <c r="B341" s="90">
        <v>1</v>
      </c>
      <c r="C341" s="90">
        <f t="array" ref="C341">IFERROR(INDEX('유닛 기본 밸런스'!$G:$G,MATCH(D341,'유닛 기본 밸런스'!B:B,0))*E341,0)</f>
        <v>0</v>
      </c>
      <c r="D341" s="90">
        <f t="array" ref="D341">IFERROR(INDEX('유닛 기본 밸런스'!$B:$B,MATCH(F341,'유닛 기본 밸런스'!C:C,0)),0)</f>
        <v>0</v>
      </c>
      <c r="E341" s="90"/>
      <c r="F341" s="89"/>
    </row>
    <row r="342" spans="2:6" ht="13.5">
      <c r="B342" s="90">
        <v>1</v>
      </c>
      <c r="C342" s="90">
        <f t="array" ref="C342">IFERROR(INDEX('유닛 기본 밸런스'!$G:$G,MATCH(D342,'유닛 기본 밸런스'!B:B,0))*E342,0)</f>
        <v>0</v>
      </c>
      <c r="D342" s="90">
        <f t="array" ref="D342">IFERROR(INDEX('유닛 기본 밸런스'!$B:$B,MATCH(F342,'유닛 기본 밸런스'!C:C,0)),0)</f>
        <v>0</v>
      </c>
      <c r="E342" s="90"/>
      <c r="F342" s="89"/>
    </row>
    <row r="343" spans="2:6" ht="13.5">
      <c r="B343" s="90">
        <v>1</v>
      </c>
      <c r="C343" s="90">
        <f t="array" ref="C343">IFERROR(INDEX('유닛 기본 밸런스'!$G:$G,MATCH(D343,'유닛 기본 밸런스'!B:B,0))*E343,0)</f>
        <v>0</v>
      </c>
      <c r="D343" s="90">
        <f t="array" ref="D343">IFERROR(INDEX('유닛 기본 밸런스'!$B:$B,MATCH(F343,'유닛 기본 밸런스'!C:C,0)),0)</f>
        <v>0</v>
      </c>
      <c r="E343" s="90"/>
      <c r="F343" s="89"/>
    </row>
    <row r="344" spans="2:6" ht="13.5">
      <c r="B344" s="90">
        <v>1</v>
      </c>
      <c r="C344" s="90">
        <f t="array" ref="C344">IFERROR(INDEX('유닛 기본 밸런스'!$G:$G,MATCH(D344,'유닛 기본 밸런스'!B:B,0))*E344,0)</f>
        <v>0</v>
      </c>
      <c r="D344" s="90">
        <f t="array" ref="D344">IFERROR(INDEX('유닛 기본 밸런스'!$B:$B,MATCH(F344,'유닛 기본 밸런스'!C:C,0)),0)</f>
        <v>0</v>
      </c>
      <c r="E344" s="90"/>
      <c r="F344" s="89"/>
    </row>
    <row r="345" spans="2:6" ht="13.5">
      <c r="B345" s="90">
        <v>1</v>
      </c>
      <c r="C345" s="90">
        <f t="array" ref="C345">IFERROR(INDEX('유닛 기본 밸런스'!$G:$G,MATCH(D345,'유닛 기본 밸런스'!B:B,0))*E345,0)</f>
        <v>0</v>
      </c>
      <c r="D345" s="90">
        <f t="array" ref="D345">IFERROR(INDEX('유닛 기본 밸런스'!$B:$B,MATCH(F345,'유닛 기본 밸런스'!C:C,0)),0)</f>
        <v>0</v>
      </c>
      <c r="E345" s="90"/>
      <c r="F345" s="89"/>
    </row>
    <row r="346" spans="2:6" ht="13.5">
      <c r="B346" s="90">
        <v>1</v>
      </c>
      <c r="C346" s="90">
        <f t="array" ref="C346">IFERROR(INDEX('유닛 기본 밸런스'!$G:$G,MATCH(D346,'유닛 기본 밸런스'!B:B,0))*E346,0)</f>
        <v>0</v>
      </c>
      <c r="D346" s="90">
        <f t="array" ref="D346">IFERROR(INDEX('유닛 기본 밸런스'!$B:$B,MATCH(F346,'유닛 기본 밸런스'!C:C,0)),0)</f>
        <v>0</v>
      </c>
      <c r="E346" s="90"/>
      <c r="F346" s="89"/>
    </row>
    <row r="347" spans="2:6" ht="13.5">
      <c r="B347" s="90">
        <v>1</v>
      </c>
      <c r="C347" s="90">
        <f t="array" ref="C347">IFERROR(INDEX('유닛 기본 밸런스'!$G:$G,MATCH(D347,'유닛 기본 밸런스'!B:B,0))*E347,0)</f>
        <v>0</v>
      </c>
      <c r="D347" s="90">
        <f t="array" ref="D347">IFERROR(INDEX('유닛 기본 밸런스'!$B:$B,MATCH(F347,'유닛 기본 밸런스'!C:C,0)),0)</f>
        <v>0</v>
      </c>
      <c r="E347" s="90"/>
      <c r="F347" s="89"/>
    </row>
    <row r="348" spans="2:6" ht="13.5">
      <c r="B348" s="90">
        <v>1</v>
      </c>
      <c r="C348" s="90">
        <f t="array" ref="C348">IFERROR(INDEX('유닛 기본 밸런스'!$G:$G,MATCH(D348,'유닛 기본 밸런스'!B:B,0))*E348,0)</f>
        <v>0</v>
      </c>
      <c r="D348" s="90">
        <f t="array" ref="D348">IFERROR(INDEX('유닛 기본 밸런스'!$B:$B,MATCH(F348,'유닛 기본 밸런스'!C:C,0)),0)</f>
        <v>0</v>
      </c>
      <c r="E348" s="90"/>
      <c r="F348" s="89"/>
    </row>
    <row r="349" spans="2:6" ht="13.5">
      <c r="B349" s="90">
        <v>1</v>
      </c>
      <c r="C349" s="90">
        <f t="array" ref="C349">IFERROR(INDEX('유닛 기본 밸런스'!$G:$G,MATCH(D349,'유닛 기본 밸런스'!B:B,0))*E349,0)</f>
        <v>0</v>
      </c>
      <c r="D349" s="90">
        <f t="array" ref="D349">IFERROR(INDEX('유닛 기본 밸런스'!$B:$B,MATCH(F349,'유닛 기본 밸런스'!C:C,0)),0)</f>
        <v>0</v>
      </c>
      <c r="E349" s="90"/>
      <c r="F349" s="89"/>
    </row>
    <row r="350" spans="2:6" ht="13.5">
      <c r="B350" s="90">
        <v>1</v>
      </c>
      <c r="C350" s="90">
        <f t="array" ref="C350">IFERROR(INDEX('유닛 기본 밸런스'!$G:$G,MATCH(D350,'유닛 기본 밸런스'!B:B,0))*E350,0)</f>
        <v>0</v>
      </c>
      <c r="D350" s="90">
        <f t="array" ref="D350">IFERROR(INDEX('유닛 기본 밸런스'!$B:$B,MATCH(F350,'유닛 기본 밸런스'!C:C,0)),0)</f>
        <v>0</v>
      </c>
      <c r="E350" s="90"/>
      <c r="F350" s="89"/>
    </row>
    <row r="351" spans="2:6" ht="13.5">
      <c r="B351" s="90">
        <v>1</v>
      </c>
      <c r="C351" s="90">
        <f t="array" ref="C351">IFERROR(INDEX('유닛 기본 밸런스'!$G:$G,MATCH(D351,'유닛 기본 밸런스'!B:B,0))*E351,0)</f>
        <v>0</v>
      </c>
      <c r="D351" s="90">
        <f t="array" ref="D351">IFERROR(INDEX('유닛 기본 밸런스'!$B:$B,MATCH(F351,'유닛 기본 밸런스'!C:C,0)),0)</f>
        <v>0</v>
      </c>
      <c r="E351" s="90"/>
      <c r="F351" s="89"/>
    </row>
    <row r="352" spans="2:6" ht="13.5">
      <c r="B352" s="90">
        <v>1</v>
      </c>
      <c r="C352" s="90">
        <f t="array" ref="C352">IFERROR(INDEX('유닛 기본 밸런스'!$G:$G,MATCH(D352,'유닛 기본 밸런스'!B:B,0))*E352,0)</f>
        <v>0</v>
      </c>
      <c r="D352" s="90">
        <f t="array" ref="D352">IFERROR(INDEX('유닛 기본 밸런스'!$B:$B,MATCH(F352,'유닛 기본 밸런스'!C:C,0)),0)</f>
        <v>0</v>
      </c>
      <c r="E352" s="90"/>
      <c r="F352" s="89"/>
    </row>
    <row r="353" spans="2:6" ht="13.5">
      <c r="B353" s="90">
        <v>1</v>
      </c>
      <c r="C353" s="90">
        <f t="array" ref="C353">IFERROR(INDEX('유닛 기본 밸런스'!$G:$G,MATCH(D353,'유닛 기본 밸런스'!B:B,0))*E353,0)</f>
        <v>0</v>
      </c>
      <c r="D353" s="90">
        <f t="array" ref="D353">IFERROR(INDEX('유닛 기본 밸런스'!$B:$B,MATCH(F353,'유닛 기본 밸런스'!C:C,0)),0)</f>
        <v>0</v>
      </c>
      <c r="E353" s="90"/>
      <c r="F353" s="89"/>
    </row>
    <row r="354" spans="2:6" ht="13.5">
      <c r="B354" s="90">
        <v>1</v>
      </c>
      <c r="C354" s="90">
        <f t="array" ref="C354">IFERROR(INDEX('유닛 기본 밸런스'!$G:$G,MATCH(D354,'유닛 기본 밸런스'!B:B,0))*E354,0)</f>
        <v>0</v>
      </c>
      <c r="D354" s="90">
        <f t="array" ref="D354">IFERROR(INDEX('유닛 기본 밸런스'!$B:$B,MATCH(F354,'유닛 기본 밸런스'!C:C,0)),0)</f>
        <v>0</v>
      </c>
      <c r="E354" s="90"/>
      <c r="F354" s="89"/>
    </row>
    <row r="355" spans="2:6" ht="13.5">
      <c r="B355" s="90">
        <v>1</v>
      </c>
      <c r="C355" s="90">
        <f t="array" ref="C355">IFERROR(INDEX('유닛 기본 밸런스'!$G:$G,MATCH(D355,'유닛 기본 밸런스'!B:B,0))*E355,0)</f>
        <v>0</v>
      </c>
      <c r="D355" s="90">
        <f t="array" ref="D355">IFERROR(INDEX('유닛 기본 밸런스'!$B:$B,MATCH(F355,'유닛 기본 밸런스'!C:C,0)),0)</f>
        <v>0</v>
      </c>
      <c r="E355" s="90"/>
      <c r="F355" s="89"/>
    </row>
    <row r="356" spans="2:6" ht="13.5">
      <c r="B356" s="90">
        <v>1</v>
      </c>
      <c r="C356" s="90">
        <f t="array" ref="C356">IFERROR(INDEX('유닛 기본 밸런스'!$G:$G,MATCH(D356,'유닛 기본 밸런스'!B:B,0))*E356,0)</f>
        <v>0</v>
      </c>
      <c r="D356" s="90">
        <f t="array" ref="D356">IFERROR(INDEX('유닛 기본 밸런스'!$B:$B,MATCH(F356,'유닛 기본 밸런스'!C:C,0)),0)</f>
        <v>0</v>
      </c>
      <c r="E356" s="90"/>
      <c r="F356" s="89"/>
    </row>
    <row r="357" spans="2:6" ht="13.5">
      <c r="B357" s="90">
        <v>1</v>
      </c>
      <c r="C357" s="90">
        <f t="array" ref="C357">IFERROR(INDEX('유닛 기본 밸런스'!$G:$G,MATCH(D357,'유닛 기본 밸런스'!B:B,0))*E357,0)</f>
        <v>0</v>
      </c>
      <c r="D357" s="90">
        <f t="array" ref="D357">IFERROR(INDEX('유닛 기본 밸런스'!$B:$B,MATCH(F357,'유닛 기본 밸런스'!C:C,0)),0)</f>
        <v>0</v>
      </c>
      <c r="E357" s="90"/>
      <c r="F357" s="89"/>
    </row>
    <row r="358" spans="2:6" ht="13.5">
      <c r="B358" s="90">
        <v>1</v>
      </c>
      <c r="C358" s="90">
        <f t="array" ref="C358">IFERROR(INDEX('유닛 기본 밸런스'!$G:$G,MATCH(D358,'유닛 기본 밸런스'!B:B,0))*E358,0)</f>
        <v>0</v>
      </c>
      <c r="D358" s="90">
        <f t="array" ref="D358">IFERROR(INDEX('유닛 기본 밸런스'!$B:$B,MATCH(F358,'유닛 기본 밸런스'!C:C,0)),0)</f>
        <v>0</v>
      </c>
      <c r="E358" s="90"/>
      <c r="F358" s="89"/>
    </row>
    <row r="359" spans="2:6" ht="13.5">
      <c r="B359" s="90">
        <v>1</v>
      </c>
      <c r="C359" s="90">
        <f t="array" ref="C359">IFERROR(INDEX('유닛 기본 밸런스'!$G:$G,MATCH(D359,'유닛 기본 밸런스'!B:B,0))*E359,0)</f>
        <v>0</v>
      </c>
      <c r="D359" s="90">
        <f t="array" ref="D359">IFERROR(INDEX('유닛 기본 밸런스'!$B:$B,MATCH(F359,'유닛 기본 밸런스'!C:C,0)),0)</f>
        <v>0</v>
      </c>
      <c r="E359" s="90"/>
      <c r="F359" s="89"/>
    </row>
    <row r="360" spans="2:6" ht="13.5">
      <c r="B360" s="90">
        <v>1</v>
      </c>
      <c r="C360" s="90">
        <f t="array" ref="C360">IFERROR(INDEX('유닛 기본 밸런스'!$G:$G,MATCH(D360,'유닛 기본 밸런스'!B:B,0))*E360,0)</f>
        <v>0</v>
      </c>
      <c r="D360" s="90">
        <f t="array" ref="D360">IFERROR(INDEX('유닛 기본 밸런스'!$B:$B,MATCH(F360,'유닛 기본 밸런스'!C:C,0)),0)</f>
        <v>0</v>
      </c>
      <c r="E360" s="90"/>
      <c r="F360" s="89"/>
    </row>
    <row r="361" spans="2:6" ht="13.5">
      <c r="B361" s="90">
        <v>1</v>
      </c>
      <c r="C361" s="90">
        <f t="array" ref="C361">IFERROR(INDEX('유닛 기본 밸런스'!$G:$G,MATCH(D361,'유닛 기본 밸런스'!B:B,0))*E361,0)</f>
        <v>0</v>
      </c>
      <c r="D361" s="90">
        <f t="array" ref="D361">IFERROR(INDEX('유닛 기본 밸런스'!$B:$B,MATCH(F361,'유닛 기본 밸런스'!C:C,0)),0)</f>
        <v>0</v>
      </c>
      <c r="E361" s="90"/>
      <c r="F361" s="89"/>
    </row>
    <row r="362" spans="2:6" ht="13.5">
      <c r="B362" s="90">
        <v>1</v>
      </c>
      <c r="C362" s="90">
        <f t="array" ref="C362">IFERROR(INDEX('유닛 기본 밸런스'!$G:$G,MATCH(D362,'유닛 기본 밸런스'!B:B,0))*E362,0)</f>
        <v>0</v>
      </c>
      <c r="D362" s="90">
        <f t="array" ref="D362">IFERROR(INDEX('유닛 기본 밸런스'!$B:$B,MATCH(F362,'유닛 기본 밸런스'!C:C,0)),0)</f>
        <v>0</v>
      </c>
      <c r="E362" s="90"/>
      <c r="F362" s="89"/>
    </row>
    <row r="363" spans="2:6" ht="13.5">
      <c r="B363" s="90">
        <v>1</v>
      </c>
      <c r="C363" s="90">
        <f t="array" ref="C363">IFERROR(INDEX('유닛 기본 밸런스'!$G:$G,MATCH(D363,'유닛 기본 밸런스'!B:B,0))*E363,0)</f>
        <v>0</v>
      </c>
      <c r="D363" s="90">
        <f t="array" ref="D363">IFERROR(INDEX('유닛 기본 밸런스'!$B:$B,MATCH(F363,'유닛 기본 밸런스'!C:C,0)),0)</f>
        <v>0</v>
      </c>
      <c r="E363" s="90"/>
      <c r="F363" s="89"/>
    </row>
    <row r="364" spans="2:6" ht="13.5">
      <c r="B364" s="90">
        <v>1</v>
      </c>
      <c r="C364" s="90">
        <f t="array" ref="C364">IFERROR(INDEX('유닛 기본 밸런스'!$G:$G,MATCH(D364,'유닛 기본 밸런스'!B:B,0))*E364,0)</f>
        <v>0</v>
      </c>
      <c r="D364" s="90">
        <f t="array" ref="D364">IFERROR(INDEX('유닛 기본 밸런스'!$B:$B,MATCH(F364,'유닛 기본 밸런스'!C:C,0)),0)</f>
        <v>0</v>
      </c>
      <c r="E364" s="90"/>
      <c r="F364" s="89"/>
    </row>
    <row r="365" spans="2:6" ht="13.5">
      <c r="B365" s="90">
        <v>1</v>
      </c>
      <c r="C365" s="90">
        <f t="array" ref="C365">IFERROR(INDEX('유닛 기본 밸런스'!$G:$G,MATCH(D365,'유닛 기본 밸런스'!B:B,0))*E365,0)</f>
        <v>0</v>
      </c>
      <c r="D365" s="90">
        <f t="array" ref="D365">IFERROR(INDEX('유닛 기본 밸런스'!$B:$B,MATCH(F365,'유닛 기본 밸런스'!C:C,0)),0)</f>
        <v>0</v>
      </c>
      <c r="E365" s="90"/>
      <c r="F365" s="89"/>
    </row>
    <row r="366" spans="2:6" ht="13.5">
      <c r="B366" s="90">
        <v>1</v>
      </c>
      <c r="C366" s="90">
        <f t="array" ref="C366">IFERROR(INDEX('유닛 기본 밸런스'!$G:$G,MATCH(D366,'유닛 기본 밸런스'!B:B,0))*E366,0)</f>
        <v>0</v>
      </c>
      <c r="D366" s="90">
        <f t="array" ref="D366">IFERROR(INDEX('유닛 기본 밸런스'!$B:$B,MATCH(F366,'유닛 기본 밸런스'!C:C,0)),0)</f>
        <v>0</v>
      </c>
      <c r="E366" s="90"/>
      <c r="F366" s="89"/>
    </row>
    <row r="367" spans="2:6" ht="13.5">
      <c r="B367" s="90">
        <v>1</v>
      </c>
      <c r="C367" s="90">
        <f t="array" ref="C367">IFERROR(INDEX('유닛 기본 밸런스'!$G:$G,MATCH(D367,'유닛 기본 밸런스'!B:B,0))*E367,0)</f>
        <v>0</v>
      </c>
      <c r="D367" s="90">
        <f t="array" ref="D367">IFERROR(INDEX('유닛 기본 밸런스'!$B:$B,MATCH(F367,'유닛 기본 밸런스'!C:C,0)),0)</f>
        <v>0</v>
      </c>
      <c r="E367" s="90"/>
      <c r="F367" s="89"/>
    </row>
    <row r="368" spans="2:6" ht="13.5">
      <c r="B368" s="90">
        <v>1</v>
      </c>
      <c r="C368" s="90">
        <f t="array" ref="C368">IFERROR(INDEX('유닛 기본 밸런스'!$G:$G,MATCH(D368,'유닛 기본 밸런스'!B:B,0))*E368,0)</f>
        <v>0</v>
      </c>
      <c r="D368" s="90">
        <f t="array" ref="D368">IFERROR(INDEX('유닛 기본 밸런스'!$B:$B,MATCH(F368,'유닛 기본 밸런스'!C:C,0)),0)</f>
        <v>0</v>
      </c>
      <c r="E368" s="90"/>
      <c r="F368" s="89"/>
    </row>
    <row r="369" spans="2:6" ht="13.5">
      <c r="B369" s="90">
        <v>1</v>
      </c>
      <c r="C369" s="90">
        <f t="array" ref="C369">IFERROR(INDEX('유닛 기본 밸런스'!$G:$G,MATCH(D369,'유닛 기본 밸런스'!B:B,0))*E369,0)</f>
        <v>0</v>
      </c>
      <c r="D369" s="90">
        <f t="array" ref="D369">IFERROR(INDEX('유닛 기본 밸런스'!$B:$B,MATCH(F369,'유닛 기본 밸런스'!C:C,0)),0)</f>
        <v>0</v>
      </c>
      <c r="E369" s="90"/>
      <c r="F369" s="89"/>
    </row>
    <row r="370" spans="2:6" ht="13.5">
      <c r="B370" s="90">
        <v>1</v>
      </c>
      <c r="C370" s="90">
        <f t="array" ref="C370">IFERROR(INDEX('유닛 기본 밸런스'!$G:$G,MATCH(D370,'유닛 기본 밸런스'!B:B,0))*E370,0)</f>
        <v>0</v>
      </c>
      <c r="D370" s="90">
        <f t="array" ref="D370">IFERROR(INDEX('유닛 기본 밸런스'!$B:$B,MATCH(F370,'유닛 기본 밸런스'!C:C,0)),0)</f>
        <v>0</v>
      </c>
      <c r="E370" s="90"/>
      <c r="F370" s="89"/>
    </row>
    <row r="371" spans="2:6" ht="13.5">
      <c r="B371" s="90">
        <v>1</v>
      </c>
      <c r="C371" s="90">
        <f t="array" ref="C371">IFERROR(INDEX('유닛 기본 밸런스'!$G:$G,MATCH(D371,'유닛 기본 밸런스'!B:B,0))*E371,0)</f>
        <v>0</v>
      </c>
      <c r="D371" s="90">
        <f t="array" ref="D371">IFERROR(INDEX('유닛 기본 밸런스'!$B:$B,MATCH(F371,'유닛 기본 밸런스'!C:C,0)),0)</f>
        <v>0</v>
      </c>
      <c r="E371" s="90"/>
      <c r="F371" s="89"/>
    </row>
    <row r="372" spans="2:6" ht="13.5">
      <c r="B372" s="90">
        <v>1</v>
      </c>
      <c r="C372" s="90">
        <f t="array" ref="C372">IFERROR(INDEX('유닛 기본 밸런스'!$G:$G,MATCH(D372,'유닛 기본 밸런스'!B:B,0))*E372,0)</f>
        <v>0</v>
      </c>
      <c r="D372" s="90">
        <f t="array" ref="D372">IFERROR(INDEX('유닛 기본 밸런스'!$B:$B,MATCH(F372,'유닛 기본 밸런스'!C:C,0)),0)</f>
        <v>0</v>
      </c>
      <c r="E372" s="90"/>
      <c r="F372" s="89"/>
    </row>
    <row r="373" spans="2:6" ht="13.5">
      <c r="B373" s="90">
        <v>1</v>
      </c>
      <c r="C373" s="90">
        <f t="array" ref="C373">IFERROR(INDEX('유닛 기본 밸런스'!$G:$G,MATCH(D373,'유닛 기본 밸런스'!B:B,0))*E373,0)</f>
        <v>0</v>
      </c>
      <c r="D373" s="90">
        <f t="array" ref="D373">IFERROR(INDEX('유닛 기본 밸런스'!$B:$B,MATCH(F373,'유닛 기본 밸런스'!C:C,0)),0)</f>
        <v>0</v>
      </c>
      <c r="E373" s="90"/>
      <c r="F373" s="89"/>
    </row>
    <row r="374" spans="2:6" ht="13.5">
      <c r="B374" s="90">
        <v>1</v>
      </c>
      <c r="C374" s="90">
        <f t="array" ref="C374">IFERROR(INDEX('유닛 기본 밸런스'!$G:$G,MATCH(D374,'유닛 기본 밸런스'!B:B,0))*E374,0)</f>
        <v>0</v>
      </c>
      <c r="D374" s="90">
        <f t="array" ref="D374">IFERROR(INDEX('유닛 기본 밸런스'!$B:$B,MATCH(F374,'유닛 기본 밸런스'!C:C,0)),0)</f>
        <v>0</v>
      </c>
      <c r="E374" s="90"/>
      <c r="F374" s="89"/>
    </row>
    <row r="375" spans="2:6" ht="13.5">
      <c r="B375" s="90">
        <v>1</v>
      </c>
      <c r="C375" s="90">
        <f t="array" ref="C375">IFERROR(INDEX('유닛 기본 밸런스'!$G:$G,MATCH(D375,'유닛 기본 밸런스'!B:B,0))*E375,0)</f>
        <v>0</v>
      </c>
      <c r="D375" s="90">
        <f t="array" ref="D375">IFERROR(INDEX('유닛 기본 밸런스'!$B:$B,MATCH(F375,'유닛 기본 밸런스'!C:C,0)),0)</f>
        <v>0</v>
      </c>
      <c r="E375" s="90"/>
      <c r="F375" s="89"/>
    </row>
    <row r="376" spans="2:6" ht="13.5">
      <c r="B376" s="90">
        <v>1</v>
      </c>
      <c r="C376" s="90">
        <f t="array" ref="C376">IFERROR(INDEX('유닛 기본 밸런스'!$G:$G,MATCH(D376,'유닛 기본 밸런스'!B:B,0))*E376,0)</f>
        <v>0</v>
      </c>
      <c r="D376" s="90">
        <f t="array" ref="D376">IFERROR(INDEX('유닛 기본 밸런스'!$B:$B,MATCH(F376,'유닛 기본 밸런스'!C:C,0)),0)</f>
        <v>0</v>
      </c>
      <c r="E376" s="90"/>
      <c r="F376" s="89"/>
    </row>
    <row r="377" spans="2:6" ht="13.5">
      <c r="B377" s="90">
        <v>1</v>
      </c>
      <c r="C377" s="90">
        <f t="array" ref="C377">IFERROR(INDEX('유닛 기본 밸런스'!$G:$G,MATCH(D377,'유닛 기본 밸런스'!B:B,0))*E377,0)</f>
        <v>0</v>
      </c>
      <c r="D377" s="90">
        <f t="array" ref="D377">IFERROR(INDEX('유닛 기본 밸런스'!$B:$B,MATCH(F377,'유닛 기본 밸런스'!C:C,0)),0)</f>
        <v>0</v>
      </c>
      <c r="E377" s="90"/>
      <c r="F377" s="89"/>
    </row>
    <row r="378" spans="2:6" ht="13.5">
      <c r="B378" s="90">
        <v>1</v>
      </c>
      <c r="C378" s="90">
        <f t="array" ref="C378">IFERROR(INDEX('유닛 기본 밸런스'!$G:$G,MATCH(D378,'유닛 기본 밸런스'!B:B,0))*E378,0)</f>
        <v>0</v>
      </c>
      <c r="D378" s="90">
        <f t="array" ref="D378">IFERROR(INDEX('유닛 기본 밸런스'!$B:$B,MATCH(F378,'유닛 기본 밸런스'!C:C,0)),0)</f>
        <v>0</v>
      </c>
      <c r="E378" s="90"/>
      <c r="F378" s="89"/>
    </row>
    <row r="379" spans="2:6" ht="13.5">
      <c r="B379" s="90">
        <v>1</v>
      </c>
      <c r="C379" s="90">
        <f t="array" ref="C379">IFERROR(INDEX('유닛 기본 밸런스'!$G:$G,MATCH(D379,'유닛 기본 밸런스'!B:B,0))*E379,0)</f>
        <v>0</v>
      </c>
      <c r="D379" s="90">
        <f t="array" ref="D379">IFERROR(INDEX('유닛 기본 밸런스'!$B:$B,MATCH(F379,'유닛 기본 밸런스'!C:C,0)),0)</f>
        <v>0</v>
      </c>
      <c r="E379" s="90"/>
      <c r="F379" s="89"/>
    </row>
    <row r="380" spans="2:6" ht="13.5">
      <c r="B380" s="90">
        <v>1</v>
      </c>
      <c r="C380" s="90">
        <f t="array" ref="C380">IFERROR(INDEX('유닛 기본 밸런스'!$G:$G,MATCH(D380,'유닛 기본 밸런스'!B:B,0))*E380,0)</f>
        <v>0</v>
      </c>
      <c r="D380" s="90">
        <f t="array" ref="D380">IFERROR(INDEX('유닛 기본 밸런스'!$B:$B,MATCH(F380,'유닛 기본 밸런스'!C:C,0)),0)</f>
        <v>0</v>
      </c>
      <c r="E380" s="90"/>
      <c r="F380" s="89"/>
    </row>
    <row r="381" spans="2:6" ht="13.5">
      <c r="B381" s="90">
        <v>1</v>
      </c>
      <c r="C381" s="90">
        <f t="array" ref="C381">IFERROR(INDEX('유닛 기본 밸런스'!$G:$G,MATCH(D381,'유닛 기본 밸런스'!B:B,0))*E381,0)</f>
        <v>0</v>
      </c>
      <c r="D381" s="90">
        <f t="array" ref="D381">IFERROR(INDEX('유닛 기본 밸런스'!$B:$B,MATCH(F381,'유닛 기본 밸런스'!C:C,0)),0)</f>
        <v>0</v>
      </c>
      <c r="E381" s="90"/>
      <c r="F381" s="89"/>
    </row>
    <row r="382" spans="2:6" ht="13.5">
      <c r="B382" s="90">
        <v>1</v>
      </c>
      <c r="C382" s="90">
        <f t="array" ref="C382">IFERROR(INDEX('유닛 기본 밸런스'!$G:$G,MATCH(D382,'유닛 기본 밸런스'!B:B,0))*E382,0)</f>
        <v>0</v>
      </c>
      <c r="D382" s="90">
        <f t="array" ref="D382">IFERROR(INDEX('유닛 기본 밸런스'!$B:$B,MATCH(F382,'유닛 기본 밸런스'!C:C,0)),0)</f>
        <v>0</v>
      </c>
      <c r="E382" s="90"/>
      <c r="F382" s="89"/>
    </row>
    <row r="383" spans="2:6" ht="13.5">
      <c r="B383" s="90">
        <v>1</v>
      </c>
      <c r="C383" s="90">
        <f t="array" ref="C383">IFERROR(INDEX('유닛 기본 밸런스'!$G:$G,MATCH(D383,'유닛 기본 밸런스'!B:B,0))*E383,0)</f>
        <v>0</v>
      </c>
      <c r="D383" s="90">
        <f t="array" ref="D383">IFERROR(INDEX('유닛 기본 밸런스'!$B:$B,MATCH(F383,'유닛 기본 밸런스'!C:C,0)),0)</f>
        <v>0</v>
      </c>
      <c r="E383" s="90"/>
      <c r="F383" s="89"/>
    </row>
    <row r="384" spans="2:6" ht="13.5">
      <c r="B384" s="90">
        <v>1</v>
      </c>
      <c r="C384" s="90">
        <f t="array" ref="C384">IFERROR(INDEX('유닛 기본 밸런스'!$G:$G,MATCH(D384,'유닛 기본 밸런스'!B:B,0))*E384,0)</f>
        <v>0</v>
      </c>
      <c r="D384" s="90">
        <f t="array" ref="D384">IFERROR(INDEX('유닛 기본 밸런스'!$B:$B,MATCH(F384,'유닛 기본 밸런스'!C:C,0)),0)</f>
        <v>0</v>
      </c>
      <c r="E384" s="90"/>
      <c r="F384" s="89"/>
    </row>
    <row r="385" spans="2:6" ht="13.5">
      <c r="B385" s="90">
        <v>1</v>
      </c>
      <c r="C385" s="90">
        <f t="array" ref="C385">IFERROR(INDEX('유닛 기본 밸런스'!$G:$G,MATCH(D385,'유닛 기본 밸런스'!B:B,0))*E385,0)</f>
        <v>0</v>
      </c>
      <c r="D385" s="90">
        <f t="array" ref="D385">IFERROR(INDEX('유닛 기본 밸런스'!$B:$B,MATCH(F385,'유닛 기본 밸런스'!C:C,0)),0)</f>
        <v>0</v>
      </c>
      <c r="E385" s="90"/>
      <c r="F385" s="89"/>
    </row>
    <row r="386" spans="2:6" ht="13.5">
      <c r="B386" s="90">
        <v>1</v>
      </c>
      <c r="C386" s="90">
        <f t="array" ref="C386">IFERROR(INDEX('유닛 기본 밸런스'!$G:$G,MATCH(D386,'유닛 기본 밸런스'!B:B,0))*E386,0)</f>
        <v>0</v>
      </c>
      <c r="D386" s="90">
        <f t="array" ref="D386">IFERROR(INDEX('유닛 기본 밸런스'!$B:$B,MATCH(F386,'유닛 기본 밸런스'!C:C,0)),0)</f>
        <v>0</v>
      </c>
      <c r="E386" s="90"/>
      <c r="F386" s="89"/>
    </row>
    <row r="387" spans="2:6" ht="13.5">
      <c r="B387" s="90">
        <v>1</v>
      </c>
      <c r="C387" s="90">
        <f t="array" ref="C387">IFERROR(INDEX('유닛 기본 밸런스'!$G:$G,MATCH(D387,'유닛 기본 밸런스'!B:B,0))*E387,0)</f>
        <v>0</v>
      </c>
      <c r="D387" s="90">
        <f t="array" ref="D387">IFERROR(INDEX('유닛 기본 밸런스'!$B:$B,MATCH(F387,'유닛 기본 밸런스'!C:C,0)),0)</f>
        <v>0</v>
      </c>
      <c r="E387" s="90"/>
      <c r="F387" s="89"/>
    </row>
    <row r="388" spans="2:6" ht="13.5">
      <c r="B388" s="90">
        <v>1</v>
      </c>
      <c r="C388" s="90">
        <f t="array" ref="C388">IFERROR(INDEX('유닛 기본 밸런스'!$G:$G,MATCH(D388,'유닛 기본 밸런스'!B:B,0))*E388,0)</f>
        <v>0</v>
      </c>
      <c r="D388" s="90">
        <f t="array" ref="D388">IFERROR(INDEX('유닛 기본 밸런스'!$B:$B,MATCH(F388,'유닛 기본 밸런스'!C:C,0)),0)</f>
        <v>0</v>
      </c>
      <c r="E388" s="90"/>
      <c r="F388" s="89"/>
    </row>
    <row r="389" spans="2:6" ht="13.5">
      <c r="B389" s="90">
        <v>1</v>
      </c>
      <c r="C389" s="90">
        <f t="array" ref="C389">IFERROR(INDEX('유닛 기본 밸런스'!$G:$G,MATCH(D389,'유닛 기본 밸런스'!B:B,0))*E389,0)</f>
        <v>0</v>
      </c>
      <c r="D389" s="90">
        <f t="array" ref="D389">IFERROR(INDEX('유닛 기본 밸런스'!$B:$B,MATCH(F389,'유닛 기본 밸런스'!C:C,0)),0)</f>
        <v>0</v>
      </c>
      <c r="E389" s="90"/>
      <c r="F389" s="89"/>
    </row>
    <row r="390" spans="2:6" ht="13.5">
      <c r="B390" s="90">
        <v>1</v>
      </c>
      <c r="C390" s="90">
        <f t="array" ref="C390">IFERROR(INDEX('유닛 기본 밸런스'!$G:$G,MATCH(D390,'유닛 기본 밸런스'!B:B,0))*E390,0)</f>
        <v>0</v>
      </c>
      <c r="D390" s="90">
        <f t="array" ref="D390">IFERROR(INDEX('유닛 기본 밸런스'!$B:$B,MATCH(F390,'유닛 기본 밸런스'!C:C,0)),0)</f>
        <v>0</v>
      </c>
      <c r="E390" s="90"/>
      <c r="F390" s="89"/>
    </row>
    <row r="391" spans="2:6" ht="13.5">
      <c r="B391" s="90">
        <v>1</v>
      </c>
      <c r="C391" s="90">
        <f t="array" ref="C391">IFERROR(INDEX('유닛 기본 밸런스'!$G:$G,MATCH(D391,'유닛 기본 밸런스'!B:B,0))*E391,0)</f>
        <v>0</v>
      </c>
      <c r="D391" s="90">
        <f t="array" ref="D391">IFERROR(INDEX('유닛 기본 밸런스'!$B:$B,MATCH(F391,'유닛 기본 밸런스'!C:C,0)),0)</f>
        <v>0</v>
      </c>
      <c r="E391" s="90"/>
      <c r="F391" s="89"/>
    </row>
    <row r="392" spans="2:6" ht="13.5">
      <c r="B392" s="90">
        <v>1</v>
      </c>
      <c r="C392" s="90">
        <f t="array" ref="C392">IFERROR(INDEX('유닛 기본 밸런스'!$G:$G,MATCH(D392,'유닛 기본 밸런스'!B:B,0))*E392,0)</f>
        <v>0</v>
      </c>
      <c r="D392" s="90">
        <f t="array" ref="D392">IFERROR(INDEX('유닛 기본 밸런스'!$B:$B,MATCH(F392,'유닛 기본 밸런스'!C:C,0)),0)</f>
        <v>0</v>
      </c>
      <c r="E392" s="90"/>
      <c r="F392" s="89"/>
    </row>
    <row r="393" spans="2:6" ht="13.5">
      <c r="B393" s="90">
        <v>1</v>
      </c>
      <c r="C393" s="90">
        <f t="array" ref="C393">IFERROR(INDEX('유닛 기본 밸런스'!$G:$G,MATCH(D393,'유닛 기본 밸런스'!B:B,0))*E393,0)</f>
        <v>0</v>
      </c>
      <c r="D393" s="90">
        <f t="array" ref="D393">IFERROR(INDEX('유닛 기본 밸런스'!$B:$B,MATCH(F393,'유닛 기본 밸런스'!C:C,0)),0)</f>
        <v>0</v>
      </c>
      <c r="E393" s="90"/>
      <c r="F393" s="89"/>
    </row>
    <row r="394" spans="2:6" ht="13.5">
      <c r="B394" s="90">
        <v>1</v>
      </c>
      <c r="C394" s="90">
        <f t="array" ref="C394">IFERROR(INDEX('유닛 기본 밸런스'!$G:$G,MATCH(D394,'유닛 기본 밸런스'!B:B,0))*E394,0)</f>
        <v>0</v>
      </c>
      <c r="D394" s="90">
        <f t="array" ref="D394">IFERROR(INDEX('유닛 기본 밸런스'!$B:$B,MATCH(F394,'유닛 기본 밸런스'!C:C,0)),0)</f>
        <v>0</v>
      </c>
      <c r="E394" s="90"/>
      <c r="F394" s="89"/>
    </row>
    <row r="395" spans="2:6" ht="13.5">
      <c r="B395" s="90">
        <v>1</v>
      </c>
      <c r="C395" s="90">
        <f t="array" ref="C395">IFERROR(INDEX('유닛 기본 밸런스'!$G:$G,MATCH(D395,'유닛 기본 밸런스'!B:B,0))*E395,0)</f>
        <v>0</v>
      </c>
      <c r="D395" s="90">
        <f t="array" ref="D395">IFERROR(INDEX('유닛 기본 밸런스'!$B:$B,MATCH(F395,'유닛 기본 밸런스'!C:C,0)),0)</f>
        <v>0</v>
      </c>
      <c r="E395" s="90"/>
      <c r="F395" s="89"/>
    </row>
    <row r="396" spans="2:6" ht="13.5">
      <c r="B396" s="90">
        <v>1</v>
      </c>
      <c r="C396" s="90">
        <f t="array" ref="C396">IFERROR(INDEX('유닛 기본 밸런스'!$G:$G,MATCH(D396,'유닛 기본 밸런스'!B:B,0))*E396,0)</f>
        <v>0</v>
      </c>
      <c r="D396" s="90">
        <f t="array" ref="D396">IFERROR(INDEX('유닛 기본 밸런스'!$B:$B,MATCH(F396,'유닛 기본 밸런스'!C:C,0)),0)</f>
        <v>0</v>
      </c>
      <c r="E396" s="90"/>
      <c r="F396" s="89"/>
    </row>
    <row r="397" spans="2:6" ht="13.5">
      <c r="B397" s="90">
        <v>1</v>
      </c>
      <c r="C397" s="90">
        <f t="array" ref="C397">IFERROR(INDEX('유닛 기본 밸런스'!$G:$G,MATCH(D397,'유닛 기본 밸런스'!B:B,0))*E397,0)</f>
        <v>0</v>
      </c>
      <c r="D397" s="90">
        <f t="array" ref="D397">IFERROR(INDEX('유닛 기본 밸런스'!$B:$B,MATCH(F397,'유닛 기본 밸런스'!C:C,0)),0)</f>
        <v>0</v>
      </c>
      <c r="E397" s="90"/>
      <c r="F397" s="89"/>
    </row>
    <row r="398" spans="2:6" ht="13.5">
      <c r="B398" s="90">
        <v>1</v>
      </c>
      <c r="C398" s="90">
        <f t="array" ref="C398">IFERROR(INDEX('유닛 기본 밸런스'!$G:$G,MATCH(D398,'유닛 기본 밸런스'!B:B,0))*E398,0)</f>
        <v>0</v>
      </c>
      <c r="D398" s="90">
        <f t="array" ref="D398">IFERROR(INDEX('유닛 기본 밸런스'!$B:$B,MATCH(F398,'유닛 기본 밸런스'!C:C,0)),0)</f>
        <v>0</v>
      </c>
      <c r="E398" s="90"/>
      <c r="F398" s="89"/>
    </row>
    <row r="399" spans="2:6" ht="13.5">
      <c r="B399" s="90">
        <v>1</v>
      </c>
      <c r="C399" s="90">
        <f t="array" ref="C399">IFERROR(INDEX('유닛 기본 밸런스'!$G:$G,MATCH(D399,'유닛 기본 밸런스'!B:B,0))*E399,0)</f>
        <v>0</v>
      </c>
      <c r="D399" s="90">
        <f t="array" ref="D399">IFERROR(INDEX('유닛 기본 밸런스'!$B:$B,MATCH(F399,'유닛 기본 밸런스'!C:C,0)),0)</f>
        <v>0</v>
      </c>
      <c r="E399" s="90"/>
      <c r="F399" s="89"/>
    </row>
    <row r="400" spans="2:6" ht="13.5">
      <c r="B400" s="90">
        <v>1</v>
      </c>
      <c r="C400" s="90">
        <f t="array" ref="C400">IFERROR(INDEX('유닛 기본 밸런스'!$G:$G,MATCH(D400,'유닛 기본 밸런스'!B:B,0))*E400,0)</f>
        <v>0</v>
      </c>
      <c r="D400" s="90">
        <f t="array" ref="D400">IFERROR(INDEX('유닛 기본 밸런스'!$B:$B,MATCH(F400,'유닛 기본 밸런스'!C:C,0)),0)</f>
        <v>0</v>
      </c>
      <c r="E400" s="90"/>
      <c r="F400" s="89"/>
    </row>
    <row r="401" spans="2:6" ht="13.5">
      <c r="B401" s="90">
        <v>1</v>
      </c>
      <c r="C401" s="90">
        <f t="array" ref="C401">IFERROR(INDEX('유닛 기본 밸런스'!$G:$G,MATCH(D401,'유닛 기본 밸런스'!B:B,0))*E401,0)</f>
        <v>0</v>
      </c>
      <c r="D401" s="90">
        <f t="array" ref="D401">IFERROR(INDEX('유닛 기본 밸런스'!$B:$B,MATCH(F401,'유닛 기본 밸런스'!C:C,0)),0)</f>
        <v>0</v>
      </c>
      <c r="E401" s="90"/>
      <c r="F401" s="89"/>
    </row>
    <row r="402" spans="2:6" ht="13.5">
      <c r="B402" s="90">
        <v>1</v>
      </c>
      <c r="C402" s="90">
        <f t="array" ref="C402">IFERROR(INDEX('유닛 기본 밸런스'!$G:$G,MATCH(D402,'유닛 기본 밸런스'!B:B,0))*E402,0)</f>
        <v>0</v>
      </c>
      <c r="D402" s="90">
        <f t="array" ref="D402">IFERROR(INDEX('유닛 기본 밸런스'!$B:$B,MATCH(F402,'유닛 기본 밸런스'!C:C,0)),0)</f>
        <v>0</v>
      </c>
      <c r="E402" s="90"/>
      <c r="F402" s="89"/>
    </row>
    <row r="403" spans="2:6" ht="13.5">
      <c r="B403" s="90">
        <v>1</v>
      </c>
      <c r="C403" s="90">
        <f t="array" ref="C403">IFERROR(INDEX('유닛 기본 밸런스'!$G:$G,MATCH(D403,'유닛 기본 밸런스'!B:B,0))*E403,0)</f>
        <v>0</v>
      </c>
      <c r="D403" s="90">
        <f t="array" ref="D403">IFERROR(INDEX('유닛 기본 밸런스'!$B:$B,MATCH(F403,'유닛 기본 밸런스'!C:C,0)),0)</f>
        <v>0</v>
      </c>
      <c r="E403" s="90"/>
      <c r="F403" s="89"/>
    </row>
    <row r="404" spans="2:6" ht="13.5">
      <c r="B404" s="90">
        <v>1</v>
      </c>
      <c r="C404" s="90">
        <f t="array" ref="C404">IFERROR(INDEX('유닛 기본 밸런스'!$G:$G,MATCH(D404,'유닛 기본 밸런스'!B:B,0))*E404,0)</f>
        <v>0</v>
      </c>
      <c r="D404" s="90">
        <f t="array" ref="D404">IFERROR(INDEX('유닛 기본 밸런스'!$B:$B,MATCH(F404,'유닛 기본 밸런스'!C:C,0)),0)</f>
        <v>0</v>
      </c>
      <c r="E404" s="90"/>
      <c r="F404" s="89"/>
    </row>
    <row r="405" spans="2:6" ht="13.5">
      <c r="B405" s="90">
        <v>1</v>
      </c>
      <c r="C405" s="90">
        <f t="array" ref="C405">IFERROR(INDEX('유닛 기본 밸런스'!$G:$G,MATCH(D405,'유닛 기본 밸런스'!B:B,0))*E405,0)</f>
        <v>0</v>
      </c>
      <c r="D405" s="90">
        <f t="array" ref="D405">IFERROR(INDEX('유닛 기본 밸런스'!$B:$B,MATCH(F405,'유닛 기본 밸런스'!C:C,0)),0)</f>
        <v>0</v>
      </c>
      <c r="E405" s="90"/>
      <c r="F405" s="89"/>
    </row>
    <row r="406" spans="2:6" ht="13.5">
      <c r="B406" s="90">
        <v>1</v>
      </c>
      <c r="C406" s="90">
        <f t="array" ref="C406">IFERROR(INDEX('유닛 기본 밸런스'!$G:$G,MATCH(D406,'유닛 기본 밸런스'!B:B,0))*E406,0)</f>
        <v>0</v>
      </c>
      <c r="D406" s="90">
        <f t="array" ref="D406">IFERROR(INDEX('유닛 기본 밸런스'!$B:$B,MATCH(F406,'유닛 기본 밸런스'!C:C,0)),0)</f>
        <v>0</v>
      </c>
      <c r="E406" s="90"/>
      <c r="F406" s="89"/>
    </row>
    <row r="407" spans="2:6" ht="13.5">
      <c r="B407" s="90">
        <v>1</v>
      </c>
      <c r="C407" s="90">
        <f t="array" ref="C407">IFERROR(INDEX('유닛 기본 밸런스'!$G:$G,MATCH(D407,'유닛 기본 밸런스'!B:B,0))*E407,0)</f>
        <v>0</v>
      </c>
      <c r="D407" s="90">
        <f t="array" ref="D407">IFERROR(INDEX('유닛 기본 밸런스'!$B:$B,MATCH(F407,'유닛 기본 밸런스'!C:C,0)),0)</f>
        <v>0</v>
      </c>
      <c r="E407" s="90"/>
      <c r="F407" s="89"/>
    </row>
    <row r="408" spans="2:6" ht="13.5">
      <c r="B408" s="90">
        <v>1</v>
      </c>
      <c r="C408" s="90">
        <f t="array" ref="C408">IFERROR(INDEX('유닛 기본 밸런스'!$G:$G,MATCH(D408,'유닛 기본 밸런스'!B:B,0))*E408,0)</f>
        <v>0</v>
      </c>
      <c r="D408" s="90">
        <f t="array" ref="D408">IFERROR(INDEX('유닛 기본 밸런스'!$B:$B,MATCH(F408,'유닛 기본 밸런스'!C:C,0)),0)</f>
        <v>0</v>
      </c>
      <c r="E408" s="90"/>
      <c r="F408" s="89"/>
    </row>
    <row r="409" spans="2:6" ht="13.5">
      <c r="B409" s="90">
        <v>1</v>
      </c>
      <c r="C409" s="90">
        <f t="array" ref="C409">IFERROR(INDEX('유닛 기본 밸런스'!$G:$G,MATCH(D409,'유닛 기본 밸런스'!B:B,0))*E409,0)</f>
        <v>0</v>
      </c>
      <c r="D409" s="90">
        <f t="array" ref="D409">IFERROR(INDEX('유닛 기본 밸런스'!$B:$B,MATCH(F409,'유닛 기본 밸런스'!C:C,0)),0)</f>
        <v>0</v>
      </c>
      <c r="E409" s="90"/>
      <c r="F409" s="89"/>
    </row>
    <row r="410" spans="2:6" ht="13.5">
      <c r="B410" s="90">
        <v>1</v>
      </c>
      <c r="C410" s="90">
        <f t="array" ref="C410">IFERROR(INDEX('유닛 기본 밸런스'!$G:$G,MATCH(D410,'유닛 기본 밸런스'!B:B,0))*E410,0)</f>
        <v>0</v>
      </c>
      <c r="D410" s="90">
        <f t="array" ref="D410">IFERROR(INDEX('유닛 기본 밸런스'!$B:$B,MATCH(F410,'유닛 기본 밸런스'!C:C,0)),0)</f>
        <v>0</v>
      </c>
      <c r="E410" s="90"/>
      <c r="F410" s="89"/>
    </row>
    <row r="411" spans="2:6" ht="13.5">
      <c r="B411" s="90">
        <v>1</v>
      </c>
      <c r="C411" s="90">
        <f t="array" ref="C411">IFERROR(INDEX('유닛 기본 밸런스'!$G:$G,MATCH(D411,'유닛 기본 밸런스'!B:B,0))*E411,0)</f>
        <v>0</v>
      </c>
      <c r="D411" s="90">
        <f t="array" ref="D411">IFERROR(INDEX('유닛 기본 밸런스'!$B:$B,MATCH(F411,'유닛 기본 밸런스'!C:C,0)),0)</f>
        <v>0</v>
      </c>
      <c r="E411" s="90"/>
      <c r="F411" s="89"/>
    </row>
    <row r="412" spans="2:6" ht="13.5">
      <c r="B412" s="90">
        <v>1</v>
      </c>
      <c r="C412" s="90">
        <f t="array" ref="C412">IFERROR(INDEX('유닛 기본 밸런스'!$G:$G,MATCH(D412,'유닛 기본 밸런스'!B:B,0))*E412,0)</f>
        <v>0</v>
      </c>
      <c r="D412" s="90">
        <f t="array" ref="D412">IFERROR(INDEX('유닛 기본 밸런스'!$B:$B,MATCH(F412,'유닛 기본 밸런스'!C:C,0)),0)</f>
        <v>0</v>
      </c>
      <c r="E412" s="90"/>
      <c r="F412" s="89"/>
    </row>
    <row r="413" spans="2:6" ht="13.5">
      <c r="B413" s="90">
        <v>1</v>
      </c>
      <c r="C413" s="90">
        <f t="array" ref="C413">IFERROR(INDEX('유닛 기본 밸런스'!$G:$G,MATCH(D413,'유닛 기본 밸런스'!B:B,0))*E413,0)</f>
        <v>0</v>
      </c>
      <c r="D413" s="90">
        <f t="array" ref="D413">IFERROR(INDEX('유닛 기본 밸런스'!$B:$B,MATCH(F413,'유닛 기본 밸런스'!C:C,0)),0)</f>
        <v>0</v>
      </c>
      <c r="E413" s="90"/>
      <c r="F413" s="89"/>
    </row>
    <row r="414" spans="2:6" ht="13.5">
      <c r="B414" s="90">
        <v>1</v>
      </c>
      <c r="C414" s="90">
        <f t="array" ref="C414">IFERROR(INDEX('유닛 기본 밸런스'!$G:$G,MATCH(D414,'유닛 기본 밸런스'!B:B,0))*E414,0)</f>
        <v>0</v>
      </c>
      <c r="D414" s="90">
        <f t="array" ref="D414">IFERROR(INDEX('유닛 기본 밸런스'!$B:$B,MATCH(F414,'유닛 기본 밸런스'!C:C,0)),0)</f>
        <v>0</v>
      </c>
      <c r="E414" s="90"/>
      <c r="F414" s="89"/>
    </row>
    <row r="415" spans="2:6" ht="13.5">
      <c r="B415" s="90">
        <v>1</v>
      </c>
      <c r="C415" s="90">
        <f t="array" ref="C415">IFERROR(INDEX('유닛 기본 밸런스'!$G:$G,MATCH(D415,'유닛 기본 밸런스'!B:B,0))*E415,0)</f>
        <v>0</v>
      </c>
      <c r="D415" s="90">
        <f t="array" ref="D415">IFERROR(INDEX('유닛 기본 밸런스'!$B:$B,MATCH(F415,'유닛 기본 밸런스'!C:C,0)),0)</f>
        <v>0</v>
      </c>
      <c r="E415" s="90"/>
      <c r="F415" s="89"/>
    </row>
    <row r="416" spans="2:6" ht="13.5">
      <c r="B416" s="90">
        <v>1</v>
      </c>
      <c r="C416" s="90">
        <f t="array" ref="C416">IFERROR(INDEX('유닛 기본 밸런스'!$G:$G,MATCH(D416,'유닛 기본 밸런스'!B:B,0))*E416,0)</f>
        <v>0</v>
      </c>
      <c r="D416" s="90">
        <f t="array" ref="D416">IFERROR(INDEX('유닛 기본 밸런스'!$B:$B,MATCH(F416,'유닛 기본 밸런스'!C:C,0)),0)</f>
        <v>0</v>
      </c>
      <c r="E416" s="90"/>
      <c r="F416" s="89"/>
    </row>
    <row r="417" spans="2:6" ht="13.5">
      <c r="B417" s="90">
        <v>1</v>
      </c>
      <c r="C417" s="90">
        <f t="array" ref="C417">IFERROR(INDEX('유닛 기본 밸런스'!$G:$G,MATCH(D417,'유닛 기본 밸런스'!B:B,0))*E417,0)</f>
        <v>0</v>
      </c>
      <c r="D417" s="90">
        <f t="array" ref="D417">IFERROR(INDEX('유닛 기본 밸런스'!$B:$B,MATCH(F417,'유닛 기본 밸런스'!C:C,0)),0)</f>
        <v>0</v>
      </c>
      <c r="E417" s="90"/>
      <c r="F417" s="89"/>
    </row>
    <row r="418" spans="2:6" ht="13.5">
      <c r="B418" s="90">
        <v>1</v>
      </c>
      <c r="C418" s="90">
        <f t="array" ref="C418">IFERROR(INDEX('유닛 기본 밸런스'!$G:$G,MATCH(D418,'유닛 기본 밸런스'!B:B,0))*E418,0)</f>
        <v>0</v>
      </c>
      <c r="D418" s="90">
        <f t="array" ref="D418">IFERROR(INDEX('유닛 기본 밸런스'!$B:$B,MATCH(F418,'유닛 기본 밸런스'!C:C,0)),0)</f>
        <v>0</v>
      </c>
      <c r="E418" s="90"/>
      <c r="F418" s="89"/>
    </row>
    <row r="419" spans="2:6" ht="13.5">
      <c r="B419" s="90">
        <v>1</v>
      </c>
      <c r="C419" s="90">
        <f t="array" ref="C419">IFERROR(INDEX('유닛 기본 밸런스'!$G:$G,MATCH(D419,'유닛 기본 밸런스'!B:B,0))*E419,0)</f>
        <v>0</v>
      </c>
      <c r="D419" s="90">
        <f t="array" ref="D419">IFERROR(INDEX('유닛 기본 밸런스'!$B:$B,MATCH(F419,'유닛 기본 밸런스'!C:C,0)),0)</f>
        <v>0</v>
      </c>
      <c r="E419" s="90"/>
      <c r="F419" s="89"/>
    </row>
    <row r="420" spans="2:6" ht="13.5">
      <c r="B420" s="90">
        <v>1</v>
      </c>
      <c r="C420" s="90">
        <f t="array" ref="C420">IFERROR(INDEX('유닛 기본 밸런스'!$G:$G,MATCH(D420,'유닛 기본 밸런스'!B:B,0))*E420,0)</f>
        <v>0</v>
      </c>
      <c r="D420" s="90">
        <f t="array" ref="D420">IFERROR(INDEX('유닛 기본 밸런스'!$B:$B,MATCH(F420,'유닛 기본 밸런스'!C:C,0)),0)</f>
        <v>0</v>
      </c>
      <c r="E420" s="90"/>
      <c r="F420" s="89"/>
    </row>
    <row r="421" spans="2:6" ht="13.5">
      <c r="B421" s="90">
        <v>1</v>
      </c>
      <c r="C421" s="90">
        <f t="array" ref="C421">IFERROR(INDEX('유닛 기본 밸런스'!$G:$G,MATCH(D421,'유닛 기본 밸런스'!B:B,0))*E421,0)</f>
        <v>0</v>
      </c>
      <c r="D421" s="90">
        <f t="array" ref="D421">IFERROR(INDEX('유닛 기본 밸런스'!$B:$B,MATCH(F421,'유닛 기본 밸런스'!C:C,0)),0)</f>
        <v>0</v>
      </c>
      <c r="E421" s="90"/>
      <c r="F421" s="89"/>
    </row>
    <row r="422" spans="2:6" ht="13.5">
      <c r="B422" s="90">
        <v>1</v>
      </c>
      <c r="C422" s="90">
        <f t="array" ref="C422">IFERROR(INDEX('유닛 기본 밸런스'!$G:$G,MATCH(D422,'유닛 기본 밸런스'!B:B,0))*E422,0)</f>
        <v>0</v>
      </c>
      <c r="D422" s="90">
        <f t="array" ref="D422">IFERROR(INDEX('유닛 기본 밸런스'!$B:$B,MATCH(F422,'유닛 기본 밸런스'!C:C,0)),0)</f>
        <v>0</v>
      </c>
      <c r="E422" s="90"/>
      <c r="F422" s="89"/>
    </row>
    <row r="423" spans="2:6" ht="13.5">
      <c r="B423" s="90">
        <v>1</v>
      </c>
      <c r="C423" s="90">
        <f t="array" ref="C423">IFERROR(INDEX('유닛 기본 밸런스'!$G:$G,MATCH(D423,'유닛 기본 밸런스'!B:B,0))*E423,0)</f>
        <v>0</v>
      </c>
      <c r="D423" s="90">
        <f t="array" ref="D423">IFERROR(INDEX('유닛 기본 밸런스'!$B:$B,MATCH(F423,'유닛 기본 밸런스'!C:C,0)),0)</f>
        <v>0</v>
      </c>
      <c r="E423" s="90"/>
      <c r="F423" s="89"/>
    </row>
    <row r="424" spans="2:6" ht="13.5">
      <c r="B424" s="90">
        <v>1</v>
      </c>
      <c r="C424" s="90">
        <f t="array" ref="C424">IFERROR(INDEX('유닛 기본 밸런스'!$G:$G,MATCH(D424,'유닛 기본 밸런스'!B:B,0))*E424,0)</f>
        <v>0</v>
      </c>
      <c r="D424" s="90">
        <f t="array" ref="D424">IFERROR(INDEX('유닛 기본 밸런스'!$B:$B,MATCH(F424,'유닛 기본 밸런스'!C:C,0)),0)</f>
        <v>0</v>
      </c>
      <c r="E424" s="90"/>
      <c r="F424" s="89"/>
    </row>
    <row r="425" spans="2:6" ht="13.5">
      <c r="B425" s="90">
        <v>1</v>
      </c>
      <c r="C425" s="90">
        <f t="array" ref="C425">IFERROR(INDEX('유닛 기본 밸런스'!$G:$G,MATCH(D425,'유닛 기본 밸런스'!B:B,0))*E425,0)</f>
        <v>0</v>
      </c>
      <c r="D425" s="90">
        <f t="array" ref="D425">IFERROR(INDEX('유닛 기본 밸런스'!$B:$B,MATCH(F425,'유닛 기본 밸런스'!C:C,0)),0)</f>
        <v>0</v>
      </c>
      <c r="E425" s="90"/>
      <c r="F425" s="89"/>
    </row>
    <row r="426" spans="2:6" ht="13.5">
      <c r="B426" s="90">
        <v>1</v>
      </c>
      <c r="C426" s="90">
        <f t="array" ref="C426">IFERROR(INDEX('유닛 기본 밸런스'!$G:$G,MATCH(D426,'유닛 기본 밸런스'!B:B,0))*E426,0)</f>
        <v>0</v>
      </c>
      <c r="D426" s="90">
        <f t="array" ref="D426">IFERROR(INDEX('유닛 기본 밸런스'!$B:$B,MATCH(F426,'유닛 기본 밸런스'!C:C,0)),0)</f>
        <v>0</v>
      </c>
      <c r="E426" s="90"/>
      <c r="F426" s="89"/>
    </row>
    <row r="427" spans="2:6" ht="13.5">
      <c r="B427" s="90">
        <v>1</v>
      </c>
      <c r="C427" s="90">
        <f t="array" ref="C427">IFERROR(INDEX('유닛 기본 밸런스'!$G:$G,MATCH(D427,'유닛 기본 밸런스'!B:B,0))*E427,0)</f>
        <v>0</v>
      </c>
      <c r="D427" s="90">
        <f t="array" ref="D427">IFERROR(INDEX('유닛 기본 밸런스'!$B:$B,MATCH(F427,'유닛 기본 밸런스'!C:C,0)),0)</f>
        <v>0</v>
      </c>
      <c r="E427" s="90"/>
      <c r="F427" s="89"/>
    </row>
    <row r="428" spans="2:6" ht="13.5">
      <c r="B428" s="90">
        <v>1</v>
      </c>
      <c r="C428" s="90">
        <f t="array" ref="C428">IFERROR(INDEX('유닛 기본 밸런스'!$G:$G,MATCH(D428,'유닛 기본 밸런스'!B:B,0))*E428,0)</f>
        <v>0</v>
      </c>
      <c r="D428" s="90">
        <f t="array" ref="D428">IFERROR(INDEX('유닛 기본 밸런스'!$B:$B,MATCH(F428,'유닛 기본 밸런스'!C:C,0)),0)</f>
        <v>0</v>
      </c>
      <c r="E428" s="90"/>
      <c r="F428" s="89"/>
    </row>
    <row r="429" spans="2:6" ht="13.5">
      <c r="B429" s="90">
        <v>1</v>
      </c>
      <c r="C429" s="90">
        <f t="array" ref="C429">IFERROR(INDEX('유닛 기본 밸런스'!$G:$G,MATCH(D429,'유닛 기본 밸런스'!B:B,0))*E429,0)</f>
        <v>0</v>
      </c>
      <c r="D429" s="90">
        <f t="array" ref="D429">IFERROR(INDEX('유닛 기본 밸런스'!$B:$B,MATCH(F429,'유닛 기본 밸런스'!C:C,0)),0)</f>
        <v>0</v>
      </c>
      <c r="E429" s="90"/>
      <c r="F429" s="89"/>
    </row>
    <row r="430" spans="2:6" ht="13.5">
      <c r="B430" s="90">
        <v>1</v>
      </c>
      <c r="C430" s="90">
        <f t="array" ref="C430">IFERROR(INDEX('유닛 기본 밸런스'!$G:$G,MATCH(D430,'유닛 기본 밸런스'!B:B,0))*E430,0)</f>
        <v>0</v>
      </c>
      <c r="D430" s="90">
        <f t="array" ref="D430">IFERROR(INDEX('유닛 기본 밸런스'!$B:$B,MATCH(F430,'유닛 기본 밸런스'!C:C,0)),0)</f>
        <v>0</v>
      </c>
      <c r="E430" s="90"/>
      <c r="F430" s="89"/>
    </row>
    <row r="431" spans="2:6" ht="13.5">
      <c r="B431" s="90">
        <v>1</v>
      </c>
      <c r="C431" s="90">
        <f t="array" ref="C431">IFERROR(INDEX('유닛 기본 밸런스'!$G:$G,MATCH(D431,'유닛 기본 밸런스'!B:B,0))*E431,0)</f>
        <v>0</v>
      </c>
      <c r="D431" s="90">
        <f t="array" ref="D431">IFERROR(INDEX('유닛 기본 밸런스'!$B:$B,MATCH(F431,'유닛 기본 밸런스'!C:C,0)),0)</f>
        <v>0</v>
      </c>
      <c r="E431" s="90"/>
      <c r="F431" s="89"/>
    </row>
    <row r="432" spans="2:6" ht="13.5">
      <c r="B432" s="90">
        <v>1</v>
      </c>
      <c r="C432" s="90">
        <f t="array" ref="C432">IFERROR(INDEX('유닛 기본 밸런스'!$G:$G,MATCH(D432,'유닛 기본 밸런스'!B:B,0))*E432,0)</f>
        <v>0</v>
      </c>
      <c r="D432" s="90">
        <f t="array" ref="D432">IFERROR(INDEX('유닛 기본 밸런스'!$B:$B,MATCH(F432,'유닛 기본 밸런스'!C:C,0)),0)</f>
        <v>0</v>
      </c>
      <c r="E432" s="90"/>
      <c r="F432" s="89"/>
    </row>
    <row r="433" spans="2:6" ht="13.5">
      <c r="B433" s="90">
        <v>1</v>
      </c>
      <c r="C433" s="90">
        <f t="array" ref="C433">IFERROR(INDEX('유닛 기본 밸런스'!$G:$G,MATCH(D433,'유닛 기본 밸런스'!B:B,0))*E433,0)</f>
        <v>0</v>
      </c>
      <c r="D433" s="90">
        <f t="array" ref="D433">IFERROR(INDEX('유닛 기본 밸런스'!$B:$B,MATCH(F433,'유닛 기본 밸런스'!C:C,0)),0)</f>
        <v>0</v>
      </c>
      <c r="E433" s="90"/>
      <c r="F433" s="89"/>
    </row>
    <row r="434" spans="2:6" ht="13.5">
      <c r="B434" s="90">
        <v>1</v>
      </c>
      <c r="C434" s="90">
        <f t="array" ref="C434">IFERROR(INDEX('유닛 기본 밸런스'!$G:$G,MATCH(D434,'유닛 기본 밸런스'!B:B,0))*E434,0)</f>
        <v>0</v>
      </c>
      <c r="D434" s="90">
        <f t="array" ref="D434">IFERROR(INDEX('유닛 기본 밸런스'!$B:$B,MATCH(F434,'유닛 기본 밸런스'!C:C,0)),0)</f>
        <v>0</v>
      </c>
      <c r="E434" s="90"/>
      <c r="F434" s="89"/>
    </row>
    <row r="435" spans="2:6" ht="13.5">
      <c r="B435" s="90">
        <v>1</v>
      </c>
      <c r="C435" s="90">
        <f t="array" ref="C435">IFERROR(INDEX('유닛 기본 밸런스'!$G:$G,MATCH(D435,'유닛 기본 밸런스'!B:B,0))*E435,0)</f>
        <v>0</v>
      </c>
      <c r="D435" s="90">
        <f t="array" ref="D435">IFERROR(INDEX('유닛 기본 밸런스'!$B:$B,MATCH(F435,'유닛 기본 밸런스'!C:C,0)),0)</f>
        <v>0</v>
      </c>
      <c r="E435" s="90"/>
      <c r="F435" s="89"/>
    </row>
    <row r="436" spans="2:6" ht="13.5">
      <c r="B436" s="90">
        <v>1</v>
      </c>
      <c r="C436" s="90">
        <f t="array" ref="C436">IFERROR(INDEX('유닛 기본 밸런스'!$G:$G,MATCH(D436,'유닛 기본 밸런스'!B:B,0))*E436,0)</f>
        <v>0</v>
      </c>
      <c r="D436" s="90">
        <f t="array" ref="D436">IFERROR(INDEX('유닛 기본 밸런스'!$B:$B,MATCH(F436,'유닛 기본 밸런스'!C:C,0)),0)</f>
        <v>0</v>
      </c>
      <c r="E436" s="90"/>
      <c r="F436" s="89"/>
    </row>
    <row r="437" spans="2:6" ht="13.5">
      <c r="B437" s="90">
        <v>1</v>
      </c>
      <c r="C437" s="90">
        <f t="array" ref="C437">IFERROR(INDEX('유닛 기본 밸런스'!$G:$G,MATCH(D437,'유닛 기본 밸런스'!B:B,0))*E437,0)</f>
        <v>0</v>
      </c>
      <c r="D437" s="90">
        <f t="array" ref="D437">IFERROR(INDEX('유닛 기본 밸런스'!$B:$B,MATCH(F437,'유닛 기본 밸런스'!C:C,0)),0)</f>
        <v>0</v>
      </c>
      <c r="E437" s="90"/>
      <c r="F437" s="89"/>
    </row>
    <row r="438" spans="2:6" ht="13.5">
      <c r="B438" s="90">
        <v>1</v>
      </c>
      <c r="C438" s="90">
        <f t="array" ref="C438">IFERROR(INDEX('유닛 기본 밸런스'!$G:$G,MATCH(D438,'유닛 기본 밸런스'!B:B,0))*E438,0)</f>
        <v>0</v>
      </c>
      <c r="D438" s="90">
        <f t="array" ref="D438">IFERROR(INDEX('유닛 기본 밸런스'!$B:$B,MATCH(F438,'유닛 기본 밸런스'!C:C,0)),0)</f>
        <v>0</v>
      </c>
      <c r="E438" s="90"/>
      <c r="F438" s="89"/>
    </row>
    <row r="439" spans="2:6" ht="13.5">
      <c r="B439" s="90">
        <v>1</v>
      </c>
      <c r="C439" s="90">
        <f t="array" ref="C439">IFERROR(INDEX('유닛 기본 밸런스'!$G:$G,MATCH(D439,'유닛 기본 밸런스'!B:B,0))*E439,0)</f>
        <v>0</v>
      </c>
      <c r="D439" s="90">
        <f t="array" ref="D439">IFERROR(INDEX('유닛 기본 밸런스'!$B:$B,MATCH(F439,'유닛 기본 밸런스'!C:C,0)),0)</f>
        <v>0</v>
      </c>
      <c r="E439" s="90"/>
      <c r="F439" s="89"/>
    </row>
    <row r="440" spans="2:6" ht="13.5">
      <c r="B440" s="90">
        <v>1</v>
      </c>
      <c r="C440" s="90">
        <f t="array" ref="C440">IFERROR(INDEX('유닛 기본 밸런스'!$G:$G,MATCH(D440,'유닛 기본 밸런스'!B:B,0))*E440,0)</f>
        <v>0</v>
      </c>
      <c r="D440" s="90">
        <f t="array" ref="D440">IFERROR(INDEX('유닛 기본 밸런스'!$B:$B,MATCH(F440,'유닛 기본 밸런스'!C:C,0)),0)</f>
        <v>0</v>
      </c>
      <c r="E440" s="90"/>
      <c r="F440" s="89"/>
    </row>
    <row r="441" spans="2:6" ht="13.5">
      <c r="B441" s="90">
        <v>1</v>
      </c>
      <c r="C441" s="90">
        <f t="array" ref="C441">IFERROR(INDEX('유닛 기본 밸런스'!$G:$G,MATCH(D441,'유닛 기본 밸런스'!B:B,0))*E441,0)</f>
        <v>0</v>
      </c>
      <c r="D441" s="90">
        <f t="array" ref="D441">IFERROR(INDEX('유닛 기본 밸런스'!$B:$B,MATCH(F441,'유닛 기본 밸런스'!C:C,0)),0)</f>
        <v>0</v>
      </c>
      <c r="E441" s="90"/>
      <c r="F441" s="89"/>
    </row>
    <row r="442" spans="2:6" ht="13.5">
      <c r="B442" s="90">
        <v>1</v>
      </c>
      <c r="C442" s="90">
        <f t="array" ref="C442">IFERROR(INDEX('유닛 기본 밸런스'!$G:$G,MATCH(D442,'유닛 기본 밸런스'!B:B,0))*E442,0)</f>
        <v>0</v>
      </c>
      <c r="D442" s="90">
        <f t="array" ref="D442">IFERROR(INDEX('유닛 기본 밸런스'!$B:$B,MATCH(F442,'유닛 기본 밸런스'!C:C,0)),0)</f>
        <v>0</v>
      </c>
      <c r="E442" s="90"/>
      <c r="F442" s="89"/>
    </row>
    <row r="443" spans="2:6" ht="13.5">
      <c r="B443" s="90">
        <v>1</v>
      </c>
      <c r="C443" s="90">
        <f t="array" ref="C443">IFERROR(INDEX('유닛 기본 밸런스'!$G:$G,MATCH(D443,'유닛 기본 밸런스'!B:B,0))*E443,0)</f>
        <v>0</v>
      </c>
      <c r="D443" s="90">
        <f t="array" ref="D443">IFERROR(INDEX('유닛 기본 밸런스'!$B:$B,MATCH(F443,'유닛 기본 밸런스'!C:C,0)),0)</f>
        <v>0</v>
      </c>
      <c r="E443" s="90"/>
      <c r="F443" s="89"/>
    </row>
    <row r="444" spans="2:6" ht="13.5">
      <c r="B444" s="90">
        <v>1</v>
      </c>
      <c r="C444" s="90">
        <f t="array" ref="C444">IFERROR(INDEX('유닛 기본 밸런스'!$G:$G,MATCH(D444,'유닛 기본 밸런스'!B:B,0))*E444,0)</f>
        <v>0</v>
      </c>
      <c r="D444" s="90">
        <f t="array" ref="D444">IFERROR(INDEX('유닛 기본 밸런스'!$B:$B,MATCH(F444,'유닛 기본 밸런스'!C:C,0)),0)</f>
        <v>0</v>
      </c>
      <c r="E444" s="90"/>
      <c r="F444" s="89"/>
    </row>
    <row r="445" spans="2:6" ht="13.5">
      <c r="B445" s="90">
        <v>1</v>
      </c>
      <c r="C445" s="90">
        <f t="array" ref="C445">IFERROR(INDEX('유닛 기본 밸런스'!$G:$G,MATCH(D445,'유닛 기본 밸런스'!B:B,0))*E445,0)</f>
        <v>0</v>
      </c>
      <c r="D445" s="90">
        <f t="array" ref="D445">IFERROR(INDEX('유닛 기본 밸런스'!$B:$B,MATCH(F445,'유닛 기본 밸런스'!C:C,0)),0)</f>
        <v>0</v>
      </c>
      <c r="E445" s="90"/>
      <c r="F445" s="89"/>
    </row>
    <row r="446" spans="2:6" ht="13.5">
      <c r="B446" s="90">
        <v>1</v>
      </c>
      <c r="C446" s="90">
        <f t="array" ref="C446">IFERROR(INDEX('유닛 기본 밸런스'!$G:$G,MATCH(D446,'유닛 기본 밸런스'!B:B,0))*E446,0)</f>
        <v>0</v>
      </c>
      <c r="D446" s="90">
        <f t="array" ref="D446">IFERROR(INDEX('유닛 기본 밸런스'!$B:$B,MATCH(F446,'유닛 기본 밸런스'!C:C,0)),0)</f>
        <v>0</v>
      </c>
      <c r="E446" s="90"/>
      <c r="F446" s="89"/>
    </row>
    <row r="447" spans="2:6" ht="13.5">
      <c r="B447" s="90">
        <v>1</v>
      </c>
      <c r="C447" s="90">
        <f t="array" ref="C447">IFERROR(INDEX('유닛 기본 밸런스'!$G:$G,MATCH(D447,'유닛 기본 밸런스'!B:B,0))*E447,0)</f>
        <v>0</v>
      </c>
      <c r="D447" s="90">
        <f t="array" ref="D447">IFERROR(INDEX('유닛 기본 밸런스'!$B:$B,MATCH(F447,'유닛 기본 밸런스'!C:C,0)),0)</f>
        <v>0</v>
      </c>
      <c r="E447" s="90"/>
      <c r="F447" s="89"/>
    </row>
    <row r="448" spans="2:6" ht="13.5">
      <c r="B448" s="90">
        <v>1</v>
      </c>
      <c r="C448" s="90">
        <f t="array" ref="C448">IFERROR(INDEX('유닛 기본 밸런스'!$G:$G,MATCH(D448,'유닛 기본 밸런스'!B:B,0))*E448,0)</f>
        <v>0</v>
      </c>
      <c r="D448" s="90">
        <f t="array" ref="D448">IFERROR(INDEX('유닛 기본 밸런스'!$B:$B,MATCH(F448,'유닛 기본 밸런스'!C:C,0)),0)</f>
        <v>0</v>
      </c>
      <c r="E448" s="90"/>
      <c r="F448" s="89"/>
    </row>
    <row r="449" spans="2:6" ht="13.5">
      <c r="B449" s="90">
        <v>1</v>
      </c>
      <c r="C449" s="90">
        <f t="array" ref="C449">IFERROR(INDEX('유닛 기본 밸런스'!$G:$G,MATCH(D449,'유닛 기본 밸런스'!B:B,0))*E449,0)</f>
        <v>0</v>
      </c>
      <c r="D449" s="90">
        <f t="array" ref="D449">IFERROR(INDEX('유닛 기본 밸런스'!$B:$B,MATCH(F449,'유닛 기본 밸런스'!C:C,0)),0)</f>
        <v>0</v>
      </c>
      <c r="E449" s="90"/>
      <c r="F449" s="89"/>
    </row>
    <row r="450" spans="2:6" ht="13.5">
      <c r="B450" s="90">
        <v>1</v>
      </c>
      <c r="C450" s="90">
        <f t="array" ref="C450">IFERROR(INDEX('유닛 기본 밸런스'!$G:$G,MATCH(D450,'유닛 기본 밸런스'!B:B,0))*E450,0)</f>
        <v>0</v>
      </c>
      <c r="D450" s="90">
        <f t="array" ref="D450">IFERROR(INDEX('유닛 기본 밸런스'!$B:$B,MATCH(F450,'유닛 기본 밸런스'!C:C,0)),0)</f>
        <v>0</v>
      </c>
      <c r="E450" s="90"/>
      <c r="F450" s="89"/>
    </row>
    <row r="451" spans="2:6" ht="13.5">
      <c r="B451" s="90">
        <v>1</v>
      </c>
      <c r="C451" s="90">
        <f t="array" ref="C451">IFERROR(INDEX('유닛 기본 밸런스'!$G:$G,MATCH(D451,'유닛 기본 밸런스'!B:B,0))*E451,0)</f>
        <v>0</v>
      </c>
      <c r="D451" s="90">
        <f t="array" ref="D451">IFERROR(INDEX('유닛 기본 밸런스'!$B:$B,MATCH(F451,'유닛 기본 밸런스'!C:C,0)),0)</f>
        <v>0</v>
      </c>
      <c r="E451" s="90"/>
      <c r="F451" s="89"/>
    </row>
    <row r="452" spans="2:6" ht="13.5">
      <c r="B452" s="90">
        <v>1</v>
      </c>
      <c r="C452" s="90">
        <f t="array" ref="C452">IFERROR(INDEX('유닛 기본 밸런스'!$G:$G,MATCH(D452,'유닛 기본 밸런스'!B:B,0))*E452,0)</f>
        <v>0</v>
      </c>
      <c r="D452" s="90">
        <f t="array" ref="D452">IFERROR(INDEX('유닛 기본 밸런스'!$B:$B,MATCH(F452,'유닛 기본 밸런스'!C:C,0)),0)</f>
        <v>0</v>
      </c>
      <c r="E452" s="90"/>
      <c r="F452" s="89"/>
    </row>
    <row r="453" spans="2:6" ht="13.5">
      <c r="B453" s="90">
        <v>1</v>
      </c>
      <c r="C453" s="90">
        <f t="array" ref="C453">IFERROR(INDEX('유닛 기본 밸런스'!$G:$G,MATCH(D453,'유닛 기본 밸런스'!B:B,0))*E453,0)</f>
        <v>0</v>
      </c>
      <c r="D453" s="90">
        <f t="array" ref="D453">IFERROR(INDEX('유닛 기본 밸런스'!$B:$B,MATCH(F453,'유닛 기본 밸런스'!C:C,0)),0)</f>
        <v>0</v>
      </c>
      <c r="E453" s="90"/>
      <c r="F453" s="89"/>
    </row>
    <row r="454" spans="2:6" ht="13.5">
      <c r="B454" s="90">
        <v>1</v>
      </c>
      <c r="C454" s="90">
        <f t="array" ref="C454">IFERROR(INDEX('유닛 기본 밸런스'!$G:$G,MATCH(D454,'유닛 기본 밸런스'!B:B,0))*E454,0)</f>
        <v>0</v>
      </c>
      <c r="D454" s="90">
        <f t="array" ref="D454">IFERROR(INDEX('유닛 기본 밸런스'!$B:$B,MATCH(F454,'유닛 기본 밸런스'!C:C,0)),0)</f>
        <v>0</v>
      </c>
      <c r="E454" s="90"/>
      <c r="F454" s="89"/>
    </row>
    <row r="455" spans="2:6" ht="13.5">
      <c r="B455" s="90">
        <v>1</v>
      </c>
      <c r="C455" s="90">
        <f t="array" ref="C455">IFERROR(INDEX('유닛 기본 밸런스'!$G:$G,MATCH(D455,'유닛 기본 밸런스'!B:B,0))*E455,0)</f>
        <v>0</v>
      </c>
      <c r="D455" s="90">
        <f t="array" ref="D455">IFERROR(INDEX('유닛 기본 밸런스'!$B:$B,MATCH(F455,'유닛 기본 밸런스'!C:C,0)),0)</f>
        <v>0</v>
      </c>
      <c r="E455" s="90"/>
      <c r="F455" s="89"/>
    </row>
    <row r="456" spans="2:6" ht="13.5">
      <c r="B456" s="90">
        <v>1</v>
      </c>
      <c r="C456" s="90">
        <f t="array" ref="C456">IFERROR(INDEX('유닛 기본 밸런스'!$G:$G,MATCH(D456,'유닛 기본 밸런스'!B:B,0))*E456,0)</f>
        <v>0</v>
      </c>
      <c r="D456" s="90">
        <f t="array" ref="D456">IFERROR(INDEX('유닛 기본 밸런스'!$B:$B,MATCH(F456,'유닛 기본 밸런스'!C:C,0)),0)</f>
        <v>0</v>
      </c>
      <c r="E456" s="90"/>
      <c r="F456" s="89"/>
    </row>
    <row r="457" spans="2:6" ht="13.5">
      <c r="B457" s="90">
        <v>1</v>
      </c>
      <c r="C457" s="90">
        <f t="array" ref="C457">IFERROR(INDEX('유닛 기본 밸런스'!$G:$G,MATCH(D457,'유닛 기본 밸런스'!B:B,0))*E457,0)</f>
        <v>0</v>
      </c>
      <c r="D457" s="90">
        <f t="array" ref="D457">IFERROR(INDEX('유닛 기본 밸런스'!$B:$B,MATCH(F457,'유닛 기본 밸런스'!C:C,0)),0)</f>
        <v>0</v>
      </c>
      <c r="E457" s="90"/>
      <c r="F457" s="89"/>
    </row>
    <row r="458" spans="2:6" ht="13.5">
      <c r="B458" s="90">
        <v>1</v>
      </c>
      <c r="C458" s="90">
        <f t="array" ref="C458">IFERROR(INDEX('유닛 기본 밸런스'!$G:$G,MATCH(D458,'유닛 기본 밸런스'!B:B,0))*E458,0)</f>
        <v>0</v>
      </c>
      <c r="D458" s="90">
        <f t="array" ref="D458">IFERROR(INDEX('유닛 기본 밸런스'!$B:$B,MATCH(F458,'유닛 기본 밸런스'!C:C,0)),0)</f>
        <v>0</v>
      </c>
      <c r="E458" s="90"/>
      <c r="F458" s="89"/>
    </row>
    <row r="459" spans="2:6" ht="13.5">
      <c r="B459" s="90">
        <v>1</v>
      </c>
      <c r="C459" s="90">
        <f t="array" ref="C459">IFERROR(INDEX('유닛 기본 밸런스'!$G:$G,MATCH(D459,'유닛 기본 밸런스'!B:B,0))*E459,0)</f>
        <v>0</v>
      </c>
      <c r="D459" s="90">
        <f t="array" ref="D459">IFERROR(INDEX('유닛 기본 밸런스'!$B:$B,MATCH(F459,'유닛 기본 밸런스'!C:C,0)),0)</f>
        <v>0</v>
      </c>
      <c r="E459" s="90"/>
      <c r="F459" s="89"/>
    </row>
    <row r="460" spans="2:6" ht="13.5">
      <c r="B460" s="90">
        <v>1</v>
      </c>
      <c r="C460" s="90">
        <f t="array" ref="C460">IFERROR(INDEX('유닛 기본 밸런스'!$G:$G,MATCH(D460,'유닛 기본 밸런스'!B:B,0))*E460,0)</f>
        <v>0</v>
      </c>
      <c r="D460" s="90">
        <f t="array" ref="D460">IFERROR(INDEX('유닛 기본 밸런스'!$B:$B,MATCH(F460,'유닛 기본 밸런스'!C:C,0)),0)</f>
        <v>0</v>
      </c>
      <c r="E460" s="90"/>
      <c r="F460" s="89"/>
    </row>
    <row r="461" spans="2:6" ht="13.5">
      <c r="B461" s="90">
        <v>1</v>
      </c>
      <c r="C461" s="90">
        <f t="array" ref="C461">IFERROR(INDEX('유닛 기본 밸런스'!$G:$G,MATCH(D461,'유닛 기본 밸런스'!B:B,0))*E461,0)</f>
        <v>0</v>
      </c>
      <c r="D461" s="90">
        <f t="array" ref="D461">IFERROR(INDEX('유닛 기본 밸런스'!$B:$B,MATCH(F461,'유닛 기본 밸런스'!C:C,0)),0)</f>
        <v>0</v>
      </c>
      <c r="E461" s="90"/>
      <c r="F461" s="89"/>
    </row>
    <row r="462" spans="2:6" ht="13.5">
      <c r="B462" s="90">
        <v>1</v>
      </c>
      <c r="C462" s="90">
        <f t="array" ref="C462">IFERROR(INDEX('유닛 기본 밸런스'!$G:$G,MATCH(D462,'유닛 기본 밸런스'!B:B,0))*E462,0)</f>
        <v>0</v>
      </c>
      <c r="D462" s="90">
        <f t="array" ref="D462">IFERROR(INDEX('유닛 기본 밸런스'!$B:$B,MATCH(F462,'유닛 기본 밸런스'!C:C,0)),0)</f>
        <v>0</v>
      </c>
      <c r="E462" s="90"/>
      <c r="F462" s="89"/>
    </row>
    <row r="463" spans="2:6" ht="13.5">
      <c r="B463" s="90">
        <v>1</v>
      </c>
      <c r="C463" s="90">
        <f t="array" ref="C463">IFERROR(INDEX('유닛 기본 밸런스'!$G:$G,MATCH(D463,'유닛 기본 밸런스'!B:B,0))*E463,0)</f>
        <v>0</v>
      </c>
      <c r="D463" s="90">
        <f t="array" ref="D463">IFERROR(INDEX('유닛 기본 밸런스'!$B:$B,MATCH(F463,'유닛 기본 밸런스'!C:C,0)),0)</f>
        <v>0</v>
      </c>
      <c r="E463" s="90"/>
      <c r="F463" s="89"/>
    </row>
    <row r="464" spans="2:6" ht="13.5">
      <c r="B464" s="90">
        <v>1</v>
      </c>
      <c r="C464" s="90">
        <f t="array" ref="C464">IFERROR(INDEX('유닛 기본 밸런스'!$G:$G,MATCH(D464,'유닛 기본 밸런스'!B:B,0))*E464,0)</f>
        <v>0</v>
      </c>
      <c r="D464" s="90">
        <f t="array" ref="D464">IFERROR(INDEX('유닛 기본 밸런스'!$B:$B,MATCH(F464,'유닛 기본 밸런스'!C:C,0)),0)</f>
        <v>0</v>
      </c>
      <c r="E464" s="90"/>
      <c r="F464" s="89"/>
    </row>
    <row r="465" spans="2:6" ht="13.5">
      <c r="B465" s="90">
        <v>1</v>
      </c>
      <c r="C465" s="90">
        <f t="array" ref="C465">IFERROR(INDEX('유닛 기본 밸런스'!$G:$G,MATCH(D465,'유닛 기본 밸런스'!B:B,0))*E465,0)</f>
        <v>0</v>
      </c>
      <c r="D465" s="90">
        <f t="array" ref="D465">IFERROR(INDEX('유닛 기본 밸런스'!$B:$B,MATCH(F465,'유닛 기본 밸런스'!C:C,0)),0)</f>
        <v>0</v>
      </c>
      <c r="E465" s="90"/>
      <c r="F465" s="89"/>
    </row>
    <row r="466" spans="2:6" ht="13.5">
      <c r="B466" s="90">
        <v>1</v>
      </c>
      <c r="C466" s="90">
        <f t="array" ref="C466">IFERROR(INDEX('유닛 기본 밸런스'!$G:$G,MATCH(D466,'유닛 기본 밸런스'!B:B,0))*E466,0)</f>
        <v>0</v>
      </c>
      <c r="D466" s="90">
        <f t="array" ref="D466">IFERROR(INDEX('유닛 기본 밸런스'!$B:$B,MATCH(F466,'유닛 기본 밸런스'!C:C,0)),0)</f>
        <v>0</v>
      </c>
      <c r="E466" s="90"/>
      <c r="F466" s="89"/>
    </row>
    <row r="467" spans="2:6" ht="13.5">
      <c r="B467" s="90">
        <v>1</v>
      </c>
      <c r="C467" s="90">
        <f t="array" ref="C467">IFERROR(INDEX('유닛 기본 밸런스'!$G:$G,MATCH(D467,'유닛 기본 밸런스'!B:B,0))*E467,0)</f>
        <v>0</v>
      </c>
      <c r="D467" s="90">
        <f t="array" ref="D467">IFERROR(INDEX('유닛 기본 밸런스'!$B:$B,MATCH(F467,'유닛 기본 밸런스'!C:C,0)),0)</f>
        <v>0</v>
      </c>
      <c r="E467" s="90"/>
      <c r="F467" s="89"/>
    </row>
    <row r="468" spans="2:6" ht="13.5">
      <c r="B468" s="90">
        <v>1</v>
      </c>
      <c r="C468" s="90">
        <f t="array" ref="C468">IFERROR(INDEX('유닛 기본 밸런스'!$G:$G,MATCH(D468,'유닛 기본 밸런스'!B:B,0))*E468,0)</f>
        <v>0</v>
      </c>
      <c r="D468" s="90">
        <f t="array" ref="D468">IFERROR(INDEX('유닛 기본 밸런스'!$B:$B,MATCH(F468,'유닛 기본 밸런스'!C:C,0)),0)</f>
        <v>0</v>
      </c>
      <c r="E468" s="90"/>
      <c r="F468" s="89"/>
    </row>
    <row r="469" spans="2:6" ht="13.5">
      <c r="B469" s="90">
        <v>1</v>
      </c>
      <c r="C469" s="90">
        <f t="array" ref="C469">IFERROR(INDEX('유닛 기본 밸런스'!$G:$G,MATCH(D469,'유닛 기본 밸런스'!B:B,0))*E469,0)</f>
        <v>0</v>
      </c>
      <c r="D469" s="90">
        <f t="array" ref="D469">IFERROR(INDEX('유닛 기본 밸런스'!$B:$B,MATCH(F469,'유닛 기본 밸런스'!C:C,0)),0)</f>
        <v>0</v>
      </c>
      <c r="E469" s="90"/>
      <c r="F469" s="89"/>
    </row>
    <row r="470" spans="2:6" ht="13.5">
      <c r="B470" s="90">
        <v>1</v>
      </c>
      <c r="C470" s="90">
        <f t="array" ref="C470">IFERROR(INDEX('유닛 기본 밸런스'!$G:$G,MATCH(D470,'유닛 기본 밸런스'!B:B,0))*E470,0)</f>
        <v>0</v>
      </c>
      <c r="D470" s="90">
        <f t="array" ref="D470">IFERROR(INDEX('유닛 기본 밸런스'!$B:$B,MATCH(F470,'유닛 기본 밸런스'!C:C,0)),0)</f>
        <v>0</v>
      </c>
      <c r="E470" s="90"/>
      <c r="F470" s="89"/>
    </row>
    <row r="471" spans="2:6" ht="13.5">
      <c r="B471" s="90">
        <v>1</v>
      </c>
      <c r="C471" s="90">
        <f t="array" ref="C471">IFERROR(INDEX('유닛 기본 밸런스'!$G:$G,MATCH(D471,'유닛 기본 밸런스'!B:B,0))*E471,0)</f>
        <v>0</v>
      </c>
      <c r="D471" s="90">
        <f t="array" ref="D471">IFERROR(INDEX('유닛 기본 밸런스'!$B:$B,MATCH(F471,'유닛 기본 밸런스'!C:C,0)),0)</f>
        <v>0</v>
      </c>
      <c r="E471" s="90"/>
      <c r="F471" s="89"/>
    </row>
    <row r="472" spans="2:6" ht="13.5">
      <c r="B472" s="90">
        <v>1</v>
      </c>
      <c r="C472" s="90">
        <f t="array" ref="C472">IFERROR(INDEX('유닛 기본 밸런스'!$G:$G,MATCH(D472,'유닛 기본 밸런스'!B:B,0))*E472,0)</f>
        <v>0</v>
      </c>
      <c r="D472" s="90">
        <f t="array" ref="D472">IFERROR(INDEX('유닛 기본 밸런스'!$B:$B,MATCH(F472,'유닛 기본 밸런스'!C:C,0)),0)</f>
        <v>0</v>
      </c>
      <c r="E472" s="90"/>
      <c r="F472" s="89"/>
    </row>
    <row r="473" spans="2:6" ht="13.5">
      <c r="B473" s="90">
        <v>1</v>
      </c>
      <c r="C473" s="90">
        <f t="array" ref="C473">IFERROR(INDEX('유닛 기본 밸런스'!$G:$G,MATCH(D473,'유닛 기본 밸런스'!B:B,0))*E473,0)</f>
        <v>0</v>
      </c>
      <c r="D473" s="90">
        <f t="array" ref="D473">IFERROR(INDEX('유닛 기본 밸런스'!$B:$B,MATCH(F473,'유닛 기본 밸런스'!C:C,0)),0)</f>
        <v>0</v>
      </c>
      <c r="E473" s="90"/>
      <c r="F473" s="89"/>
    </row>
    <row r="474" spans="2:6" ht="13.5">
      <c r="B474" s="90">
        <v>1</v>
      </c>
      <c r="C474" s="90">
        <f t="array" ref="C474">IFERROR(INDEX('유닛 기본 밸런스'!$G:$G,MATCH(D474,'유닛 기본 밸런스'!B:B,0))*E474,0)</f>
        <v>0</v>
      </c>
      <c r="D474" s="90">
        <f t="array" ref="D474">IFERROR(INDEX('유닛 기본 밸런스'!$B:$B,MATCH(F474,'유닛 기본 밸런스'!C:C,0)),0)</f>
        <v>0</v>
      </c>
      <c r="E474" s="90"/>
      <c r="F474" s="89"/>
    </row>
    <row r="475" spans="2:6" ht="13.5">
      <c r="B475" s="90">
        <v>1</v>
      </c>
      <c r="C475" s="90">
        <f t="array" ref="C475">IFERROR(INDEX('유닛 기본 밸런스'!$G:$G,MATCH(D475,'유닛 기본 밸런스'!B:B,0))*E475,0)</f>
        <v>0</v>
      </c>
      <c r="D475" s="90">
        <f t="array" ref="D475">IFERROR(INDEX('유닛 기본 밸런스'!$B:$B,MATCH(F475,'유닛 기본 밸런스'!C:C,0)),0)</f>
        <v>0</v>
      </c>
      <c r="E475" s="90"/>
      <c r="F475" s="89"/>
    </row>
    <row r="476" spans="2:6" ht="13.5">
      <c r="B476" s="90">
        <v>1</v>
      </c>
      <c r="C476" s="90">
        <f t="array" ref="C476">IFERROR(INDEX('유닛 기본 밸런스'!$G:$G,MATCH(D476,'유닛 기본 밸런스'!B:B,0))*E476,0)</f>
        <v>0</v>
      </c>
      <c r="D476" s="90">
        <f t="array" ref="D476">IFERROR(INDEX('유닛 기본 밸런스'!$B:$B,MATCH(F476,'유닛 기본 밸런스'!C:C,0)),0)</f>
        <v>0</v>
      </c>
      <c r="E476" s="90"/>
      <c r="F476" s="89"/>
    </row>
    <row r="477" spans="2:6" ht="13.5">
      <c r="B477" s="90">
        <v>1</v>
      </c>
      <c r="C477" s="90">
        <f t="array" ref="C477">IFERROR(INDEX('유닛 기본 밸런스'!$G:$G,MATCH(D477,'유닛 기본 밸런스'!B:B,0))*E477,0)</f>
        <v>0</v>
      </c>
      <c r="D477" s="90">
        <f t="array" ref="D477">IFERROR(INDEX('유닛 기본 밸런스'!$B:$B,MATCH(F477,'유닛 기본 밸런스'!C:C,0)),0)</f>
        <v>0</v>
      </c>
      <c r="E477" s="90"/>
      <c r="F477" s="89"/>
    </row>
    <row r="478" spans="2:6" ht="13.5">
      <c r="B478" s="90">
        <v>1</v>
      </c>
      <c r="C478" s="90">
        <f t="array" ref="C478">IFERROR(INDEX('유닛 기본 밸런스'!$G:$G,MATCH(D478,'유닛 기본 밸런스'!B:B,0))*E478,0)</f>
        <v>0</v>
      </c>
      <c r="D478" s="90">
        <f t="array" ref="D478">IFERROR(INDEX('유닛 기본 밸런스'!$B:$B,MATCH(F478,'유닛 기본 밸런스'!C:C,0)),0)</f>
        <v>0</v>
      </c>
      <c r="E478" s="90"/>
      <c r="F478" s="89"/>
    </row>
    <row r="479" spans="2:6" ht="13.5">
      <c r="B479" s="90">
        <v>1</v>
      </c>
      <c r="C479" s="90">
        <f t="array" ref="C479">IFERROR(INDEX('유닛 기본 밸런스'!$G:$G,MATCH(D479,'유닛 기본 밸런스'!B:B,0))*E479,0)</f>
        <v>0</v>
      </c>
      <c r="D479" s="90">
        <f t="array" ref="D479">IFERROR(INDEX('유닛 기본 밸런스'!$B:$B,MATCH(F479,'유닛 기본 밸런스'!C:C,0)),0)</f>
        <v>0</v>
      </c>
      <c r="E479" s="90"/>
      <c r="F479" s="89"/>
    </row>
    <row r="480" spans="2:6" ht="13.5">
      <c r="B480" s="90">
        <v>1</v>
      </c>
      <c r="C480" s="90">
        <f t="array" ref="C480">IFERROR(INDEX('유닛 기본 밸런스'!$G:$G,MATCH(D480,'유닛 기본 밸런스'!B:B,0))*E480,0)</f>
        <v>0</v>
      </c>
      <c r="D480" s="90">
        <f t="array" ref="D480">IFERROR(INDEX('유닛 기본 밸런스'!$B:$B,MATCH(F480,'유닛 기본 밸런스'!C:C,0)),0)</f>
        <v>0</v>
      </c>
      <c r="E480" s="90"/>
      <c r="F480" s="89"/>
    </row>
    <row r="481" spans="2:6" ht="13.5">
      <c r="B481" s="90">
        <v>1</v>
      </c>
      <c r="C481" s="90">
        <f t="array" ref="C481">IFERROR(INDEX('유닛 기본 밸런스'!$G:$G,MATCH(D481,'유닛 기본 밸런스'!B:B,0))*E481,0)</f>
        <v>0</v>
      </c>
      <c r="D481" s="90">
        <f t="array" ref="D481">IFERROR(INDEX('유닛 기본 밸런스'!$B:$B,MATCH(F481,'유닛 기본 밸런스'!C:C,0)),0)</f>
        <v>0</v>
      </c>
      <c r="E481" s="90"/>
      <c r="F481" s="89"/>
    </row>
    <row r="482" spans="2:6" ht="13.5">
      <c r="B482" s="90">
        <v>1</v>
      </c>
      <c r="C482" s="90">
        <f t="array" ref="C482">IFERROR(INDEX('유닛 기본 밸런스'!$G:$G,MATCH(D482,'유닛 기본 밸런스'!B:B,0))*E482,0)</f>
        <v>0</v>
      </c>
      <c r="D482" s="90">
        <f t="array" ref="D482">IFERROR(INDEX('유닛 기본 밸런스'!$B:$B,MATCH(F482,'유닛 기본 밸런스'!C:C,0)),0)</f>
        <v>0</v>
      </c>
      <c r="E482" s="90"/>
      <c r="F482" s="89"/>
    </row>
    <row r="483" spans="2:6" ht="13.5">
      <c r="B483" s="90">
        <v>1</v>
      </c>
      <c r="C483" s="90">
        <f t="array" ref="C483">IFERROR(INDEX('유닛 기본 밸런스'!$G:$G,MATCH(D483,'유닛 기본 밸런스'!B:B,0))*E483,0)</f>
        <v>0</v>
      </c>
      <c r="D483" s="90">
        <f t="array" ref="D483">IFERROR(INDEX('유닛 기본 밸런스'!$B:$B,MATCH(F483,'유닛 기본 밸런스'!C:C,0)),0)</f>
        <v>0</v>
      </c>
      <c r="E483" s="90"/>
      <c r="F483" s="89"/>
    </row>
    <row r="484" spans="2:6" ht="13.5">
      <c r="B484" s="90">
        <v>1</v>
      </c>
      <c r="C484" s="90">
        <f t="array" ref="C484">IFERROR(INDEX('유닛 기본 밸런스'!$G:$G,MATCH(D484,'유닛 기본 밸런스'!B:B,0))*E484,0)</f>
        <v>0</v>
      </c>
      <c r="D484" s="90">
        <f t="array" ref="D484">IFERROR(INDEX('유닛 기본 밸런스'!$B:$B,MATCH(F484,'유닛 기본 밸런스'!C:C,0)),0)</f>
        <v>0</v>
      </c>
      <c r="E484" s="90"/>
      <c r="F484" s="89"/>
    </row>
    <row r="485" spans="2:6" ht="13.5">
      <c r="B485" s="90">
        <v>1</v>
      </c>
      <c r="C485" s="90">
        <f t="array" ref="C485">IFERROR(INDEX('유닛 기본 밸런스'!$G:$G,MATCH(D485,'유닛 기본 밸런스'!B:B,0))*E485,0)</f>
        <v>0</v>
      </c>
      <c r="D485" s="90">
        <f t="array" ref="D485">IFERROR(INDEX('유닛 기본 밸런스'!$B:$B,MATCH(F485,'유닛 기본 밸런스'!C:C,0)),0)</f>
        <v>0</v>
      </c>
      <c r="E485" s="90"/>
      <c r="F485" s="89"/>
    </row>
    <row r="486" spans="2:6" ht="13.5">
      <c r="B486" s="90">
        <v>1</v>
      </c>
      <c r="C486" s="90">
        <f t="array" ref="C486">IFERROR(INDEX('유닛 기본 밸런스'!$G:$G,MATCH(D486,'유닛 기본 밸런스'!B:B,0))*E486,0)</f>
        <v>0</v>
      </c>
      <c r="D486" s="90">
        <f t="array" ref="D486">IFERROR(INDEX('유닛 기본 밸런스'!$B:$B,MATCH(F486,'유닛 기본 밸런스'!C:C,0)),0)</f>
        <v>0</v>
      </c>
      <c r="E486" s="90"/>
      <c r="F486" s="89"/>
    </row>
    <row r="487" spans="2:6" ht="13.5">
      <c r="B487" s="90">
        <v>1</v>
      </c>
      <c r="C487" s="90">
        <f t="array" ref="C487">IFERROR(INDEX('유닛 기본 밸런스'!$G:$G,MATCH(D487,'유닛 기본 밸런스'!B:B,0))*E487,0)</f>
        <v>0</v>
      </c>
      <c r="D487" s="90">
        <f t="array" ref="D487">IFERROR(INDEX('유닛 기본 밸런스'!$B:$B,MATCH(F487,'유닛 기본 밸런스'!C:C,0)),0)</f>
        <v>0</v>
      </c>
      <c r="E487" s="90"/>
      <c r="F487" s="89"/>
    </row>
    <row r="488" spans="2:6" ht="13.5">
      <c r="B488" s="90">
        <v>1</v>
      </c>
      <c r="C488" s="90">
        <f t="array" ref="C488">IFERROR(INDEX('유닛 기본 밸런스'!$G:$G,MATCH(D488,'유닛 기본 밸런스'!B:B,0))*E488,0)</f>
        <v>0</v>
      </c>
      <c r="D488" s="90">
        <f t="array" ref="D488">IFERROR(INDEX('유닛 기본 밸런스'!$B:$B,MATCH(F488,'유닛 기본 밸런스'!C:C,0)),0)</f>
        <v>0</v>
      </c>
      <c r="E488" s="90"/>
      <c r="F488" s="89"/>
    </row>
    <row r="489" spans="2:6" ht="13.5">
      <c r="B489" s="90">
        <v>1</v>
      </c>
      <c r="C489" s="90">
        <f t="array" ref="C489">IFERROR(INDEX('유닛 기본 밸런스'!$G:$G,MATCH(D489,'유닛 기본 밸런스'!B:B,0))*E489,0)</f>
        <v>0</v>
      </c>
      <c r="D489" s="90">
        <f t="array" ref="D489">IFERROR(INDEX('유닛 기본 밸런스'!$B:$B,MATCH(F489,'유닛 기본 밸런스'!C:C,0)),0)</f>
        <v>0</v>
      </c>
      <c r="E489" s="90"/>
      <c r="F489" s="89"/>
    </row>
    <row r="490" spans="2:6" ht="13.5">
      <c r="B490" s="90">
        <v>1</v>
      </c>
      <c r="C490" s="90">
        <f t="array" ref="C490">IFERROR(INDEX('유닛 기본 밸런스'!$G:$G,MATCH(D490,'유닛 기본 밸런스'!B:B,0))*E490,0)</f>
        <v>0</v>
      </c>
      <c r="D490" s="90">
        <f t="array" ref="D490">IFERROR(INDEX('유닛 기본 밸런스'!$B:$B,MATCH(F490,'유닛 기본 밸런스'!C:C,0)),0)</f>
        <v>0</v>
      </c>
      <c r="E490" s="90"/>
      <c r="F490" s="89"/>
    </row>
    <row r="491" spans="2:6" ht="13.5">
      <c r="B491" s="90">
        <v>1</v>
      </c>
      <c r="C491" s="90">
        <f t="array" ref="C491">IFERROR(INDEX('유닛 기본 밸런스'!$G:$G,MATCH(D491,'유닛 기본 밸런스'!B:B,0))*E491,0)</f>
        <v>0</v>
      </c>
      <c r="D491" s="90">
        <f t="array" ref="D491">IFERROR(INDEX('유닛 기본 밸런스'!$B:$B,MATCH(F491,'유닛 기본 밸런스'!C:C,0)),0)</f>
        <v>0</v>
      </c>
      <c r="E491" s="90"/>
      <c r="F491" s="89"/>
    </row>
    <row r="492" spans="2:6" ht="13.5">
      <c r="B492" s="90">
        <v>1</v>
      </c>
      <c r="C492" s="90">
        <f t="array" ref="C492">IFERROR(INDEX('유닛 기본 밸런스'!$G:$G,MATCH(D492,'유닛 기본 밸런스'!B:B,0))*E492,0)</f>
        <v>0</v>
      </c>
      <c r="D492" s="90">
        <f t="array" ref="D492">IFERROR(INDEX('유닛 기본 밸런스'!$B:$B,MATCH(F492,'유닛 기본 밸런스'!C:C,0)),0)</f>
        <v>0</v>
      </c>
      <c r="E492" s="90"/>
      <c r="F492" s="89"/>
    </row>
    <row r="493" spans="2:6" ht="13.5">
      <c r="B493" s="90">
        <v>1</v>
      </c>
      <c r="C493" s="90">
        <f t="array" ref="C493">IFERROR(INDEX('유닛 기본 밸런스'!$G:$G,MATCH(D493,'유닛 기본 밸런스'!B:B,0))*E493,0)</f>
        <v>0</v>
      </c>
      <c r="D493" s="90">
        <f t="array" ref="D493">IFERROR(INDEX('유닛 기본 밸런스'!$B:$B,MATCH(F493,'유닛 기본 밸런스'!C:C,0)),0)</f>
        <v>0</v>
      </c>
      <c r="E493" s="90"/>
      <c r="F493" s="89"/>
    </row>
    <row r="494" spans="2:6" ht="13.5">
      <c r="B494" s="90">
        <v>1</v>
      </c>
      <c r="C494" s="90">
        <f t="array" ref="C494">IFERROR(INDEX('유닛 기본 밸런스'!$G:$G,MATCH(D494,'유닛 기본 밸런스'!B:B,0))*E494,0)</f>
        <v>0</v>
      </c>
      <c r="D494" s="90">
        <f t="array" ref="D494">IFERROR(INDEX('유닛 기본 밸런스'!$B:$B,MATCH(F494,'유닛 기본 밸런스'!C:C,0)),0)</f>
        <v>0</v>
      </c>
      <c r="E494" s="90"/>
      <c r="F494" s="89"/>
    </row>
    <row r="495" spans="2:6" ht="13.5">
      <c r="B495" s="90">
        <v>1</v>
      </c>
      <c r="C495" s="90">
        <f t="array" ref="C495">IFERROR(INDEX('유닛 기본 밸런스'!$G:$G,MATCH(D495,'유닛 기본 밸런스'!B:B,0))*E495,0)</f>
        <v>0</v>
      </c>
      <c r="D495" s="90">
        <f t="array" ref="D495">IFERROR(INDEX('유닛 기본 밸런스'!$B:$B,MATCH(F495,'유닛 기본 밸런스'!C:C,0)),0)</f>
        <v>0</v>
      </c>
      <c r="E495" s="90"/>
      <c r="F495" s="89"/>
    </row>
    <row r="496" spans="2:6" ht="13.5">
      <c r="B496" s="90">
        <v>1</v>
      </c>
      <c r="C496" s="90">
        <f t="array" ref="C496">IFERROR(INDEX('유닛 기본 밸런스'!$G:$G,MATCH(D496,'유닛 기본 밸런스'!B:B,0))*E496,0)</f>
        <v>0</v>
      </c>
      <c r="D496" s="90">
        <f t="array" ref="D496">IFERROR(INDEX('유닛 기본 밸런스'!$B:$B,MATCH(F496,'유닛 기본 밸런스'!C:C,0)),0)</f>
        <v>0</v>
      </c>
      <c r="E496" s="90"/>
      <c r="F496" s="89"/>
    </row>
    <row r="497" spans="2:6" ht="13.5">
      <c r="B497" s="90">
        <v>1</v>
      </c>
      <c r="C497" s="90">
        <f t="array" ref="C497">IFERROR(INDEX('유닛 기본 밸런스'!$G:$G,MATCH(D497,'유닛 기본 밸런스'!B:B,0))*E497,0)</f>
        <v>0</v>
      </c>
      <c r="D497" s="90">
        <f t="array" ref="D497">IFERROR(INDEX('유닛 기본 밸런스'!$B:$B,MATCH(F497,'유닛 기본 밸런스'!C:C,0)),0)</f>
        <v>0</v>
      </c>
      <c r="E497" s="90"/>
      <c r="F497" s="89"/>
    </row>
    <row r="498" spans="2:6" ht="13.5">
      <c r="B498" s="90">
        <v>1</v>
      </c>
      <c r="C498" s="90">
        <f t="array" ref="C498">IFERROR(INDEX('유닛 기본 밸런스'!$G:$G,MATCH(D498,'유닛 기본 밸런스'!B:B,0))*E498,0)</f>
        <v>0</v>
      </c>
      <c r="D498" s="90">
        <f t="array" ref="D498">IFERROR(INDEX('유닛 기본 밸런스'!$B:$B,MATCH(F498,'유닛 기본 밸런스'!C:C,0)),0)</f>
        <v>0</v>
      </c>
      <c r="E498" s="90"/>
      <c r="F498" s="89"/>
    </row>
    <row r="499" spans="2:6" ht="13.5">
      <c r="B499" s="90">
        <v>1</v>
      </c>
      <c r="C499" s="90">
        <f t="array" ref="C499">IFERROR(INDEX('유닛 기본 밸런스'!$G:$G,MATCH(D499,'유닛 기본 밸런스'!B:B,0))*E499,0)</f>
        <v>0</v>
      </c>
      <c r="D499" s="90">
        <f t="array" ref="D499">IFERROR(INDEX('유닛 기본 밸런스'!$B:$B,MATCH(F499,'유닛 기본 밸런스'!C:C,0)),0)</f>
        <v>0</v>
      </c>
      <c r="E499" s="90"/>
      <c r="F499" s="89"/>
    </row>
    <row r="500" spans="2:6" ht="13.5">
      <c r="B500" s="90">
        <v>1</v>
      </c>
      <c r="C500" s="90">
        <f t="array" ref="C500">IFERROR(INDEX('유닛 기본 밸런스'!$G:$G,MATCH(D500,'유닛 기본 밸런스'!B:B,0))*E500,0)</f>
        <v>0</v>
      </c>
      <c r="D500" s="90">
        <f t="array" ref="D500">IFERROR(INDEX('유닛 기본 밸런스'!$B:$B,MATCH(F500,'유닛 기본 밸런스'!C:C,0)),0)</f>
        <v>0</v>
      </c>
      <c r="E500" s="90"/>
      <c r="F500" s="89"/>
    </row>
    <row r="501" spans="2:6" ht="13.5">
      <c r="B501" s="90">
        <v>1</v>
      </c>
      <c r="C501" s="90">
        <f t="array" ref="C501">IFERROR(INDEX('유닛 기본 밸런스'!$G:$G,MATCH(D501,'유닛 기본 밸런스'!B:B,0))*E501,0)</f>
        <v>0</v>
      </c>
      <c r="D501" s="90">
        <f t="array" ref="D501">IFERROR(INDEX('유닛 기본 밸런스'!$B:$B,MATCH(F501,'유닛 기본 밸런스'!C:C,0)),0)</f>
        <v>0</v>
      </c>
      <c r="E501" s="90"/>
      <c r="F501" s="89"/>
    </row>
    <row r="502" spans="2:6" ht="13.5">
      <c r="B502" s="90">
        <v>1</v>
      </c>
      <c r="C502" s="90">
        <f t="array" ref="C502">IFERROR(INDEX('유닛 기본 밸런스'!$G:$G,MATCH(D502,'유닛 기본 밸런스'!B:B,0))*E502,0)</f>
        <v>0</v>
      </c>
      <c r="D502" s="90">
        <f t="array" ref="D502">IFERROR(INDEX('유닛 기본 밸런스'!$B:$B,MATCH(F502,'유닛 기본 밸런스'!C:C,0)),0)</f>
        <v>0</v>
      </c>
      <c r="E502" s="90"/>
      <c r="F502" s="89"/>
    </row>
    <row r="503" spans="2:6" ht="13.5">
      <c r="B503" s="90">
        <v>1</v>
      </c>
      <c r="C503" s="90">
        <f t="array" ref="C503">IFERROR(INDEX('유닛 기본 밸런스'!$G:$G,MATCH(D503,'유닛 기본 밸런스'!B:B,0))*E503,0)</f>
        <v>0</v>
      </c>
      <c r="D503" s="90">
        <f t="array" ref="D503">IFERROR(INDEX('유닛 기본 밸런스'!$B:$B,MATCH(F503,'유닛 기본 밸런스'!C:C,0)),0)</f>
        <v>0</v>
      </c>
      <c r="E503" s="90"/>
      <c r="F503" s="89"/>
    </row>
    <row r="504" spans="2:6" ht="13.5">
      <c r="B504" s="90">
        <v>1</v>
      </c>
      <c r="C504" s="90">
        <f t="array" ref="C504">IFERROR(INDEX('유닛 기본 밸런스'!$G:$G,MATCH(D504,'유닛 기본 밸런스'!B:B,0))*E504,0)</f>
        <v>0</v>
      </c>
      <c r="D504" s="90">
        <f t="array" ref="D504">IFERROR(INDEX('유닛 기본 밸런스'!$B:$B,MATCH(F504,'유닛 기본 밸런스'!C:C,0)),0)</f>
        <v>0</v>
      </c>
      <c r="E504" s="90"/>
      <c r="F504" s="89"/>
    </row>
    <row r="505" spans="2:6" ht="13.5">
      <c r="B505" s="90">
        <v>1</v>
      </c>
      <c r="C505" s="90">
        <f t="array" ref="C505">IFERROR(INDEX('유닛 기본 밸런스'!$G:$G,MATCH(D505,'유닛 기본 밸런스'!B:B,0))*E505,0)</f>
        <v>0</v>
      </c>
      <c r="D505" s="90">
        <f t="array" ref="D505">IFERROR(INDEX('유닛 기본 밸런스'!$B:$B,MATCH(F505,'유닛 기본 밸런스'!C:C,0)),0)</f>
        <v>0</v>
      </c>
      <c r="E505" s="90"/>
      <c r="F505" s="89"/>
    </row>
    <row r="506" spans="2:6" ht="13.5">
      <c r="B506" s="90">
        <v>1</v>
      </c>
      <c r="C506" s="90">
        <f t="array" ref="C506">IFERROR(INDEX('유닛 기본 밸런스'!$G:$G,MATCH(D506,'유닛 기본 밸런스'!B:B,0))*E506,0)</f>
        <v>0</v>
      </c>
      <c r="D506" s="90">
        <f t="array" ref="D506">IFERROR(INDEX('유닛 기본 밸런스'!$B:$B,MATCH(F506,'유닛 기본 밸런스'!C:C,0)),0)</f>
        <v>0</v>
      </c>
      <c r="E506" s="90"/>
      <c r="F506" s="89"/>
    </row>
    <row r="507" spans="2:6" ht="13.5">
      <c r="B507" s="90">
        <v>1</v>
      </c>
      <c r="C507" s="90">
        <f t="array" ref="C507">IFERROR(INDEX('유닛 기본 밸런스'!$G:$G,MATCH(D507,'유닛 기본 밸런스'!B:B,0))*E507,0)</f>
        <v>0</v>
      </c>
      <c r="D507" s="90">
        <f t="array" ref="D507">IFERROR(INDEX('유닛 기본 밸런스'!$B:$B,MATCH(F507,'유닛 기본 밸런스'!C:C,0)),0)</f>
        <v>0</v>
      </c>
      <c r="E507" s="90"/>
      <c r="F507" s="89"/>
    </row>
    <row r="508" spans="2:6" ht="13.5">
      <c r="B508" s="90">
        <v>1</v>
      </c>
      <c r="C508" s="90">
        <f t="array" ref="C508">IFERROR(INDEX('유닛 기본 밸런스'!$G:$G,MATCH(D508,'유닛 기본 밸런스'!B:B,0))*E508,0)</f>
        <v>0</v>
      </c>
      <c r="D508" s="90">
        <f t="array" ref="D508">IFERROR(INDEX('유닛 기본 밸런스'!$B:$B,MATCH(F508,'유닛 기본 밸런스'!C:C,0)),0)</f>
        <v>0</v>
      </c>
      <c r="E508" s="90"/>
      <c r="F508" s="89"/>
    </row>
    <row r="509" spans="2:6" ht="13.5">
      <c r="B509" s="90">
        <v>1</v>
      </c>
      <c r="C509" s="90">
        <f t="array" ref="C509">IFERROR(INDEX('유닛 기본 밸런스'!$G:$G,MATCH(D509,'유닛 기본 밸런스'!B:B,0))*E509,0)</f>
        <v>0</v>
      </c>
      <c r="D509" s="90">
        <f t="array" ref="D509">IFERROR(INDEX('유닛 기본 밸런스'!$B:$B,MATCH(F509,'유닛 기본 밸런스'!C:C,0)),0)</f>
        <v>0</v>
      </c>
      <c r="E509" s="90"/>
      <c r="F509" s="89"/>
    </row>
    <row r="510" spans="2:6" ht="13.5">
      <c r="B510" s="90">
        <v>1</v>
      </c>
      <c r="C510" s="90">
        <f t="array" ref="C510">IFERROR(INDEX('유닛 기본 밸런스'!$G:$G,MATCH(D510,'유닛 기본 밸런스'!B:B,0))*E510,0)</f>
        <v>0</v>
      </c>
      <c r="D510" s="90">
        <f t="array" ref="D510">IFERROR(INDEX('유닛 기본 밸런스'!$B:$B,MATCH(F510,'유닛 기본 밸런스'!C:C,0)),0)</f>
        <v>0</v>
      </c>
      <c r="E510" s="90"/>
      <c r="F510" s="89"/>
    </row>
    <row r="511" spans="2:6" ht="13.5">
      <c r="B511" s="90">
        <v>1</v>
      </c>
      <c r="C511" s="90">
        <f t="array" ref="C511">IFERROR(INDEX('유닛 기본 밸런스'!$G:$G,MATCH(D511,'유닛 기본 밸런스'!B:B,0))*E511,0)</f>
        <v>0</v>
      </c>
      <c r="D511" s="90">
        <f t="array" ref="D511">IFERROR(INDEX('유닛 기본 밸런스'!$B:$B,MATCH(F511,'유닛 기본 밸런스'!C:C,0)),0)</f>
        <v>0</v>
      </c>
      <c r="E511" s="90"/>
      <c r="F511" s="89"/>
    </row>
    <row r="512" spans="2:6" ht="13.5">
      <c r="B512" s="90">
        <v>1</v>
      </c>
      <c r="C512" s="90">
        <f t="array" ref="C512">IFERROR(INDEX('유닛 기본 밸런스'!$G:$G,MATCH(D512,'유닛 기본 밸런스'!B:B,0))*E512,0)</f>
        <v>0</v>
      </c>
      <c r="D512" s="90">
        <f t="array" ref="D512">IFERROR(INDEX('유닛 기본 밸런스'!$B:$B,MATCH(F512,'유닛 기본 밸런스'!C:C,0)),0)</f>
        <v>0</v>
      </c>
      <c r="E512" s="90"/>
      <c r="F512" s="89"/>
    </row>
    <row r="513" spans="2:6" ht="13.5">
      <c r="B513" s="90">
        <v>1</v>
      </c>
      <c r="C513" s="90">
        <f t="array" ref="C513">IFERROR(INDEX('유닛 기본 밸런스'!$G:$G,MATCH(D513,'유닛 기본 밸런스'!B:B,0))*E513,0)</f>
        <v>0</v>
      </c>
      <c r="D513" s="90">
        <f t="array" ref="D513">IFERROR(INDEX('유닛 기본 밸런스'!$B:$B,MATCH(F513,'유닛 기본 밸런스'!C:C,0)),0)</f>
        <v>0</v>
      </c>
      <c r="E513" s="90"/>
      <c r="F513" s="89"/>
    </row>
    <row r="514" spans="2:6" ht="13.5">
      <c r="B514" s="90">
        <v>1</v>
      </c>
      <c r="C514" s="90">
        <f t="array" ref="C514">IFERROR(INDEX('유닛 기본 밸런스'!$G:$G,MATCH(D514,'유닛 기본 밸런스'!B:B,0))*E514,0)</f>
        <v>0</v>
      </c>
      <c r="D514" s="90">
        <f t="array" ref="D514">IFERROR(INDEX('유닛 기본 밸런스'!$B:$B,MATCH(F514,'유닛 기본 밸런스'!C:C,0)),0)</f>
        <v>0</v>
      </c>
      <c r="E514" s="90"/>
      <c r="F514" s="89"/>
    </row>
    <row r="515" spans="2:6" ht="13.5">
      <c r="B515" s="90">
        <v>1</v>
      </c>
      <c r="C515" s="90">
        <f t="array" ref="C515">IFERROR(INDEX('유닛 기본 밸런스'!$G:$G,MATCH(D515,'유닛 기본 밸런스'!B:B,0))*E515,0)</f>
        <v>0</v>
      </c>
      <c r="D515" s="90">
        <f t="array" ref="D515">IFERROR(INDEX('유닛 기본 밸런스'!$B:$B,MATCH(F515,'유닛 기본 밸런스'!C:C,0)),0)</f>
        <v>0</v>
      </c>
      <c r="E515" s="90"/>
      <c r="F515" s="89"/>
    </row>
    <row r="516" spans="2:6" ht="13.5">
      <c r="B516" s="90">
        <v>1</v>
      </c>
      <c r="C516" s="90">
        <f t="array" ref="C516">IFERROR(INDEX('유닛 기본 밸런스'!$G:$G,MATCH(D516,'유닛 기본 밸런스'!B:B,0))*E516,0)</f>
        <v>0</v>
      </c>
      <c r="D516" s="90">
        <f t="array" ref="D516">IFERROR(INDEX('유닛 기본 밸런스'!$B:$B,MATCH(F516,'유닛 기본 밸런스'!C:C,0)),0)</f>
        <v>0</v>
      </c>
      <c r="E516" s="90"/>
      <c r="F516" s="89"/>
    </row>
    <row r="517" spans="2:6" ht="13.5">
      <c r="B517" s="90">
        <v>1</v>
      </c>
      <c r="C517" s="90">
        <f t="array" ref="C517">IFERROR(INDEX('유닛 기본 밸런스'!$G:$G,MATCH(D517,'유닛 기본 밸런스'!B:B,0))*E517,0)</f>
        <v>0</v>
      </c>
      <c r="D517" s="90">
        <f t="array" ref="D517">IFERROR(INDEX('유닛 기본 밸런스'!$B:$B,MATCH(F517,'유닛 기본 밸런스'!C:C,0)),0)</f>
        <v>0</v>
      </c>
      <c r="E517" s="90"/>
      <c r="F517" s="89"/>
    </row>
    <row r="518" spans="2:6" ht="13.5">
      <c r="B518" s="90">
        <v>1</v>
      </c>
      <c r="C518" s="90">
        <f t="array" ref="C518">IFERROR(INDEX('유닛 기본 밸런스'!$G:$G,MATCH(D518,'유닛 기본 밸런스'!B:B,0))*E518,0)</f>
        <v>0</v>
      </c>
      <c r="D518" s="90">
        <f t="array" ref="D518">IFERROR(INDEX('유닛 기본 밸런스'!$B:$B,MATCH(F518,'유닛 기본 밸런스'!C:C,0)),0)</f>
        <v>0</v>
      </c>
      <c r="E518" s="90"/>
      <c r="F518" s="89"/>
    </row>
    <row r="519" spans="2:6" ht="13.5">
      <c r="B519" s="90">
        <v>1</v>
      </c>
      <c r="C519" s="90">
        <f t="array" ref="C519">IFERROR(INDEX('유닛 기본 밸런스'!$G:$G,MATCH(D519,'유닛 기본 밸런스'!B:B,0))*E519,0)</f>
        <v>0</v>
      </c>
      <c r="D519" s="90">
        <f t="array" ref="D519">IFERROR(INDEX('유닛 기본 밸런스'!$B:$B,MATCH(F519,'유닛 기본 밸런스'!C:C,0)),0)</f>
        <v>0</v>
      </c>
      <c r="E519" s="90"/>
      <c r="F519" s="89"/>
    </row>
    <row r="520" spans="2:6" ht="13.5">
      <c r="B520" s="90">
        <v>1</v>
      </c>
      <c r="C520" s="90">
        <f t="array" ref="C520">IFERROR(INDEX('유닛 기본 밸런스'!$G:$G,MATCH(D520,'유닛 기본 밸런스'!B:B,0))*E520,0)</f>
        <v>0</v>
      </c>
      <c r="D520" s="90">
        <f t="array" ref="D520">IFERROR(INDEX('유닛 기본 밸런스'!$B:$B,MATCH(F520,'유닛 기본 밸런스'!C:C,0)),0)</f>
        <v>0</v>
      </c>
      <c r="E520" s="90"/>
      <c r="F520" s="89"/>
    </row>
    <row r="521" spans="2:6" ht="13.5">
      <c r="B521" s="90">
        <v>1</v>
      </c>
      <c r="C521" s="90">
        <f t="array" ref="C521">IFERROR(INDEX('유닛 기본 밸런스'!$G:$G,MATCH(D521,'유닛 기본 밸런스'!B:B,0))*E521,0)</f>
        <v>0</v>
      </c>
      <c r="D521" s="90">
        <f t="array" ref="D521">IFERROR(INDEX('유닛 기본 밸런스'!$B:$B,MATCH(F521,'유닛 기본 밸런스'!C:C,0)),0)</f>
        <v>0</v>
      </c>
      <c r="E521" s="90"/>
      <c r="F521" s="89"/>
    </row>
    <row r="522" spans="2:6" ht="13.5">
      <c r="B522" s="90">
        <v>1</v>
      </c>
      <c r="C522" s="90">
        <f t="array" ref="C522">IFERROR(INDEX('유닛 기본 밸런스'!$G:$G,MATCH(D522,'유닛 기본 밸런스'!B:B,0))*E522,0)</f>
        <v>0</v>
      </c>
      <c r="D522" s="90">
        <f t="array" ref="D522">IFERROR(INDEX('유닛 기본 밸런스'!$B:$B,MATCH(F522,'유닛 기본 밸런스'!C:C,0)),0)</f>
        <v>0</v>
      </c>
      <c r="E522" s="90"/>
      <c r="F522" s="89"/>
    </row>
    <row r="523" spans="2:6" ht="13.5">
      <c r="B523" s="90">
        <v>1</v>
      </c>
      <c r="C523" s="90">
        <f t="array" ref="C523">IFERROR(INDEX('유닛 기본 밸런스'!$G:$G,MATCH(D523,'유닛 기본 밸런스'!B:B,0))*E523,0)</f>
        <v>0</v>
      </c>
      <c r="D523" s="90">
        <f t="array" ref="D523">IFERROR(INDEX('유닛 기본 밸런스'!$B:$B,MATCH(F523,'유닛 기본 밸런스'!C:C,0)),0)</f>
        <v>0</v>
      </c>
      <c r="E523" s="90"/>
      <c r="F523" s="89"/>
    </row>
    <row r="524" spans="2:6" ht="13.5">
      <c r="B524" s="90">
        <v>1</v>
      </c>
      <c r="C524" s="90">
        <f t="array" ref="C524">IFERROR(INDEX('유닛 기본 밸런스'!$G:$G,MATCH(D524,'유닛 기본 밸런스'!B:B,0))*E524,0)</f>
        <v>0</v>
      </c>
      <c r="D524" s="90">
        <f t="array" ref="D524">IFERROR(INDEX('유닛 기본 밸런스'!$B:$B,MATCH(F524,'유닛 기본 밸런스'!C:C,0)),0)</f>
        <v>0</v>
      </c>
      <c r="E524" s="90"/>
      <c r="F524" s="89"/>
    </row>
    <row r="525" spans="2:6" ht="13.5">
      <c r="B525" s="90">
        <v>1</v>
      </c>
      <c r="C525" s="90">
        <f t="array" ref="C525">IFERROR(INDEX('유닛 기본 밸런스'!$G:$G,MATCH(D525,'유닛 기본 밸런스'!B:B,0))*E525,0)</f>
        <v>0</v>
      </c>
      <c r="D525" s="90">
        <f t="array" ref="D525">IFERROR(INDEX('유닛 기본 밸런스'!$B:$B,MATCH(F525,'유닛 기본 밸런스'!C:C,0)),0)</f>
        <v>0</v>
      </c>
      <c r="E525" s="90"/>
      <c r="F525" s="89"/>
    </row>
    <row r="526" spans="2:6" ht="13.5">
      <c r="B526" s="90">
        <v>1</v>
      </c>
      <c r="C526" s="90">
        <f t="array" ref="C526">IFERROR(INDEX('유닛 기본 밸런스'!$G:$G,MATCH(D526,'유닛 기본 밸런스'!B:B,0))*E526,0)</f>
        <v>0</v>
      </c>
      <c r="D526" s="90">
        <f t="array" ref="D526">IFERROR(INDEX('유닛 기본 밸런스'!$B:$B,MATCH(F526,'유닛 기본 밸런스'!C:C,0)),0)</f>
        <v>0</v>
      </c>
      <c r="E526" s="90"/>
      <c r="F526" s="89"/>
    </row>
    <row r="527" spans="2:6" ht="13.5">
      <c r="B527" s="90">
        <v>1</v>
      </c>
      <c r="C527" s="90">
        <f t="array" ref="C527">IFERROR(INDEX('유닛 기본 밸런스'!$G:$G,MATCH(D527,'유닛 기본 밸런스'!B:B,0))*E527,0)</f>
        <v>0</v>
      </c>
      <c r="D527" s="90">
        <f t="array" ref="D527">IFERROR(INDEX('유닛 기본 밸런스'!$B:$B,MATCH(F527,'유닛 기본 밸런스'!C:C,0)),0)</f>
        <v>0</v>
      </c>
      <c r="E527" s="90"/>
      <c r="F527" s="89"/>
    </row>
    <row r="528" spans="2:6" ht="13.5">
      <c r="B528" s="90">
        <v>1</v>
      </c>
      <c r="C528" s="90">
        <f t="array" ref="C528">IFERROR(INDEX('유닛 기본 밸런스'!$G:$G,MATCH(D528,'유닛 기본 밸런스'!B:B,0))*E528,0)</f>
        <v>0</v>
      </c>
      <c r="D528" s="90">
        <f t="array" ref="D528">IFERROR(INDEX('유닛 기본 밸런스'!$B:$B,MATCH(F528,'유닛 기본 밸런스'!C:C,0)),0)</f>
        <v>0</v>
      </c>
      <c r="E528" s="90"/>
      <c r="F528" s="89"/>
    </row>
    <row r="529" spans="2:6" ht="13.5">
      <c r="B529" s="90">
        <v>1</v>
      </c>
      <c r="C529" s="90">
        <f t="array" ref="C529">IFERROR(INDEX('유닛 기본 밸런스'!$G:$G,MATCH(D529,'유닛 기본 밸런스'!B:B,0))*E529,0)</f>
        <v>0</v>
      </c>
      <c r="D529" s="90">
        <f t="array" ref="D529">IFERROR(INDEX('유닛 기본 밸런스'!$B:$B,MATCH(F529,'유닛 기본 밸런스'!C:C,0)),0)</f>
        <v>0</v>
      </c>
      <c r="E529" s="90"/>
      <c r="F529" s="89"/>
    </row>
    <row r="530" spans="2:6" ht="13.5">
      <c r="B530" s="90">
        <v>1</v>
      </c>
      <c r="C530" s="90">
        <f t="array" ref="C530">IFERROR(INDEX('유닛 기본 밸런스'!$G:$G,MATCH(D530,'유닛 기본 밸런스'!B:B,0))*E530,0)</f>
        <v>0</v>
      </c>
      <c r="D530" s="90">
        <f t="array" ref="D530">IFERROR(INDEX('유닛 기본 밸런스'!$B:$B,MATCH(F530,'유닛 기본 밸런스'!C:C,0)),0)</f>
        <v>0</v>
      </c>
      <c r="E530" s="90"/>
      <c r="F530" s="89"/>
    </row>
    <row r="531" spans="2:6" ht="13.5">
      <c r="B531" s="90">
        <v>1</v>
      </c>
      <c r="C531" s="90">
        <f t="array" ref="C531">IFERROR(INDEX('유닛 기본 밸런스'!$G:$G,MATCH(D531,'유닛 기본 밸런스'!B:B,0))*E531,0)</f>
        <v>0</v>
      </c>
      <c r="D531" s="90">
        <f t="array" ref="D531">IFERROR(INDEX('유닛 기본 밸런스'!$B:$B,MATCH(F531,'유닛 기본 밸런스'!C:C,0)),0)</f>
        <v>0</v>
      </c>
      <c r="E531" s="90"/>
      <c r="F531" s="89"/>
    </row>
    <row r="532" spans="2:6" ht="13.5">
      <c r="B532" s="90">
        <v>1</v>
      </c>
      <c r="C532" s="90">
        <f t="array" ref="C532">IFERROR(INDEX('유닛 기본 밸런스'!$G:$G,MATCH(D532,'유닛 기본 밸런스'!B:B,0))*E532,0)</f>
        <v>0</v>
      </c>
      <c r="D532" s="90">
        <f t="array" ref="D532">IFERROR(INDEX('유닛 기본 밸런스'!$B:$B,MATCH(F532,'유닛 기본 밸런스'!C:C,0)),0)</f>
        <v>0</v>
      </c>
      <c r="E532" s="90"/>
      <c r="F532" s="89"/>
    </row>
    <row r="533" spans="2:6" ht="13.5">
      <c r="B533" s="90">
        <v>1</v>
      </c>
      <c r="C533" s="90">
        <f t="array" ref="C533">IFERROR(INDEX('유닛 기본 밸런스'!$G:$G,MATCH(D533,'유닛 기본 밸런스'!B:B,0))*E533,0)</f>
        <v>0</v>
      </c>
      <c r="D533" s="90">
        <f t="array" ref="D533">IFERROR(INDEX('유닛 기본 밸런스'!$B:$B,MATCH(F533,'유닛 기본 밸런스'!C:C,0)),0)</f>
        <v>0</v>
      </c>
      <c r="E533" s="90"/>
      <c r="F533" s="89"/>
    </row>
    <row r="534" spans="2:6" ht="13.5">
      <c r="B534" s="90">
        <v>1</v>
      </c>
      <c r="C534" s="90">
        <f t="array" ref="C534">IFERROR(INDEX('유닛 기본 밸런스'!$G:$G,MATCH(D534,'유닛 기본 밸런스'!B:B,0))*E534,0)</f>
        <v>0</v>
      </c>
      <c r="D534" s="90">
        <f t="array" ref="D534">IFERROR(INDEX('유닛 기본 밸런스'!$B:$B,MATCH(F534,'유닛 기본 밸런스'!C:C,0)),0)</f>
        <v>0</v>
      </c>
      <c r="E534" s="90"/>
      <c r="F534" s="89"/>
    </row>
    <row r="535" spans="2:6" ht="13.5">
      <c r="B535" s="90">
        <v>1</v>
      </c>
      <c r="C535" s="90">
        <f t="array" ref="C535">IFERROR(INDEX('유닛 기본 밸런스'!$G:$G,MATCH(D535,'유닛 기본 밸런스'!B:B,0))*E535,0)</f>
        <v>0</v>
      </c>
      <c r="D535" s="90">
        <f t="array" ref="D535">IFERROR(INDEX('유닛 기본 밸런스'!$B:$B,MATCH(F535,'유닛 기본 밸런스'!C:C,0)),0)</f>
        <v>0</v>
      </c>
      <c r="E535" s="90"/>
      <c r="F535" s="89"/>
    </row>
    <row r="536" spans="2:6" ht="13.5">
      <c r="B536" s="90">
        <v>1</v>
      </c>
      <c r="C536" s="90">
        <f t="array" ref="C536">IFERROR(INDEX('유닛 기본 밸런스'!$G:$G,MATCH(D536,'유닛 기본 밸런스'!B:B,0))*E536,0)</f>
        <v>0</v>
      </c>
      <c r="D536" s="90">
        <f t="array" ref="D536">IFERROR(INDEX('유닛 기본 밸런스'!$B:$B,MATCH(F536,'유닛 기본 밸런스'!C:C,0)),0)</f>
        <v>0</v>
      </c>
      <c r="E536" s="90"/>
      <c r="F536" s="89"/>
    </row>
    <row r="537" spans="2:6" ht="13.5">
      <c r="B537" s="90">
        <v>1</v>
      </c>
      <c r="C537" s="90">
        <f t="array" ref="C537">IFERROR(INDEX('유닛 기본 밸런스'!$G:$G,MATCH(D537,'유닛 기본 밸런스'!B:B,0))*E537,0)</f>
        <v>0</v>
      </c>
      <c r="D537" s="90">
        <f t="array" ref="D537">IFERROR(INDEX('유닛 기본 밸런스'!$B:$B,MATCH(F537,'유닛 기본 밸런스'!C:C,0)),0)</f>
        <v>0</v>
      </c>
      <c r="E537" s="90"/>
      <c r="F537" s="89"/>
    </row>
    <row r="538" spans="2:6" ht="13.5">
      <c r="B538" s="90">
        <v>1</v>
      </c>
      <c r="C538" s="90">
        <f t="array" ref="C538">IFERROR(INDEX('유닛 기본 밸런스'!$G:$G,MATCH(D538,'유닛 기본 밸런스'!B:B,0))*E538,0)</f>
        <v>0</v>
      </c>
      <c r="D538" s="90">
        <f t="array" ref="D538">IFERROR(INDEX('유닛 기본 밸런스'!$B:$B,MATCH(F538,'유닛 기본 밸런스'!C:C,0)),0)</f>
        <v>0</v>
      </c>
      <c r="E538" s="90"/>
      <c r="F538" s="89"/>
    </row>
    <row r="539" spans="2:6" ht="13.5">
      <c r="B539" s="90">
        <v>1</v>
      </c>
      <c r="C539" s="90">
        <f t="array" ref="C539">IFERROR(INDEX('유닛 기본 밸런스'!$G:$G,MATCH(D539,'유닛 기본 밸런스'!B:B,0))*E539,0)</f>
        <v>0</v>
      </c>
      <c r="D539" s="90">
        <f t="array" ref="D539">IFERROR(INDEX('유닛 기본 밸런스'!$B:$B,MATCH(F539,'유닛 기본 밸런스'!C:C,0)),0)</f>
        <v>0</v>
      </c>
      <c r="E539" s="90"/>
      <c r="F539" s="89"/>
    </row>
    <row r="540" spans="2:6" ht="13.5">
      <c r="B540" s="90">
        <v>1</v>
      </c>
      <c r="C540" s="90">
        <f t="array" ref="C540">IFERROR(INDEX('유닛 기본 밸런스'!$G:$G,MATCH(D540,'유닛 기본 밸런스'!B:B,0))*E540,0)</f>
        <v>0</v>
      </c>
      <c r="D540" s="90">
        <f t="array" ref="D540">IFERROR(INDEX('유닛 기본 밸런스'!$B:$B,MATCH(F540,'유닛 기본 밸런스'!C:C,0)),0)</f>
        <v>0</v>
      </c>
      <c r="E540" s="90"/>
      <c r="F540" s="89"/>
    </row>
    <row r="541" spans="2:6" ht="13.5">
      <c r="B541" s="90">
        <v>1</v>
      </c>
      <c r="C541" s="90">
        <f t="array" ref="C541">IFERROR(INDEX('유닛 기본 밸런스'!$G:$G,MATCH(D541,'유닛 기본 밸런스'!B:B,0))*E541,0)</f>
        <v>0</v>
      </c>
      <c r="D541" s="90">
        <f t="array" ref="D541">IFERROR(INDEX('유닛 기본 밸런스'!$B:$B,MATCH(F541,'유닛 기본 밸런스'!C:C,0)),0)</f>
        <v>0</v>
      </c>
      <c r="E541" s="90"/>
      <c r="F541" s="89"/>
    </row>
    <row r="542" spans="2:6" ht="13.5">
      <c r="B542" s="90">
        <v>1</v>
      </c>
      <c r="C542" s="90">
        <f t="array" ref="C542">IFERROR(INDEX('유닛 기본 밸런스'!$G:$G,MATCH(D542,'유닛 기본 밸런스'!B:B,0))*E542,0)</f>
        <v>0</v>
      </c>
      <c r="D542" s="90">
        <f t="array" ref="D542">IFERROR(INDEX('유닛 기본 밸런스'!$B:$B,MATCH(F542,'유닛 기본 밸런스'!C:C,0)),0)</f>
        <v>0</v>
      </c>
      <c r="E542" s="90"/>
      <c r="F542" s="89"/>
    </row>
    <row r="543" spans="2:6" ht="13.5">
      <c r="B543" s="90">
        <v>1</v>
      </c>
      <c r="C543" s="90">
        <f t="array" ref="C543">IFERROR(INDEX('유닛 기본 밸런스'!$G:$G,MATCH(D543,'유닛 기본 밸런스'!B:B,0))*E543,0)</f>
        <v>0</v>
      </c>
      <c r="D543" s="90">
        <f t="array" ref="D543">IFERROR(INDEX('유닛 기본 밸런스'!$B:$B,MATCH(F543,'유닛 기본 밸런스'!C:C,0)),0)</f>
        <v>0</v>
      </c>
      <c r="E543" s="90"/>
      <c r="F543" s="89"/>
    </row>
    <row r="544" spans="2:6" ht="13.5">
      <c r="B544" s="90">
        <v>1</v>
      </c>
      <c r="C544" s="90">
        <f t="array" ref="C544">IFERROR(INDEX('유닛 기본 밸런스'!$G:$G,MATCH(D544,'유닛 기본 밸런스'!B:B,0))*E544,0)</f>
        <v>0</v>
      </c>
      <c r="D544" s="90">
        <f t="array" ref="D544">IFERROR(INDEX('유닛 기본 밸런스'!$B:$B,MATCH(F544,'유닛 기본 밸런스'!C:C,0)),0)</f>
        <v>0</v>
      </c>
      <c r="E544" s="90"/>
      <c r="F544" s="89"/>
    </row>
    <row r="545" spans="2:6" ht="13.5">
      <c r="B545" s="90">
        <v>1</v>
      </c>
      <c r="C545" s="90">
        <f t="array" ref="C545">IFERROR(INDEX('유닛 기본 밸런스'!$G:$G,MATCH(D545,'유닛 기본 밸런스'!B:B,0))*E545,0)</f>
        <v>0</v>
      </c>
      <c r="D545" s="90">
        <f t="array" ref="D545">IFERROR(INDEX('유닛 기본 밸런스'!$B:$B,MATCH(F545,'유닛 기본 밸런스'!C:C,0)),0)</f>
        <v>0</v>
      </c>
      <c r="E545" s="90"/>
      <c r="F545" s="89"/>
    </row>
    <row r="546" spans="2:6" ht="13.5">
      <c r="B546" s="90">
        <v>1</v>
      </c>
      <c r="C546" s="90">
        <f t="array" ref="C546">IFERROR(INDEX('유닛 기본 밸런스'!$G:$G,MATCH(D546,'유닛 기본 밸런스'!B:B,0))*E546,0)</f>
        <v>0</v>
      </c>
      <c r="D546" s="90">
        <f t="array" ref="D546">IFERROR(INDEX('유닛 기본 밸런스'!$B:$B,MATCH(F546,'유닛 기본 밸런스'!C:C,0)),0)</f>
        <v>0</v>
      </c>
      <c r="E546" s="90"/>
      <c r="F546" s="89"/>
    </row>
    <row r="547" spans="2:6" ht="13.5">
      <c r="B547" s="90">
        <v>1</v>
      </c>
      <c r="C547" s="90">
        <f t="array" ref="C547">IFERROR(INDEX('유닛 기본 밸런스'!$G:$G,MATCH(D547,'유닛 기본 밸런스'!B:B,0))*E547,0)</f>
        <v>0</v>
      </c>
      <c r="D547" s="90">
        <f t="array" ref="D547">IFERROR(INDEX('유닛 기본 밸런스'!$B:$B,MATCH(F547,'유닛 기본 밸런스'!C:C,0)),0)</f>
        <v>0</v>
      </c>
      <c r="E547" s="90"/>
      <c r="F547" s="89"/>
    </row>
    <row r="548" spans="2:6" ht="13.5">
      <c r="B548" s="90">
        <v>1</v>
      </c>
      <c r="C548" s="90">
        <f t="array" ref="C548">IFERROR(INDEX('유닛 기본 밸런스'!$G:$G,MATCH(D548,'유닛 기본 밸런스'!B:B,0))*E548,0)</f>
        <v>0</v>
      </c>
      <c r="D548" s="90">
        <f t="array" ref="D548">IFERROR(INDEX('유닛 기본 밸런스'!$B:$B,MATCH(F548,'유닛 기본 밸런스'!C:C,0)),0)</f>
        <v>0</v>
      </c>
      <c r="E548" s="90"/>
      <c r="F548" s="89"/>
    </row>
    <row r="549" spans="2:6" ht="13.5">
      <c r="B549" s="90">
        <v>1</v>
      </c>
      <c r="C549" s="90">
        <f t="array" ref="C549">IFERROR(INDEX('유닛 기본 밸런스'!$G:$G,MATCH(D549,'유닛 기본 밸런스'!B:B,0))*E549,0)</f>
        <v>0</v>
      </c>
      <c r="D549" s="90">
        <f t="array" ref="D549">IFERROR(INDEX('유닛 기본 밸런스'!$B:$B,MATCH(F549,'유닛 기본 밸런스'!C:C,0)),0)</f>
        <v>0</v>
      </c>
      <c r="E549" s="90"/>
      <c r="F549" s="89"/>
    </row>
    <row r="550" spans="2:6" ht="13.5">
      <c r="B550" s="90">
        <v>1</v>
      </c>
      <c r="C550" s="90">
        <f t="array" ref="C550">IFERROR(INDEX('유닛 기본 밸런스'!$G:$G,MATCH(D550,'유닛 기본 밸런스'!B:B,0))*E550,0)</f>
        <v>0</v>
      </c>
      <c r="D550" s="90">
        <f t="array" ref="D550">IFERROR(INDEX('유닛 기본 밸런스'!$B:$B,MATCH(F550,'유닛 기본 밸런스'!C:C,0)),0)</f>
        <v>0</v>
      </c>
      <c r="E550" s="90"/>
      <c r="F550" s="89"/>
    </row>
    <row r="551" spans="2:6" ht="13.5">
      <c r="B551" s="90">
        <v>1</v>
      </c>
      <c r="C551" s="90">
        <f t="array" ref="C551">IFERROR(INDEX('유닛 기본 밸런스'!$G:$G,MATCH(D551,'유닛 기본 밸런스'!B:B,0))*E551,0)</f>
        <v>0</v>
      </c>
      <c r="D551" s="90">
        <f t="array" ref="D551">IFERROR(INDEX('유닛 기본 밸런스'!$B:$B,MATCH(F551,'유닛 기본 밸런스'!C:C,0)),0)</f>
        <v>0</v>
      </c>
      <c r="E551" s="90"/>
      <c r="F551" s="89"/>
    </row>
    <row r="552" spans="2:6" ht="13.5">
      <c r="B552" s="90">
        <v>1</v>
      </c>
      <c r="C552" s="90">
        <f t="array" ref="C552">IFERROR(INDEX('유닛 기본 밸런스'!$G:$G,MATCH(D552,'유닛 기본 밸런스'!B:B,0))*E552,0)</f>
        <v>0</v>
      </c>
      <c r="D552" s="90">
        <f t="array" ref="D552">IFERROR(INDEX('유닛 기본 밸런스'!$B:$B,MATCH(F552,'유닛 기본 밸런스'!C:C,0)),0)</f>
        <v>0</v>
      </c>
      <c r="E552" s="90"/>
      <c r="F552" s="89"/>
    </row>
    <row r="553" spans="2:6" ht="13.5">
      <c r="B553" s="90">
        <v>1</v>
      </c>
      <c r="C553" s="90">
        <f t="array" ref="C553">IFERROR(INDEX('유닛 기본 밸런스'!$G:$G,MATCH(D553,'유닛 기본 밸런스'!B:B,0))*E553,0)</f>
        <v>0</v>
      </c>
      <c r="D553" s="90">
        <f t="array" ref="D553">IFERROR(INDEX('유닛 기본 밸런스'!$B:$B,MATCH(F553,'유닛 기본 밸런스'!C:C,0)),0)</f>
        <v>0</v>
      </c>
      <c r="E553" s="90"/>
      <c r="F553" s="89"/>
    </row>
    <row r="554" spans="2:6" ht="13.5">
      <c r="B554" s="90">
        <v>1</v>
      </c>
      <c r="C554" s="90">
        <f t="array" ref="C554">IFERROR(INDEX('유닛 기본 밸런스'!$G:$G,MATCH(D554,'유닛 기본 밸런스'!B:B,0))*E554,0)</f>
        <v>0</v>
      </c>
      <c r="D554" s="90">
        <f t="array" ref="D554">IFERROR(INDEX('유닛 기본 밸런스'!$B:$B,MATCH(F554,'유닛 기본 밸런스'!C:C,0)),0)</f>
        <v>0</v>
      </c>
      <c r="E554" s="90"/>
      <c r="F554" s="89"/>
    </row>
    <row r="555" spans="2:6" ht="13.5">
      <c r="B555" s="90">
        <v>1</v>
      </c>
      <c r="C555" s="90">
        <f t="array" ref="C555">IFERROR(INDEX('유닛 기본 밸런스'!$G:$G,MATCH(D555,'유닛 기본 밸런스'!B:B,0))*E555,0)</f>
        <v>0</v>
      </c>
      <c r="D555" s="90">
        <f t="array" ref="D555">IFERROR(INDEX('유닛 기본 밸런스'!$B:$B,MATCH(F555,'유닛 기본 밸런스'!C:C,0)),0)</f>
        <v>0</v>
      </c>
      <c r="E555" s="90"/>
      <c r="F555" s="89"/>
    </row>
    <row r="556" spans="2:6" ht="13.5">
      <c r="B556" s="90">
        <v>1</v>
      </c>
      <c r="C556" s="90">
        <f t="array" ref="C556">IFERROR(INDEX('유닛 기본 밸런스'!$G:$G,MATCH(D556,'유닛 기본 밸런스'!B:B,0))*E556,0)</f>
        <v>0</v>
      </c>
      <c r="D556" s="90">
        <f t="array" ref="D556">IFERROR(INDEX('유닛 기본 밸런스'!$B:$B,MATCH(F556,'유닛 기본 밸런스'!C:C,0)),0)</f>
        <v>0</v>
      </c>
      <c r="E556" s="90"/>
      <c r="F556" s="89"/>
    </row>
    <row r="557" spans="2:6" ht="13.5">
      <c r="B557" s="90">
        <v>1</v>
      </c>
      <c r="C557" s="90">
        <f t="array" ref="C557">IFERROR(INDEX('유닛 기본 밸런스'!$G:$G,MATCH(D557,'유닛 기본 밸런스'!B:B,0))*E557,0)</f>
        <v>0</v>
      </c>
      <c r="D557" s="90">
        <f t="array" ref="D557">IFERROR(INDEX('유닛 기본 밸런스'!$B:$B,MATCH(F557,'유닛 기본 밸런스'!C:C,0)),0)</f>
        <v>0</v>
      </c>
      <c r="E557" s="90"/>
      <c r="F557" s="89"/>
    </row>
    <row r="558" spans="2:6" ht="13.5">
      <c r="B558" s="90">
        <v>1</v>
      </c>
      <c r="C558" s="90">
        <f t="array" ref="C558">IFERROR(INDEX('유닛 기본 밸런스'!$G:$G,MATCH(D558,'유닛 기본 밸런스'!B:B,0))*E558,0)</f>
        <v>0</v>
      </c>
      <c r="D558" s="90">
        <f t="array" ref="D558">IFERROR(INDEX('유닛 기본 밸런스'!$B:$B,MATCH(F558,'유닛 기본 밸런스'!C:C,0)),0)</f>
        <v>0</v>
      </c>
      <c r="E558" s="90"/>
      <c r="F558" s="89"/>
    </row>
    <row r="559" spans="2:6" ht="13.5">
      <c r="B559" s="90">
        <v>1</v>
      </c>
      <c r="C559" s="90">
        <f t="array" ref="C559">IFERROR(INDEX('유닛 기본 밸런스'!$G:$G,MATCH(D559,'유닛 기본 밸런스'!B:B,0))*E559,0)</f>
        <v>0</v>
      </c>
      <c r="D559" s="90">
        <f t="array" ref="D559">IFERROR(INDEX('유닛 기본 밸런스'!$B:$B,MATCH(F559,'유닛 기본 밸런스'!C:C,0)),0)</f>
        <v>0</v>
      </c>
      <c r="E559" s="90"/>
      <c r="F559" s="89"/>
    </row>
    <row r="560" spans="2:6" ht="13.5">
      <c r="B560" s="90">
        <v>1</v>
      </c>
      <c r="C560" s="90">
        <f t="array" ref="C560">IFERROR(INDEX('유닛 기본 밸런스'!$G:$G,MATCH(D560,'유닛 기본 밸런스'!B:B,0))*E560,0)</f>
        <v>0</v>
      </c>
      <c r="D560" s="90">
        <f t="array" ref="D560">IFERROR(INDEX('유닛 기본 밸런스'!$B:$B,MATCH(F560,'유닛 기본 밸런스'!C:C,0)),0)</f>
        <v>0</v>
      </c>
      <c r="E560" s="90"/>
      <c r="F560" s="89"/>
    </row>
    <row r="561" spans="2:6" ht="13.5">
      <c r="B561" s="90">
        <v>1</v>
      </c>
      <c r="C561" s="90">
        <f t="array" ref="C561">IFERROR(INDEX('유닛 기본 밸런스'!$G:$G,MATCH(D561,'유닛 기본 밸런스'!B:B,0))*E561,0)</f>
        <v>0</v>
      </c>
      <c r="D561" s="90">
        <f t="array" ref="D561">IFERROR(INDEX('유닛 기본 밸런스'!$B:$B,MATCH(F561,'유닛 기본 밸런스'!C:C,0)),0)</f>
        <v>0</v>
      </c>
      <c r="E561" s="90"/>
      <c r="F561" s="89"/>
    </row>
    <row r="562" spans="2:6" ht="13.5">
      <c r="B562" s="90">
        <v>1</v>
      </c>
      <c r="C562" s="90">
        <f t="array" ref="C562">IFERROR(INDEX('유닛 기본 밸런스'!$G:$G,MATCH(D562,'유닛 기본 밸런스'!B:B,0))*E562,0)</f>
        <v>0</v>
      </c>
      <c r="D562" s="90">
        <f t="array" ref="D562">IFERROR(INDEX('유닛 기본 밸런스'!$B:$B,MATCH(F562,'유닛 기본 밸런스'!C:C,0)),0)</f>
        <v>0</v>
      </c>
      <c r="E562" s="90"/>
      <c r="F562" s="89"/>
    </row>
    <row r="563" spans="2:6" ht="13.5">
      <c r="B563" s="90">
        <v>1</v>
      </c>
      <c r="C563" s="90">
        <f t="array" ref="C563">IFERROR(INDEX('유닛 기본 밸런스'!$G:$G,MATCH(D563,'유닛 기본 밸런스'!B:B,0))*E563,0)</f>
        <v>0</v>
      </c>
      <c r="D563" s="90">
        <f t="array" ref="D563">IFERROR(INDEX('유닛 기본 밸런스'!$B:$B,MATCH(F563,'유닛 기본 밸런스'!C:C,0)),0)</f>
        <v>0</v>
      </c>
      <c r="E563" s="90"/>
      <c r="F563" s="89"/>
    </row>
    <row r="564" spans="2:6" ht="13.5">
      <c r="B564" s="90">
        <v>1</v>
      </c>
      <c r="C564" s="90">
        <f t="array" ref="C564">IFERROR(INDEX('유닛 기본 밸런스'!$G:$G,MATCH(D564,'유닛 기본 밸런스'!B:B,0))*E564,0)</f>
        <v>0</v>
      </c>
      <c r="D564" s="90">
        <f t="array" ref="D564">IFERROR(INDEX('유닛 기본 밸런스'!$B:$B,MATCH(F564,'유닛 기본 밸런스'!C:C,0)),0)</f>
        <v>0</v>
      </c>
      <c r="E564" s="90"/>
      <c r="F564" s="89"/>
    </row>
    <row r="565" spans="2:6" ht="13.5">
      <c r="B565" s="90">
        <v>1</v>
      </c>
      <c r="C565" s="90">
        <f t="array" ref="C565">IFERROR(INDEX('유닛 기본 밸런스'!$G:$G,MATCH(D565,'유닛 기본 밸런스'!B:B,0))*E565,0)</f>
        <v>0</v>
      </c>
      <c r="D565" s="90">
        <f t="array" ref="D565">IFERROR(INDEX('유닛 기본 밸런스'!$B:$B,MATCH(F565,'유닛 기본 밸런스'!C:C,0)),0)</f>
        <v>0</v>
      </c>
      <c r="E565" s="90"/>
      <c r="F565" s="89"/>
    </row>
    <row r="566" spans="2:6" ht="13.5">
      <c r="B566" s="90">
        <v>1</v>
      </c>
      <c r="C566" s="90">
        <f t="array" ref="C566">IFERROR(INDEX('유닛 기본 밸런스'!$G:$G,MATCH(D566,'유닛 기본 밸런스'!B:B,0))*E566,0)</f>
        <v>0</v>
      </c>
      <c r="D566" s="90">
        <f t="array" ref="D566">IFERROR(INDEX('유닛 기본 밸런스'!$B:$B,MATCH(F566,'유닛 기본 밸런스'!C:C,0)),0)</f>
        <v>0</v>
      </c>
      <c r="E566" s="90"/>
      <c r="F566" s="89"/>
    </row>
    <row r="567" spans="2:6" ht="13.5">
      <c r="B567" s="90">
        <v>1</v>
      </c>
      <c r="C567" s="90">
        <f t="array" ref="C567">IFERROR(INDEX('유닛 기본 밸런스'!$G:$G,MATCH(D567,'유닛 기본 밸런스'!B:B,0))*E567,0)</f>
        <v>0</v>
      </c>
      <c r="D567" s="90">
        <f t="array" ref="D567">IFERROR(INDEX('유닛 기본 밸런스'!$B:$B,MATCH(F567,'유닛 기본 밸런스'!C:C,0)),0)</f>
        <v>0</v>
      </c>
      <c r="E567" s="90"/>
      <c r="F567" s="89"/>
    </row>
    <row r="568" spans="2:6" ht="13.5">
      <c r="B568" s="90">
        <v>1</v>
      </c>
      <c r="C568" s="90">
        <f t="array" ref="C568">IFERROR(INDEX('유닛 기본 밸런스'!$G:$G,MATCH(D568,'유닛 기본 밸런스'!B:B,0))*E568,0)</f>
        <v>0</v>
      </c>
      <c r="D568" s="90">
        <f t="array" ref="D568">IFERROR(INDEX('유닛 기본 밸런스'!$B:$B,MATCH(F568,'유닛 기본 밸런스'!C:C,0)),0)</f>
        <v>0</v>
      </c>
      <c r="E568" s="90"/>
      <c r="F568" s="89"/>
    </row>
    <row r="569" spans="2:6" ht="13.5">
      <c r="B569" s="90">
        <v>1</v>
      </c>
      <c r="C569" s="90">
        <f t="array" ref="C569">IFERROR(INDEX('유닛 기본 밸런스'!$G:$G,MATCH(D569,'유닛 기본 밸런스'!B:B,0))*E569,0)</f>
        <v>0</v>
      </c>
      <c r="D569" s="90">
        <f t="array" ref="D569">IFERROR(INDEX('유닛 기본 밸런스'!$B:$B,MATCH(F569,'유닛 기본 밸런스'!C:C,0)),0)</f>
        <v>0</v>
      </c>
      <c r="E569" s="90"/>
      <c r="F569" s="89"/>
    </row>
    <row r="570" spans="2:6" ht="13.5">
      <c r="B570" s="90">
        <v>1</v>
      </c>
      <c r="C570" s="90">
        <f t="array" ref="C570">IFERROR(INDEX('유닛 기본 밸런스'!$G:$G,MATCH(D570,'유닛 기본 밸런스'!B:B,0))*E570,0)</f>
        <v>0</v>
      </c>
      <c r="D570" s="90">
        <f t="array" ref="D570">IFERROR(INDEX('유닛 기본 밸런스'!$B:$B,MATCH(F570,'유닛 기본 밸런스'!C:C,0)),0)</f>
        <v>0</v>
      </c>
      <c r="E570" s="90"/>
      <c r="F570" s="89"/>
    </row>
    <row r="571" spans="2:6" ht="13.5">
      <c r="B571" s="90">
        <v>1</v>
      </c>
      <c r="C571" s="90">
        <f t="array" ref="C571">IFERROR(INDEX('유닛 기본 밸런스'!$G:$G,MATCH(D571,'유닛 기본 밸런스'!B:B,0))*E571,0)</f>
        <v>0</v>
      </c>
      <c r="D571" s="90">
        <f t="array" ref="D571">IFERROR(INDEX('유닛 기본 밸런스'!$B:$B,MATCH(F571,'유닛 기본 밸런스'!C:C,0)),0)</f>
        <v>0</v>
      </c>
      <c r="E571" s="90"/>
      <c r="F571" s="89"/>
    </row>
    <row r="572" spans="2:6" ht="13.5">
      <c r="B572" s="90">
        <v>1</v>
      </c>
      <c r="C572" s="90">
        <f t="array" ref="C572">IFERROR(INDEX('유닛 기본 밸런스'!$G:$G,MATCH(D572,'유닛 기본 밸런스'!B:B,0))*E572,0)</f>
        <v>0</v>
      </c>
      <c r="D572" s="90">
        <f t="array" ref="D572">IFERROR(INDEX('유닛 기본 밸런스'!$B:$B,MATCH(F572,'유닛 기본 밸런스'!C:C,0)),0)</f>
        <v>0</v>
      </c>
      <c r="E572" s="90"/>
      <c r="F572" s="89"/>
    </row>
    <row r="573" spans="2:6" ht="13.5">
      <c r="B573" s="90">
        <v>1</v>
      </c>
      <c r="C573" s="90">
        <f t="array" ref="C573">IFERROR(INDEX('유닛 기본 밸런스'!$G:$G,MATCH(D573,'유닛 기본 밸런스'!B:B,0))*E573,0)</f>
        <v>0</v>
      </c>
      <c r="D573" s="90">
        <f t="array" ref="D573">IFERROR(INDEX('유닛 기본 밸런스'!$B:$B,MATCH(F573,'유닛 기본 밸런스'!C:C,0)),0)</f>
        <v>0</v>
      </c>
      <c r="E573" s="90"/>
      <c r="F573" s="89"/>
    </row>
    <row r="574" spans="2:6" ht="13.5">
      <c r="B574" s="90">
        <v>1</v>
      </c>
      <c r="C574" s="90">
        <f t="array" ref="C574">IFERROR(INDEX('유닛 기본 밸런스'!$G:$G,MATCH(D574,'유닛 기본 밸런스'!B:B,0))*E574,0)</f>
        <v>0</v>
      </c>
      <c r="D574" s="90">
        <f t="array" ref="D574">IFERROR(INDEX('유닛 기본 밸런스'!$B:$B,MATCH(F574,'유닛 기본 밸런스'!C:C,0)),0)</f>
        <v>0</v>
      </c>
      <c r="E574" s="90"/>
      <c r="F574" s="89"/>
    </row>
    <row r="575" spans="2:6" ht="13.5">
      <c r="B575" s="90">
        <v>1</v>
      </c>
      <c r="C575" s="90">
        <f t="array" ref="C575">IFERROR(INDEX('유닛 기본 밸런스'!$G:$G,MATCH(D575,'유닛 기본 밸런스'!B:B,0))*E575,0)</f>
        <v>0</v>
      </c>
      <c r="D575" s="90">
        <f t="array" ref="D575">IFERROR(INDEX('유닛 기본 밸런스'!$B:$B,MATCH(F575,'유닛 기본 밸런스'!C:C,0)),0)</f>
        <v>0</v>
      </c>
      <c r="E575" s="90"/>
      <c r="F575" s="89"/>
    </row>
    <row r="576" spans="2:6" ht="13.5">
      <c r="B576" s="90">
        <v>1</v>
      </c>
      <c r="C576" s="90">
        <f t="array" ref="C576">IFERROR(INDEX('유닛 기본 밸런스'!$G:$G,MATCH(D576,'유닛 기본 밸런스'!B:B,0))*E576,0)</f>
        <v>0</v>
      </c>
      <c r="D576" s="90">
        <f t="array" ref="D576">IFERROR(INDEX('유닛 기본 밸런스'!$B:$B,MATCH(F576,'유닛 기본 밸런스'!C:C,0)),0)</f>
        <v>0</v>
      </c>
      <c r="E576" s="90"/>
      <c r="F576" s="89"/>
    </row>
    <row r="577" spans="2:6" ht="13.5">
      <c r="B577" s="90">
        <v>1</v>
      </c>
      <c r="C577" s="90">
        <f t="array" ref="C577">IFERROR(INDEX('유닛 기본 밸런스'!$G:$G,MATCH(D577,'유닛 기본 밸런스'!B:B,0))*E577,0)</f>
        <v>0</v>
      </c>
      <c r="D577" s="90">
        <f t="array" ref="D577">IFERROR(INDEX('유닛 기본 밸런스'!$B:$B,MATCH(F577,'유닛 기본 밸런스'!C:C,0)),0)</f>
        <v>0</v>
      </c>
      <c r="E577" s="90"/>
      <c r="F577" s="89"/>
    </row>
    <row r="578" spans="2:6" ht="13.5">
      <c r="B578" s="90">
        <v>1</v>
      </c>
      <c r="C578" s="90">
        <f t="array" ref="C578">IFERROR(INDEX('유닛 기본 밸런스'!$G:$G,MATCH(D578,'유닛 기본 밸런스'!B:B,0))*E578,0)</f>
        <v>0</v>
      </c>
      <c r="D578" s="90">
        <f t="array" ref="D578">IFERROR(INDEX('유닛 기본 밸런스'!$B:$B,MATCH(F578,'유닛 기본 밸런스'!C:C,0)),0)</f>
        <v>0</v>
      </c>
      <c r="E578" s="90"/>
      <c r="F578" s="89"/>
    </row>
    <row r="579" spans="2:6" ht="13.5">
      <c r="B579" s="90">
        <v>1</v>
      </c>
      <c r="C579" s="90">
        <f t="array" ref="C579">IFERROR(INDEX('유닛 기본 밸런스'!$G:$G,MATCH(D579,'유닛 기본 밸런스'!B:B,0))*E579,0)</f>
        <v>0</v>
      </c>
      <c r="D579" s="90">
        <f t="array" ref="D579">IFERROR(INDEX('유닛 기본 밸런스'!$B:$B,MATCH(F579,'유닛 기본 밸런스'!C:C,0)),0)</f>
        <v>0</v>
      </c>
      <c r="E579" s="90"/>
      <c r="F579" s="89"/>
    </row>
    <row r="580" spans="2:6" ht="13.5">
      <c r="B580" s="90">
        <v>1</v>
      </c>
      <c r="C580" s="90">
        <f t="array" ref="C580">IFERROR(INDEX('유닛 기본 밸런스'!$G:$G,MATCH(D580,'유닛 기본 밸런스'!B:B,0))*E580,0)</f>
        <v>0</v>
      </c>
      <c r="D580" s="90">
        <f t="array" ref="D580">IFERROR(INDEX('유닛 기본 밸런스'!$B:$B,MATCH(F580,'유닛 기본 밸런스'!C:C,0)),0)</f>
        <v>0</v>
      </c>
      <c r="E580" s="90"/>
      <c r="F580" s="89"/>
    </row>
    <row r="581" spans="2:6" ht="13.5">
      <c r="B581" s="90">
        <v>1</v>
      </c>
      <c r="C581" s="90">
        <f t="array" ref="C581">IFERROR(INDEX('유닛 기본 밸런스'!$G:$G,MATCH(D581,'유닛 기본 밸런스'!B:B,0))*E581,0)</f>
        <v>0</v>
      </c>
      <c r="D581" s="90">
        <f t="array" ref="D581">IFERROR(INDEX('유닛 기본 밸런스'!$B:$B,MATCH(F581,'유닛 기본 밸런스'!C:C,0)),0)</f>
        <v>0</v>
      </c>
      <c r="E581" s="90"/>
      <c r="F581" s="89"/>
    </row>
    <row r="582" spans="2:6" ht="13.5">
      <c r="B582" s="90">
        <v>1</v>
      </c>
      <c r="C582" s="90">
        <f t="array" ref="C582">IFERROR(INDEX('유닛 기본 밸런스'!$G:$G,MATCH(D582,'유닛 기본 밸런스'!B:B,0))*E582,0)</f>
        <v>0</v>
      </c>
      <c r="D582" s="90">
        <f t="array" ref="D582">IFERROR(INDEX('유닛 기본 밸런스'!$B:$B,MATCH(F582,'유닛 기본 밸런스'!C:C,0)),0)</f>
        <v>0</v>
      </c>
      <c r="E582" s="90"/>
      <c r="F582" s="89"/>
    </row>
    <row r="583" spans="2:6" ht="13.5">
      <c r="B583" s="90">
        <v>1</v>
      </c>
      <c r="C583" s="90">
        <f t="array" ref="C583">IFERROR(INDEX('유닛 기본 밸런스'!$G:$G,MATCH(D583,'유닛 기본 밸런스'!B:B,0))*E583,0)</f>
        <v>0</v>
      </c>
      <c r="D583" s="90">
        <f t="array" ref="D583">IFERROR(INDEX('유닛 기본 밸런스'!$B:$B,MATCH(F583,'유닛 기본 밸런스'!C:C,0)),0)</f>
        <v>0</v>
      </c>
      <c r="E583" s="90"/>
      <c r="F583" s="89"/>
    </row>
    <row r="584" spans="2:6" ht="13.5">
      <c r="B584" s="90">
        <v>1</v>
      </c>
      <c r="C584" s="90">
        <f t="array" ref="C584">IFERROR(INDEX('유닛 기본 밸런스'!$G:$G,MATCH(D584,'유닛 기본 밸런스'!B:B,0))*E584,0)</f>
        <v>0</v>
      </c>
      <c r="D584" s="90">
        <f t="array" ref="D584">IFERROR(INDEX('유닛 기본 밸런스'!$B:$B,MATCH(F584,'유닛 기본 밸런스'!C:C,0)),0)</f>
        <v>0</v>
      </c>
      <c r="E584" s="90"/>
      <c r="F584" s="89"/>
    </row>
    <row r="585" spans="2:6" ht="13.5">
      <c r="B585" s="90">
        <v>1</v>
      </c>
      <c r="C585" s="90">
        <f t="array" ref="C585">IFERROR(INDEX('유닛 기본 밸런스'!$G:$G,MATCH(D585,'유닛 기본 밸런스'!B:B,0))*E585,0)</f>
        <v>0</v>
      </c>
      <c r="D585" s="90">
        <f t="array" ref="D585">IFERROR(INDEX('유닛 기본 밸런스'!$B:$B,MATCH(F585,'유닛 기본 밸런스'!C:C,0)),0)</f>
        <v>0</v>
      </c>
      <c r="E585" s="90"/>
      <c r="F585" s="89"/>
    </row>
    <row r="586" spans="2:6" ht="13.5">
      <c r="B586" s="90">
        <v>1</v>
      </c>
      <c r="C586" s="90">
        <f t="array" ref="C586">IFERROR(INDEX('유닛 기본 밸런스'!$G:$G,MATCH(D586,'유닛 기본 밸런스'!B:B,0))*E586,0)</f>
        <v>0</v>
      </c>
      <c r="D586" s="90">
        <f t="array" ref="D586">IFERROR(INDEX('유닛 기본 밸런스'!$B:$B,MATCH(F586,'유닛 기본 밸런스'!C:C,0)),0)</f>
        <v>0</v>
      </c>
      <c r="E586" s="90"/>
      <c r="F586" s="89"/>
    </row>
    <row r="587" spans="2:6" ht="13.5">
      <c r="B587" s="90">
        <v>1</v>
      </c>
      <c r="C587" s="90">
        <f t="array" ref="C587">IFERROR(INDEX('유닛 기본 밸런스'!$G:$G,MATCH(D587,'유닛 기본 밸런스'!B:B,0))*E587,0)</f>
        <v>0</v>
      </c>
      <c r="D587" s="90">
        <f t="array" ref="D587">IFERROR(INDEX('유닛 기본 밸런스'!$B:$B,MATCH(F587,'유닛 기본 밸런스'!C:C,0)),0)</f>
        <v>0</v>
      </c>
      <c r="E587" s="90"/>
      <c r="F587" s="89"/>
    </row>
    <row r="588" spans="2:6" ht="13.5">
      <c r="B588" s="90">
        <v>1</v>
      </c>
      <c r="C588" s="90">
        <f t="array" ref="C588">IFERROR(INDEX('유닛 기본 밸런스'!$G:$G,MATCH(D588,'유닛 기본 밸런스'!B:B,0))*E588,0)</f>
        <v>0</v>
      </c>
      <c r="D588" s="90">
        <f t="array" ref="D588">IFERROR(INDEX('유닛 기본 밸런스'!$B:$B,MATCH(F588,'유닛 기본 밸런스'!C:C,0)),0)</f>
        <v>0</v>
      </c>
      <c r="E588" s="90"/>
      <c r="F588" s="89"/>
    </row>
    <row r="589" spans="2:6" ht="13.5">
      <c r="B589" s="90">
        <v>1</v>
      </c>
      <c r="C589" s="90">
        <f t="array" ref="C589">IFERROR(INDEX('유닛 기본 밸런스'!$G:$G,MATCH(D589,'유닛 기본 밸런스'!B:B,0))*E589,0)</f>
        <v>0</v>
      </c>
      <c r="D589" s="90">
        <f t="array" ref="D589">IFERROR(INDEX('유닛 기본 밸런스'!$B:$B,MATCH(F589,'유닛 기본 밸런스'!C:C,0)),0)</f>
        <v>0</v>
      </c>
      <c r="E589" s="90"/>
      <c r="F589" s="89"/>
    </row>
    <row r="590" spans="2:6" ht="13.5">
      <c r="B590" s="90">
        <v>1</v>
      </c>
      <c r="C590" s="90">
        <f t="array" ref="C590">IFERROR(INDEX('유닛 기본 밸런스'!$G:$G,MATCH(D590,'유닛 기본 밸런스'!B:B,0))*E590,0)</f>
        <v>0</v>
      </c>
      <c r="D590" s="90">
        <f t="array" ref="D590">IFERROR(INDEX('유닛 기본 밸런스'!$B:$B,MATCH(F590,'유닛 기본 밸런스'!C:C,0)),0)</f>
        <v>0</v>
      </c>
      <c r="E590" s="90"/>
      <c r="F590" s="89"/>
    </row>
    <row r="591" spans="2:6" ht="13.5">
      <c r="B591" s="90">
        <v>1</v>
      </c>
      <c r="C591" s="90">
        <f t="array" ref="C591">IFERROR(INDEX('유닛 기본 밸런스'!$G:$G,MATCH(D591,'유닛 기본 밸런스'!B:B,0))*E591,0)</f>
        <v>0</v>
      </c>
      <c r="D591" s="90">
        <f t="array" ref="D591">IFERROR(INDEX('유닛 기본 밸런스'!$B:$B,MATCH(F591,'유닛 기본 밸런스'!C:C,0)),0)</f>
        <v>0</v>
      </c>
      <c r="E591" s="90"/>
      <c r="F591" s="89"/>
    </row>
    <row r="592" spans="2:6" ht="13.5">
      <c r="B592" s="90">
        <v>1</v>
      </c>
      <c r="C592" s="90">
        <f t="array" ref="C592">IFERROR(INDEX('유닛 기본 밸런스'!$G:$G,MATCH(D592,'유닛 기본 밸런스'!B:B,0))*E592,0)</f>
        <v>0</v>
      </c>
      <c r="D592" s="90">
        <f t="array" ref="D592">IFERROR(INDEX('유닛 기본 밸런스'!$B:$B,MATCH(F592,'유닛 기본 밸런스'!C:C,0)),0)</f>
        <v>0</v>
      </c>
      <c r="E592" s="90"/>
      <c r="F592" s="89"/>
    </row>
    <row r="593" spans="2:6" ht="13.5">
      <c r="B593" s="90">
        <v>1</v>
      </c>
      <c r="C593" s="90">
        <f t="array" ref="C593">IFERROR(INDEX('유닛 기본 밸런스'!$G:$G,MATCH(D593,'유닛 기본 밸런스'!B:B,0))*E593,0)</f>
        <v>0</v>
      </c>
      <c r="D593" s="90">
        <f t="array" ref="D593">IFERROR(INDEX('유닛 기본 밸런스'!$B:$B,MATCH(F593,'유닛 기본 밸런스'!C:C,0)),0)</f>
        <v>0</v>
      </c>
      <c r="E593" s="90"/>
      <c r="F593" s="89"/>
    </row>
    <row r="594" spans="2:6" ht="13.5">
      <c r="B594" s="90">
        <v>1</v>
      </c>
      <c r="C594" s="90">
        <f t="array" ref="C594">IFERROR(INDEX('유닛 기본 밸런스'!$G:$G,MATCH(D594,'유닛 기본 밸런스'!B:B,0))*E594,0)</f>
        <v>0</v>
      </c>
      <c r="D594" s="90">
        <f t="array" ref="D594">IFERROR(INDEX('유닛 기본 밸런스'!$B:$B,MATCH(F594,'유닛 기본 밸런스'!C:C,0)),0)</f>
        <v>0</v>
      </c>
      <c r="E594" s="90"/>
      <c r="F594" s="89"/>
    </row>
    <row r="595" spans="2:6" ht="13.5">
      <c r="B595" s="90">
        <v>1</v>
      </c>
      <c r="C595" s="90">
        <f t="array" ref="C595">IFERROR(INDEX('유닛 기본 밸런스'!$G:$G,MATCH(D595,'유닛 기본 밸런스'!B:B,0))*E595,0)</f>
        <v>0</v>
      </c>
      <c r="D595" s="90">
        <f t="array" ref="D595">IFERROR(INDEX('유닛 기본 밸런스'!$B:$B,MATCH(F595,'유닛 기본 밸런스'!C:C,0)),0)</f>
        <v>0</v>
      </c>
      <c r="E595" s="90"/>
      <c r="F595" s="89"/>
    </row>
    <row r="596" spans="2:6" ht="13.5">
      <c r="B596" s="90">
        <v>1</v>
      </c>
      <c r="C596" s="90">
        <f t="array" ref="C596">IFERROR(INDEX('유닛 기본 밸런스'!$G:$G,MATCH(D596,'유닛 기본 밸런스'!B:B,0))*E596,0)</f>
        <v>0</v>
      </c>
      <c r="D596" s="90">
        <f t="array" ref="D596">IFERROR(INDEX('유닛 기본 밸런스'!$B:$B,MATCH(F596,'유닛 기본 밸런스'!C:C,0)),0)</f>
        <v>0</v>
      </c>
      <c r="E596" s="90"/>
      <c r="F596" s="89"/>
    </row>
    <row r="597" spans="2:6" ht="13.5">
      <c r="B597" s="90">
        <v>1</v>
      </c>
      <c r="C597" s="90">
        <f t="array" ref="C597">IFERROR(INDEX('유닛 기본 밸런스'!$G:$G,MATCH(D597,'유닛 기본 밸런스'!B:B,0))*E597,0)</f>
        <v>0</v>
      </c>
      <c r="D597" s="90">
        <f t="array" ref="D597">IFERROR(INDEX('유닛 기본 밸런스'!$B:$B,MATCH(F597,'유닛 기본 밸런스'!C:C,0)),0)</f>
        <v>0</v>
      </c>
      <c r="E597" s="90"/>
      <c r="F597" s="89"/>
    </row>
    <row r="598" spans="2:6" ht="13.5">
      <c r="B598" s="90">
        <v>1</v>
      </c>
      <c r="C598" s="90">
        <f t="array" ref="C598">IFERROR(INDEX('유닛 기본 밸런스'!$G:$G,MATCH(D598,'유닛 기본 밸런스'!B:B,0))*E598,0)</f>
        <v>0</v>
      </c>
      <c r="D598" s="90">
        <f t="array" ref="D598">IFERROR(INDEX('유닛 기본 밸런스'!$B:$B,MATCH(F598,'유닛 기본 밸런스'!C:C,0)),0)</f>
        <v>0</v>
      </c>
      <c r="E598" s="90"/>
      <c r="F598" s="89"/>
    </row>
    <row r="599" spans="2:6" ht="13.5">
      <c r="B599" s="90">
        <v>1</v>
      </c>
      <c r="C599" s="90">
        <f t="array" ref="C599">IFERROR(INDEX('유닛 기본 밸런스'!$G:$G,MATCH(D599,'유닛 기본 밸런스'!B:B,0))*E599,0)</f>
        <v>0</v>
      </c>
      <c r="D599" s="90">
        <f t="array" ref="D599">IFERROR(INDEX('유닛 기본 밸런스'!$B:$B,MATCH(F599,'유닛 기본 밸런스'!C:C,0)),0)</f>
        <v>0</v>
      </c>
      <c r="E599" s="90"/>
      <c r="F599" s="89"/>
    </row>
    <row r="600" spans="2:6" ht="13.5">
      <c r="B600" s="90">
        <v>1</v>
      </c>
      <c r="C600" s="90">
        <f t="array" ref="C600">IFERROR(INDEX('유닛 기본 밸런스'!$G:$G,MATCH(D600,'유닛 기본 밸런스'!B:B,0))*E600,0)</f>
        <v>0</v>
      </c>
      <c r="D600" s="90">
        <f t="array" ref="D600">IFERROR(INDEX('유닛 기본 밸런스'!$B:$B,MATCH(F600,'유닛 기본 밸런스'!C:C,0)),0)</f>
        <v>0</v>
      </c>
      <c r="E600" s="90"/>
      <c r="F600" s="89"/>
    </row>
    <row r="601" spans="2:6" ht="13.5">
      <c r="B601" s="90">
        <v>1</v>
      </c>
      <c r="C601" s="90">
        <f t="array" ref="C601">IFERROR(INDEX('유닛 기본 밸런스'!$G:$G,MATCH(D601,'유닛 기본 밸런스'!B:B,0))*E601,0)</f>
        <v>0</v>
      </c>
      <c r="D601" s="90">
        <f t="array" ref="D601">IFERROR(INDEX('유닛 기본 밸런스'!$B:$B,MATCH(F601,'유닛 기본 밸런스'!C:C,0)),0)</f>
        <v>0</v>
      </c>
      <c r="E601" s="90"/>
      <c r="F601" s="89"/>
    </row>
    <row r="602" spans="2:6" ht="13.5">
      <c r="B602" s="90">
        <v>1</v>
      </c>
      <c r="C602" s="90">
        <f t="array" ref="C602">IFERROR(INDEX('유닛 기본 밸런스'!$G:$G,MATCH(D602,'유닛 기본 밸런스'!B:B,0))*E602,0)</f>
        <v>0</v>
      </c>
      <c r="D602" s="90">
        <f t="array" ref="D602">IFERROR(INDEX('유닛 기본 밸런스'!$B:$B,MATCH(F602,'유닛 기본 밸런스'!C:C,0)),0)</f>
        <v>0</v>
      </c>
      <c r="E602" s="90"/>
      <c r="F602" s="89"/>
    </row>
    <row r="603" spans="2:6" ht="13.5">
      <c r="B603" s="90">
        <v>1</v>
      </c>
      <c r="C603" s="90">
        <f t="array" ref="C603">IFERROR(INDEX('유닛 기본 밸런스'!$G:$G,MATCH(D603,'유닛 기본 밸런스'!B:B,0))*E603,0)</f>
        <v>0</v>
      </c>
      <c r="D603" s="90">
        <f t="array" ref="D603">IFERROR(INDEX('유닛 기본 밸런스'!$B:$B,MATCH(F603,'유닛 기본 밸런스'!C:C,0)),0)</f>
        <v>0</v>
      </c>
      <c r="E603" s="90"/>
      <c r="F603" s="89"/>
    </row>
    <row r="604" spans="2:6" ht="13.5">
      <c r="B604" s="90">
        <v>1</v>
      </c>
      <c r="C604" s="90">
        <f t="array" ref="C604">IFERROR(INDEX('유닛 기본 밸런스'!$G:$G,MATCH(D604,'유닛 기본 밸런스'!B:B,0))*E604,0)</f>
        <v>0</v>
      </c>
      <c r="D604" s="90">
        <f t="array" ref="D604">IFERROR(INDEX('유닛 기본 밸런스'!$B:$B,MATCH(F604,'유닛 기본 밸런스'!C:C,0)),0)</f>
        <v>0</v>
      </c>
      <c r="E604" s="90"/>
      <c r="F604" s="89"/>
    </row>
    <row r="605" spans="2:6" ht="13.5">
      <c r="B605" s="90">
        <v>1</v>
      </c>
      <c r="C605" s="90">
        <f t="array" ref="C605">IFERROR(INDEX('유닛 기본 밸런스'!$G:$G,MATCH(D605,'유닛 기본 밸런스'!B:B,0))*E605,0)</f>
        <v>0</v>
      </c>
      <c r="D605" s="90">
        <f t="array" ref="D605">IFERROR(INDEX('유닛 기본 밸런스'!$B:$B,MATCH(F605,'유닛 기본 밸런스'!C:C,0)),0)</f>
        <v>0</v>
      </c>
      <c r="E605" s="90"/>
      <c r="F605" s="89"/>
    </row>
    <row r="606" spans="2:6" ht="13.5">
      <c r="B606" s="90">
        <v>1</v>
      </c>
      <c r="C606" s="90">
        <f t="array" ref="C606">IFERROR(INDEX('유닛 기본 밸런스'!$G:$G,MATCH(D606,'유닛 기본 밸런스'!B:B,0))*E606,0)</f>
        <v>0</v>
      </c>
      <c r="D606" s="90">
        <f t="array" ref="D606">IFERROR(INDEX('유닛 기본 밸런스'!$B:$B,MATCH(F606,'유닛 기본 밸런스'!C:C,0)),0)</f>
        <v>0</v>
      </c>
      <c r="E606" s="90"/>
      <c r="F606" s="89"/>
    </row>
    <row r="607" spans="2:6" ht="13.5">
      <c r="B607" s="90">
        <v>1</v>
      </c>
      <c r="C607" s="90">
        <f t="array" ref="C607">IFERROR(INDEX('유닛 기본 밸런스'!$G:$G,MATCH(D607,'유닛 기본 밸런스'!B:B,0))*E607,0)</f>
        <v>0</v>
      </c>
      <c r="D607" s="90">
        <f t="array" ref="D607">IFERROR(INDEX('유닛 기본 밸런스'!$B:$B,MATCH(F607,'유닛 기본 밸런스'!C:C,0)),0)</f>
        <v>0</v>
      </c>
      <c r="E607" s="90"/>
      <c r="F607" s="89"/>
    </row>
    <row r="608" spans="2:6" ht="13.5">
      <c r="B608" s="90">
        <v>1</v>
      </c>
      <c r="C608" s="90">
        <f t="array" ref="C608">IFERROR(INDEX('유닛 기본 밸런스'!$G:$G,MATCH(D608,'유닛 기본 밸런스'!B:B,0))*E608,0)</f>
        <v>0</v>
      </c>
      <c r="D608" s="90">
        <f t="array" ref="D608">IFERROR(INDEX('유닛 기본 밸런스'!$B:$B,MATCH(F608,'유닛 기본 밸런스'!C:C,0)),0)</f>
        <v>0</v>
      </c>
      <c r="E608" s="90"/>
      <c r="F608" s="89"/>
    </row>
    <row r="609" spans="2:6" ht="13.5">
      <c r="B609" s="90">
        <v>1</v>
      </c>
      <c r="C609" s="90">
        <f t="array" ref="C609">IFERROR(INDEX('유닛 기본 밸런스'!$G:$G,MATCH(D609,'유닛 기본 밸런스'!B:B,0))*E609,0)</f>
        <v>0</v>
      </c>
      <c r="D609" s="90">
        <f t="array" ref="D609">IFERROR(INDEX('유닛 기본 밸런스'!$B:$B,MATCH(F609,'유닛 기본 밸런스'!C:C,0)),0)</f>
        <v>0</v>
      </c>
      <c r="E609" s="90"/>
      <c r="F609" s="89"/>
    </row>
    <row r="610" spans="2:6" ht="13.5">
      <c r="B610" s="90">
        <v>1</v>
      </c>
      <c r="C610" s="90">
        <f t="array" ref="C610">IFERROR(INDEX('유닛 기본 밸런스'!$G:$G,MATCH(D610,'유닛 기본 밸런스'!B:B,0))*E610,0)</f>
        <v>0</v>
      </c>
      <c r="D610" s="90">
        <f t="array" ref="D610">IFERROR(INDEX('유닛 기본 밸런스'!$B:$B,MATCH(F610,'유닛 기본 밸런스'!C:C,0)),0)</f>
        <v>0</v>
      </c>
      <c r="E610" s="90"/>
      <c r="F610" s="89"/>
    </row>
    <row r="611" spans="2:6" ht="13.5">
      <c r="B611" s="90">
        <v>1</v>
      </c>
      <c r="C611" s="90">
        <f t="array" ref="C611">IFERROR(INDEX('유닛 기본 밸런스'!$G:$G,MATCH(D611,'유닛 기본 밸런스'!B:B,0))*E611,0)</f>
        <v>0</v>
      </c>
      <c r="D611" s="90">
        <f t="array" ref="D611">IFERROR(INDEX('유닛 기본 밸런스'!$B:$B,MATCH(F611,'유닛 기본 밸런스'!C:C,0)),0)</f>
        <v>0</v>
      </c>
      <c r="E611" s="90"/>
      <c r="F611" s="89"/>
    </row>
    <row r="612" spans="2:6" ht="13.5">
      <c r="B612" s="90">
        <v>1</v>
      </c>
      <c r="C612" s="90">
        <f t="array" ref="C612">IFERROR(INDEX('유닛 기본 밸런스'!$G:$G,MATCH(D612,'유닛 기본 밸런스'!B:B,0))*E612,0)</f>
        <v>0</v>
      </c>
      <c r="D612" s="90">
        <f t="array" ref="D612">IFERROR(INDEX('유닛 기본 밸런스'!$B:$B,MATCH(F612,'유닛 기본 밸런스'!C:C,0)),0)</f>
        <v>0</v>
      </c>
      <c r="E612" s="90"/>
      <c r="F612" s="89"/>
    </row>
    <row r="613" spans="2:6" ht="13.5">
      <c r="B613" s="90">
        <v>1</v>
      </c>
      <c r="C613" s="90">
        <f t="array" ref="C613">IFERROR(INDEX('유닛 기본 밸런스'!$G:$G,MATCH(D613,'유닛 기본 밸런스'!B:B,0))*E613,0)</f>
        <v>0</v>
      </c>
      <c r="D613" s="90">
        <f t="array" ref="D613">IFERROR(INDEX('유닛 기본 밸런스'!$B:$B,MATCH(F613,'유닛 기본 밸런스'!C:C,0)),0)</f>
        <v>0</v>
      </c>
      <c r="E613" s="90"/>
      <c r="F613" s="89"/>
    </row>
    <row r="614" spans="2:6" ht="13.5">
      <c r="B614" s="90">
        <v>1</v>
      </c>
      <c r="C614" s="90">
        <f t="array" ref="C614">IFERROR(INDEX('유닛 기본 밸런스'!$G:$G,MATCH(D614,'유닛 기본 밸런스'!B:B,0))*E614,0)</f>
        <v>0</v>
      </c>
      <c r="D614" s="90">
        <f t="array" ref="D614">IFERROR(INDEX('유닛 기본 밸런스'!$B:$B,MATCH(F614,'유닛 기본 밸런스'!C:C,0)),0)</f>
        <v>0</v>
      </c>
      <c r="E614" s="90"/>
      <c r="F614" s="89"/>
    </row>
    <row r="615" spans="2:6" ht="13.5">
      <c r="B615" s="90">
        <v>1</v>
      </c>
      <c r="C615" s="90">
        <f t="array" ref="C615">IFERROR(INDEX('유닛 기본 밸런스'!$G:$G,MATCH(D615,'유닛 기본 밸런스'!B:B,0))*E615,0)</f>
        <v>0</v>
      </c>
      <c r="D615" s="90">
        <f t="array" ref="D615">IFERROR(INDEX('유닛 기본 밸런스'!$B:$B,MATCH(F615,'유닛 기본 밸런스'!C:C,0)),0)</f>
        <v>0</v>
      </c>
      <c r="E615" s="90"/>
      <c r="F615" s="89"/>
    </row>
    <row r="616" spans="2:6" ht="13.5">
      <c r="B616" s="90">
        <v>1</v>
      </c>
      <c r="C616" s="90">
        <f t="array" ref="C616">IFERROR(INDEX('유닛 기본 밸런스'!$G:$G,MATCH(D616,'유닛 기본 밸런스'!B:B,0))*E616,0)</f>
        <v>0</v>
      </c>
      <c r="D616" s="90">
        <f t="array" ref="D616">IFERROR(INDEX('유닛 기본 밸런스'!$B:$B,MATCH(F616,'유닛 기본 밸런스'!C:C,0)),0)</f>
        <v>0</v>
      </c>
      <c r="E616" s="90"/>
      <c r="F616" s="89"/>
    </row>
    <row r="617" spans="2:6" ht="13.5">
      <c r="B617" s="90">
        <v>1</v>
      </c>
      <c r="C617" s="90">
        <f t="array" ref="C617">IFERROR(INDEX('유닛 기본 밸런스'!$G:$G,MATCH(D617,'유닛 기본 밸런스'!B:B,0))*E617,0)</f>
        <v>0</v>
      </c>
      <c r="D617" s="90">
        <f t="array" ref="D617">IFERROR(INDEX('유닛 기본 밸런스'!$B:$B,MATCH(F617,'유닛 기본 밸런스'!C:C,0)),0)</f>
        <v>0</v>
      </c>
      <c r="E617" s="90"/>
      <c r="F617" s="89"/>
    </row>
    <row r="618" spans="2:6" ht="13.5">
      <c r="B618" s="90">
        <v>1</v>
      </c>
      <c r="C618" s="90">
        <f t="array" ref="C618">IFERROR(INDEX('유닛 기본 밸런스'!$G:$G,MATCH(D618,'유닛 기본 밸런스'!B:B,0))*E618,0)</f>
        <v>0</v>
      </c>
      <c r="D618" s="90">
        <f t="array" ref="D618">IFERROR(INDEX('유닛 기본 밸런스'!$B:$B,MATCH(F618,'유닛 기본 밸런스'!C:C,0)),0)</f>
        <v>0</v>
      </c>
      <c r="E618" s="90"/>
      <c r="F618" s="89"/>
    </row>
    <row r="619" spans="2:6" ht="13.5">
      <c r="B619" s="90">
        <v>1</v>
      </c>
      <c r="C619" s="90">
        <f t="array" ref="C619">IFERROR(INDEX('유닛 기본 밸런스'!$G:$G,MATCH(D619,'유닛 기본 밸런스'!B:B,0))*E619,0)</f>
        <v>0</v>
      </c>
      <c r="D619" s="90">
        <f t="array" ref="D619">IFERROR(INDEX('유닛 기본 밸런스'!$B:$B,MATCH(F619,'유닛 기본 밸런스'!C:C,0)),0)</f>
        <v>0</v>
      </c>
      <c r="E619" s="90"/>
      <c r="F619" s="89"/>
    </row>
    <row r="620" spans="2:6" ht="13.5">
      <c r="B620" s="90">
        <v>1</v>
      </c>
      <c r="C620" s="90">
        <f t="array" ref="C620">IFERROR(INDEX('유닛 기본 밸런스'!$G:$G,MATCH(D620,'유닛 기본 밸런스'!B:B,0))*E620,0)</f>
        <v>0</v>
      </c>
      <c r="D620" s="90">
        <f t="array" ref="D620">IFERROR(INDEX('유닛 기본 밸런스'!$B:$B,MATCH(F620,'유닛 기본 밸런스'!C:C,0)),0)</f>
        <v>0</v>
      </c>
      <c r="E620" s="90"/>
      <c r="F620" s="89"/>
    </row>
    <row r="621" spans="2:6" ht="13.5">
      <c r="B621" s="90">
        <v>1</v>
      </c>
      <c r="C621" s="90">
        <f t="array" ref="C621">IFERROR(INDEX('유닛 기본 밸런스'!$G:$G,MATCH(D621,'유닛 기본 밸런스'!B:B,0))*E621,0)</f>
        <v>0</v>
      </c>
      <c r="D621" s="90">
        <f t="array" ref="D621">IFERROR(INDEX('유닛 기본 밸런스'!$B:$B,MATCH(F621,'유닛 기본 밸런스'!C:C,0)),0)</f>
        <v>0</v>
      </c>
      <c r="E621" s="90"/>
      <c r="F621" s="89"/>
    </row>
    <row r="622" spans="2:6" ht="13.5">
      <c r="B622" s="90">
        <v>1</v>
      </c>
      <c r="C622" s="90">
        <f t="array" ref="C622">IFERROR(INDEX('유닛 기본 밸런스'!$G:$G,MATCH(D622,'유닛 기본 밸런스'!B:B,0))*E622,0)</f>
        <v>0</v>
      </c>
      <c r="D622" s="90">
        <f t="array" ref="D622">IFERROR(INDEX('유닛 기본 밸런스'!$B:$B,MATCH(F622,'유닛 기본 밸런스'!C:C,0)),0)</f>
        <v>0</v>
      </c>
      <c r="E622" s="90"/>
      <c r="F622" s="89"/>
    </row>
    <row r="623" spans="2:6" ht="13.5">
      <c r="B623" s="90">
        <v>1</v>
      </c>
      <c r="C623" s="90">
        <f t="array" ref="C623">IFERROR(INDEX('유닛 기본 밸런스'!$G:$G,MATCH(D623,'유닛 기본 밸런스'!B:B,0))*E623,0)</f>
        <v>0</v>
      </c>
      <c r="D623" s="90">
        <f t="array" ref="D623">IFERROR(INDEX('유닛 기본 밸런스'!$B:$B,MATCH(F623,'유닛 기본 밸런스'!C:C,0)),0)</f>
        <v>0</v>
      </c>
      <c r="E623" s="90"/>
      <c r="F623" s="89"/>
    </row>
    <row r="624" spans="2:6" ht="13.5">
      <c r="B624" s="90">
        <v>1</v>
      </c>
      <c r="C624" s="90">
        <f t="array" ref="C624">IFERROR(INDEX('유닛 기본 밸런스'!$G:$G,MATCH(D624,'유닛 기본 밸런스'!B:B,0))*E624,0)</f>
        <v>0</v>
      </c>
      <c r="D624" s="90">
        <f t="array" ref="D624">IFERROR(INDEX('유닛 기본 밸런스'!$B:$B,MATCH(F624,'유닛 기본 밸런스'!C:C,0)),0)</f>
        <v>0</v>
      </c>
      <c r="E624" s="90"/>
      <c r="F624" s="89"/>
    </row>
    <row r="625" spans="2:6" ht="13.5">
      <c r="B625" s="90">
        <v>1</v>
      </c>
      <c r="C625" s="90">
        <f t="array" ref="C625">IFERROR(INDEX('유닛 기본 밸런스'!$G:$G,MATCH(D625,'유닛 기본 밸런스'!B:B,0))*E625,0)</f>
        <v>0</v>
      </c>
      <c r="D625" s="90">
        <f t="array" ref="D625">IFERROR(INDEX('유닛 기본 밸런스'!$B:$B,MATCH(F625,'유닛 기본 밸런스'!C:C,0)),0)</f>
        <v>0</v>
      </c>
      <c r="E625" s="90"/>
      <c r="F625" s="89"/>
    </row>
    <row r="626" spans="2:6" ht="13.5">
      <c r="B626" s="90">
        <v>1</v>
      </c>
      <c r="C626" s="90">
        <f t="array" ref="C626">IFERROR(INDEX('유닛 기본 밸런스'!$G:$G,MATCH(D626,'유닛 기본 밸런스'!B:B,0))*E626,0)</f>
        <v>0</v>
      </c>
      <c r="D626" s="90">
        <f t="array" ref="D626">IFERROR(INDEX('유닛 기본 밸런스'!$B:$B,MATCH(F626,'유닛 기본 밸런스'!C:C,0)),0)</f>
        <v>0</v>
      </c>
      <c r="E626" s="90"/>
      <c r="F626" s="89"/>
    </row>
    <row r="627" spans="2:6" ht="13.5">
      <c r="B627" s="90">
        <v>1</v>
      </c>
      <c r="C627" s="90">
        <f t="array" ref="C627">IFERROR(INDEX('유닛 기본 밸런스'!$G:$G,MATCH(D627,'유닛 기본 밸런스'!B:B,0))*E627,0)</f>
        <v>0</v>
      </c>
      <c r="D627" s="90">
        <f t="array" ref="D627">IFERROR(INDEX('유닛 기본 밸런스'!$B:$B,MATCH(F627,'유닛 기본 밸런스'!C:C,0)),0)</f>
        <v>0</v>
      </c>
      <c r="E627" s="90"/>
      <c r="F627" s="89"/>
    </row>
    <row r="628" spans="2:6" ht="13.5">
      <c r="B628" s="90">
        <v>1</v>
      </c>
      <c r="C628" s="90">
        <f t="array" ref="C628">IFERROR(INDEX('유닛 기본 밸런스'!$G:$G,MATCH(D628,'유닛 기본 밸런스'!B:B,0))*E628,0)</f>
        <v>0</v>
      </c>
      <c r="D628" s="90">
        <f t="array" ref="D628">IFERROR(INDEX('유닛 기본 밸런스'!$B:$B,MATCH(F628,'유닛 기본 밸런스'!C:C,0)),0)</f>
        <v>0</v>
      </c>
      <c r="E628" s="90"/>
      <c r="F628" s="89"/>
    </row>
    <row r="629" spans="2:6" ht="13.5">
      <c r="B629" s="90">
        <v>1</v>
      </c>
      <c r="C629" s="90">
        <f t="array" ref="C629">IFERROR(INDEX('유닛 기본 밸런스'!$G:$G,MATCH(D629,'유닛 기본 밸런스'!B:B,0))*E629,0)</f>
        <v>0</v>
      </c>
      <c r="D629" s="90">
        <f t="array" ref="D629">IFERROR(INDEX('유닛 기본 밸런스'!$B:$B,MATCH(F629,'유닛 기본 밸런스'!C:C,0)),0)</f>
        <v>0</v>
      </c>
      <c r="E629" s="90"/>
      <c r="F629" s="89"/>
    </row>
    <row r="630" spans="2:6" ht="13.5">
      <c r="B630" s="90">
        <v>1</v>
      </c>
      <c r="C630" s="90">
        <f t="array" ref="C630">IFERROR(INDEX('유닛 기본 밸런스'!$G:$G,MATCH(D630,'유닛 기본 밸런스'!B:B,0))*E630,0)</f>
        <v>0</v>
      </c>
      <c r="D630" s="90">
        <f t="array" ref="D630">IFERROR(INDEX('유닛 기본 밸런스'!$B:$B,MATCH(F630,'유닛 기본 밸런스'!C:C,0)),0)</f>
        <v>0</v>
      </c>
      <c r="E630" s="90"/>
      <c r="F630" s="89"/>
    </row>
    <row r="631" spans="2:6" ht="13.5">
      <c r="B631" s="90">
        <v>1</v>
      </c>
      <c r="C631" s="90">
        <f t="array" ref="C631">IFERROR(INDEX('유닛 기본 밸런스'!$G:$G,MATCH(D631,'유닛 기본 밸런스'!B:B,0))*E631,0)</f>
        <v>0</v>
      </c>
      <c r="D631" s="90">
        <f t="array" ref="D631">IFERROR(INDEX('유닛 기본 밸런스'!$B:$B,MATCH(F631,'유닛 기본 밸런스'!C:C,0)),0)</f>
        <v>0</v>
      </c>
      <c r="E631" s="90"/>
      <c r="F631" s="89"/>
    </row>
    <row r="632" spans="2:6" ht="13.5">
      <c r="B632" s="90">
        <v>1</v>
      </c>
      <c r="C632" s="90">
        <f t="array" ref="C632">IFERROR(INDEX('유닛 기본 밸런스'!$G:$G,MATCH(D632,'유닛 기본 밸런스'!B:B,0))*E632,0)</f>
        <v>0</v>
      </c>
      <c r="D632" s="90">
        <f t="array" ref="D632">IFERROR(INDEX('유닛 기본 밸런스'!$B:$B,MATCH(F632,'유닛 기본 밸런스'!C:C,0)),0)</f>
        <v>0</v>
      </c>
      <c r="E632" s="90"/>
      <c r="F632" s="89"/>
    </row>
    <row r="633" spans="2:6" ht="13.5">
      <c r="B633" s="90">
        <v>1</v>
      </c>
      <c r="C633" s="90">
        <f t="array" ref="C633">IFERROR(INDEX('유닛 기본 밸런스'!$G:$G,MATCH(D633,'유닛 기본 밸런스'!B:B,0))*E633,0)</f>
        <v>0</v>
      </c>
      <c r="D633" s="90">
        <f t="array" ref="D633">IFERROR(INDEX('유닛 기본 밸런스'!$B:$B,MATCH(F633,'유닛 기본 밸런스'!C:C,0)),0)</f>
        <v>0</v>
      </c>
      <c r="E633" s="90"/>
      <c r="F633" s="89"/>
    </row>
    <row r="634" spans="2:6" ht="13.5">
      <c r="B634" s="90">
        <v>1</v>
      </c>
      <c r="C634" s="90">
        <f t="array" ref="C634">IFERROR(INDEX('유닛 기본 밸런스'!$G:$G,MATCH(D634,'유닛 기본 밸런스'!B:B,0))*E634,0)</f>
        <v>0</v>
      </c>
      <c r="D634" s="90">
        <f t="array" ref="D634">IFERROR(INDEX('유닛 기본 밸런스'!$B:$B,MATCH(F634,'유닛 기본 밸런스'!C:C,0)),0)</f>
        <v>0</v>
      </c>
      <c r="E634" s="90"/>
      <c r="F634" s="89"/>
    </row>
    <row r="635" spans="2:6" ht="13.5">
      <c r="B635" s="90">
        <v>1</v>
      </c>
      <c r="C635" s="90">
        <f t="array" ref="C635">IFERROR(INDEX('유닛 기본 밸런스'!$G:$G,MATCH(D635,'유닛 기본 밸런스'!B:B,0))*E635,0)</f>
        <v>0</v>
      </c>
      <c r="D635" s="90">
        <f t="array" ref="D635">IFERROR(INDEX('유닛 기본 밸런스'!$B:$B,MATCH(F635,'유닛 기본 밸런스'!C:C,0)),0)</f>
        <v>0</v>
      </c>
      <c r="E635" s="90"/>
      <c r="F635" s="89"/>
    </row>
    <row r="636" spans="2:6" ht="13.5">
      <c r="B636" s="90">
        <v>1</v>
      </c>
      <c r="C636" s="90">
        <f t="array" ref="C636">IFERROR(INDEX('유닛 기본 밸런스'!$G:$G,MATCH(D636,'유닛 기본 밸런스'!B:B,0))*E636,0)</f>
        <v>0</v>
      </c>
      <c r="D636" s="90">
        <f t="array" ref="D636">IFERROR(INDEX('유닛 기본 밸런스'!$B:$B,MATCH(F636,'유닛 기본 밸런스'!C:C,0)),0)</f>
        <v>0</v>
      </c>
      <c r="E636" s="90"/>
      <c r="F636" s="89"/>
    </row>
    <row r="637" spans="2:6" ht="13.5">
      <c r="B637" s="90">
        <v>1</v>
      </c>
      <c r="C637" s="90">
        <f t="array" ref="C637">IFERROR(INDEX('유닛 기본 밸런스'!$G:$G,MATCH(D637,'유닛 기본 밸런스'!B:B,0))*E637,0)</f>
        <v>0</v>
      </c>
      <c r="D637" s="90">
        <f t="array" ref="D637">IFERROR(INDEX('유닛 기본 밸런스'!$B:$B,MATCH(F637,'유닛 기본 밸런스'!C:C,0)),0)</f>
        <v>0</v>
      </c>
      <c r="E637" s="90"/>
      <c r="F637" s="89"/>
    </row>
    <row r="638" spans="2:6" ht="13.5">
      <c r="B638" s="90">
        <v>1</v>
      </c>
      <c r="C638" s="90">
        <f t="array" ref="C638">IFERROR(INDEX('유닛 기본 밸런스'!$G:$G,MATCH(D638,'유닛 기본 밸런스'!B:B,0))*E638,0)</f>
        <v>0</v>
      </c>
      <c r="D638" s="90">
        <f t="array" ref="D638">IFERROR(INDEX('유닛 기본 밸런스'!$B:$B,MATCH(F638,'유닛 기본 밸런스'!C:C,0)),0)</f>
        <v>0</v>
      </c>
      <c r="E638" s="90"/>
      <c r="F638" s="89"/>
    </row>
    <row r="639" spans="2:6" ht="13.5">
      <c r="B639" s="90">
        <v>1</v>
      </c>
      <c r="C639" s="90">
        <f t="array" ref="C639">IFERROR(INDEX('유닛 기본 밸런스'!$G:$G,MATCH(D639,'유닛 기본 밸런스'!B:B,0))*E639,0)</f>
        <v>0</v>
      </c>
      <c r="D639" s="90">
        <f t="array" ref="D639">IFERROR(INDEX('유닛 기본 밸런스'!$B:$B,MATCH(F639,'유닛 기본 밸런스'!C:C,0)),0)</f>
        <v>0</v>
      </c>
      <c r="E639" s="90"/>
      <c r="F639" s="89"/>
    </row>
    <row r="640" spans="2:6" ht="13.5">
      <c r="B640" s="90">
        <v>1</v>
      </c>
      <c r="C640" s="90">
        <f t="array" ref="C640">IFERROR(INDEX('유닛 기본 밸런스'!$G:$G,MATCH(D640,'유닛 기본 밸런스'!B:B,0))*E640,0)</f>
        <v>0</v>
      </c>
      <c r="D640" s="90">
        <f t="array" ref="D640">IFERROR(INDEX('유닛 기본 밸런스'!$B:$B,MATCH(F640,'유닛 기본 밸런스'!C:C,0)),0)</f>
        <v>0</v>
      </c>
      <c r="E640" s="90"/>
      <c r="F640" s="89"/>
    </row>
    <row r="641" spans="2:6" ht="13.5">
      <c r="B641" s="90">
        <v>1</v>
      </c>
      <c r="C641" s="90">
        <f t="array" ref="C641">IFERROR(INDEX('유닛 기본 밸런스'!$G:$G,MATCH(D641,'유닛 기본 밸런스'!B:B,0))*E641,0)</f>
        <v>0</v>
      </c>
      <c r="D641" s="90">
        <f t="array" ref="D641">IFERROR(INDEX('유닛 기본 밸런스'!$B:$B,MATCH(F641,'유닛 기본 밸런스'!C:C,0)),0)</f>
        <v>0</v>
      </c>
      <c r="E641" s="90"/>
      <c r="F641" s="89"/>
    </row>
    <row r="642" spans="2:6" ht="13.5">
      <c r="B642" s="90">
        <v>1</v>
      </c>
      <c r="C642" s="90">
        <f t="array" ref="C642">IFERROR(INDEX('유닛 기본 밸런스'!$G:$G,MATCH(D642,'유닛 기본 밸런스'!B:B,0))*E642,0)</f>
        <v>0</v>
      </c>
      <c r="D642" s="90">
        <f t="array" ref="D642">IFERROR(INDEX('유닛 기본 밸런스'!$B:$B,MATCH(F642,'유닛 기본 밸런스'!C:C,0)),0)</f>
        <v>0</v>
      </c>
      <c r="E642" s="90"/>
      <c r="F642" s="89"/>
    </row>
    <row r="643" spans="2:6" ht="13.5">
      <c r="B643" s="90">
        <v>1</v>
      </c>
      <c r="C643" s="90">
        <f t="array" ref="C643">IFERROR(INDEX('유닛 기본 밸런스'!$G:$G,MATCH(D643,'유닛 기본 밸런스'!B:B,0))*E643,0)</f>
        <v>0</v>
      </c>
      <c r="D643" s="90">
        <f t="array" ref="D643">IFERROR(INDEX('유닛 기본 밸런스'!$B:$B,MATCH(F643,'유닛 기본 밸런스'!C:C,0)),0)</f>
        <v>0</v>
      </c>
      <c r="E643" s="90"/>
      <c r="F643" s="89"/>
    </row>
    <row r="644" spans="2:6" ht="13.5">
      <c r="B644" s="90">
        <v>1</v>
      </c>
      <c r="C644" s="90">
        <f t="array" ref="C644">IFERROR(INDEX('유닛 기본 밸런스'!$G:$G,MATCH(D644,'유닛 기본 밸런스'!B:B,0))*E644,0)</f>
        <v>0</v>
      </c>
      <c r="D644" s="90">
        <f t="array" ref="D644">IFERROR(INDEX('유닛 기본 밸런스'!$B:$B,MATCH(F644,'유닛 기본 밸런스'!C:C,0)),0)</f>
        <v>0</v>
      </c>
      <c r="E644" s="90"/>
      <c r="F644" s="89"/>
    </row>
    <row r="645" spans="2:6" ht="13.5">
      <c r="B645" s="90">
        <v>1</v>
      </c>
      <c r="C645" s="90">
        <f t="array" ref="C645">IFERROR(INDEX('유닛 기본 밸런스'!$G:$G,MATCH(D645,'유닛 기본 밸런스'!B:B,0))*E645,0)</f>
        <v>0</v>
      </c>
      <c r="D645" s="90">
        <f t="array" ref="D645">IFERROR(INDEX('유닛 기본 밸런스'!$B:$B,MATCH(F645,'유닛 기본 밸런스'!C:C,0)),0)</f>
        <v>0</v>
      </c>
      <c r="E645" s="90"/>
      <c r="F645" s="89"/>
    </row>
    <row r="646" spans="2:6" ht="13.5">
      <c r="B646" s="90">
        <v>1</v>
      </c>
      <c r="C646" s="90">
        <f t="array" ref="C646">IFERROR(INDEX('유닛 기본 밸런스'!$G:$G,MATCH(D646,'유닛 기본 밸런스'!B:B,0))*E646,0)</f>
        <v>0</v>
      </c>
      <c r="D646" s="90">
        <f t="array" ref="D646">IFERROR(INDEX('유닛 기본 밸런스'!$B:$B,MATCH(F646,'유닛 기본 밸런스'!C:C,0)),0)</f>
        <v>0</v>
      </c>
      <c r="E646" s="90"/>
      <c r="F646" s="89"/>
    </row>
    <row r="647" spans="2:6" ht="13.5">
      <c r="B647" s="90">
        <v>1</v>
      </c>
      <c r="C647" s="90">
        <f t="array" ref="C647">IFERROR(INDEX('유닛 기본 밸런스'!$G:$G,MATCH(D647,'유닛 기본 밸런스'!B:B,0))*E647,0)</f>
        <v>0</v>
      </c>
      <c r="D647" s="90">
        <f t="array" ref="D647">IFERROR(INDEX('유닛 기본 밸런스'!$B:$B,MATCH(F647,'유닛 기본 밸런스'!C:C,0)),0)</f>
        <v>0</v>
      </c>
      <c r="E647" s="90"/>
      <c r="F647" s="89"/>
    </row>
    <row r="648" spans="2:6" ht="13.5">
      <c r="B648" s="90">
        <v>1</v>
      </c>
      <c r="C648" s="90">
        <f t="array" ref="C648">IFERROR(INDEX('유닛 기본 밸런스'!$G:$G,MATCH(D648,'유닛 기본 밸런스'!B:B,0))*E648,0)</f>
        <v>0</v>
      </c>
      <c r="D648" s="90">
        <f t="array" ref="D648">IFERROR(INDEX('유닛 기본 밸런스'!$B:$B,MATCH(F648,'유닛 기본 밸런스'!C:C,0)),0)</f>
        <v>0</v>
      </c>
      <c r="E648" s="90"/>
      <c r="F648" s="89"/>
    </row>
    <row r="649" spans="2:6" ht="13.5">
      <c r="B649" s="90">
        <v>1</v>
      </c>
      <c r="C649" s="90">
        <f t="array" ref="C649">IFERROR(INDEX('유닛 기본 밸런스'!$G:$G,MATCH(D649,'유닛 기본 밸런스'!B:B,0))*E649,0)</f>
        <v>0</v>
      </c>
      <c r="D649" s="90">
        <f t="array" ref="D649">IFERROR(INDEX('유닛 기본 밸런스'!$B:$B,MATCH(F649,'유닛 기본 밸런스'!C:C,0)),0)</f>
        <v>0</v>
      </c>
      <c r="E649" s="90"/>
      <c r="F649" s="89"/>
    </row>
    <row r="650" spans="2:6" ht="13.5">
      <c r="B650" s="90">
        <v>1</v>
      </c>
      <c r="C650" s="90">
        <f t="array" ref="C650">IFERROR(INDEX('유닛 기본 밸런스'!$G:$G,MATCH(D650,'유닛 기본 밸런스'!B:B,0))*E650,0)</f>
        <v>0</v>
      </c>
      <c r="D650" s="90">
        <f t="array" ref="D650">IFERROR(INDEX('유닛 기본 밸런스'!$B:$B,MATCH(F650,'유닛 기본 밸런스'!C:C,0)),0)</f>
        <v>0</v>
      </c>
      <c r="E650" s="90"/>
      <c r="F650" s="89"/>
    </row>
    <row r="651" spans="2:6" ht="13.5">
      <c r="B651" s="90">
        <v>1</v>
      </c>
      <c r="C651" s="90">
        <f t="array" ref="C651">IFERROR(INDEX('유닛 기본 밸런스'!$G:$G,MATCH(D651,'유닛 기본 밸런스'!B:B,0))*E651,0)</f>
        <v>0</v>
      </c>
      <c r="D651" s="90">
        <f t="array" ref="D651">IFERROR(INDEX('유닛 기본 밸런스'!$B:$B,MATCH(F651,'유닛 기본 밸런스'!C:C,0)),0)</f>
        <v>0</v>
      </c>
      <c r="E651" s="90"/>
      <c r="F651" s="89"/>
    </row>
    <row r="652" spans="2:6" ht="13.5">
      <c r="B652" s="90">
        <v>1</v>
      </c>
      <c r="C652" s="90">
        <f t="array" ref="C652">IFERROR(INDEX('유닛 기본 밸런스'!$G:$G,MATCH(D652,'유닛 기본 밸런스'!B:B,0))*E652,0)</f>
        <v>0</v>
      </c>
      <c r="D652" s="90">
        <f t="array" ref="D652">IFERROR(INDEX('유닛 기본 밸런스'!$B:$B,MATCH(F652,'유닛 기본 밸런스'!C:C,0)),0)</f>
        <v>0</v>
      </c>
      <c r="E652" s="90"/>
      <c r="F652" s="89"/>
    </row>
    <row r="653" spans="2:6" ht="13.5">
      <c r="B653" s="90">
        <v>1</v>
      </c>
      <c r="C653" s="90">
        <f t="array" ref="C653">IFERROR(INDEX('유닛 기본 밸런스'!$G:$G,MATCH(D653,'유닛 기본 밸런스'!B:B,0))*E653,0)</f>
        <v>0</v>
      </c>
      <c r="D653" s="90">
        <f t="array" ref="D653">IFERROR(INDEX('유닛 기본 밸런스'!$B:$B,MATCH(F653,'유닛 기본 밸런스'!C:C,0)),0)</f>
        <v>0</v>
      </c>
      <c r="E653" s="90"/>
      <c r="F653" s="89"/>
    </row>
    <row r="654" spans="2:6" ht="13.5">
      <c r="B654" s="90">
        <v>1</v>
      </c>
      <c r="C654" s="90">
        <f t="array" ref="C654">IFERROR(INDEX('유닛 기본 밸런스'!$G:$G,MATCH(D654,'유닛 기본 밸런스'!B:B,0))*E654,0)</f>
        <v>0</v>
      </c>
      <c r="D654" s="90">
        <f t="array" ref="D654">IFERROR(INDEX('유닛 기본 밸런스'!$B:$B,MATCH(F654,'유닛 기본 밸런스'!C:C,0)),0)</f>
        <v>0</v>
      </c>
      <c r="E654" s="90"/>
      <c r="F654" s="89"/>
    </row>
    <row r="655" spans="2:6" ht="13.5">
      <c r="B655" s="90">
        <v>1</v>
      </c>
      <c r="C655" s="90">
        <f t="array" ref="C655">IFERROR(INDEX('유닛 기본 밸런스'!$G:$G,MATCH(D655,'유닛 기본 밸런스'!B:B,0))*E655,0)</f>
        <v>0</v>
      </c>
      <c r="D655" s="90">
        <f t="array" ref="D655">IFERROR(INDEX('유닛 기본 밸런스'!$B:$B,MATCH(F655,'유닛 기본 밸런스'!C:C,0)),0)</f>
        <v>0</v>
      </c>
      <c r="E655" s="90"/>
      <c r="F655" s="89"/>
    </row>
    <row r="656" spans="2:6" ht="13.5">
      <c r="B656" s="90">
        <v>1</v>
      </c>
      <c r="C656" s="90">
        <f t="array" ref="C656">IFERROR(INDEX('유닛 기본 밸런스'!$G:$G,MATCH(D656,'유닛 기본 밸런스'!B:B,0))*E656,0)</f>
        <v>0</v>
      </c>
      <c r="D656" s="90">
        <f t="array" ref="D656">IFERROR(INDEX('유닛 기본 밸런스'!$B:$B,MATCH(F656,'유닛 기본 밸런스'!C:C,0)),0)</f>
        <v>0</v>
      </c>
      <c r="E656" s="90"/>
      <c r="F656" s="89"/>
    </row>
    <row r="657" spans="2:6" ht="13.5">
      <c r="B657" s="90">
        <v>1</v>
      </c>
      <c r="C657" s="90">
        <f t="array" ref="C657">IFERROR(INDEX('유닛 기본 밸런스'!$G:$G,MATCH(D657,'유닛 기본 밸런스'!B:B,0))*E657,0)</f>
        <v>0</v>
      </c>
      <c r="D657" s="90">
        <f t="array" ref="D657">IFERROR(INDEX('유닛 기본 밸런스'!$B:$B,MATCH(F657,'유닛 기본 밸런스'!C:C,0)),0)</f>
        <v>0</v>
      </c>
      <c r="E657" s="90"/>
      <c r="F657" s="89"/>
    </row>
    <row r="658" spans="2:6" ht="13.5">
      <c r="B658" s="90">
        <v>1</v>
      </c>
      <c r="C658" s="90">
        <f t="array" ref="C658">IFERROR(INDEX('유닛 기본 밸런스'!$G:$G,MATCH(D658,'유닛 기본 밸런스'!B:B,0))*E658,0)</f>
        <v>0</v>
      </c>
      <c r="D658" s="90">
        <f t="array" ref="D658">IFERROR(INDEX('유닛 기본 밸런스'!$B:$B,MATCH(F658,'유닛 기본 밸런스'!C:C,0)),0)</f>
        <v>0</v>
      </c>
      <c r="E658" s="90"/>
      <c r="F658" s="89"/>
    </row>
    <row r="659" spans="2:6" ht="13.5">
      <c r="B659" s="90">
        <v>1</v>
      </c>
      <c r="C659" s="90">
        <f t="array" ref="C659">IFERROR(INDEX('유닛 기본 밸런스'!$G:$G,MATCH(D659,'유닛 기본 밸런스'!B:B,0))*E659,0)</f>
        <v>0</v>
      </c>
      <c r="D659" s="90">
        <f t="array" ref="D659">IFERROR(INDEX('유닛 기본 밸런스'!$B:$B,MATCH(F659,'유닛 기본 밸런스'!C:C,0)),0)</f>
        <v>0</v>
      </c>
      <c r="E659" s="90"/>
      <c r="F659" s="89"/>
    </row>
    <row r="660" spans="2:6" ht="13.5">
      <c r="B660" s="90">
        <v>1</v>
      </c>
      <c r="C660" s="90">
        <f t="array" ref="C660">IFERROR(INDEX('유닛 기본 밸런스'!$G:$G,MATCH(D660,'유닛 기본 밸런스'!B:B,0))*E660,0)</f>
        <v>0</v>
      </c>
      <c r="D660" s="90">
        <f t="array" ref="D660">IFERROR(INDEX('유닛 기본 밸런스'!$B:$B,MATCH(F660,'유닛 기본 밸런스'!C:C,0)),0)</f>
        <v>0</v>
      </c>
      <c r="E660" s="90"/>
      <c r="F660" s="89"/>
    </row>
    <row r="661" spans="2:6" ht="13.5">
      <c r="B661" s="90">
        <v>1</v>
      </c>
      <c r="C661" s="90">
        <f t="array" ref="C661">IFERROR(INDEX('유닛 기본 밸런스'!$G:$G,MATCH(D661,'유닛 기본 밸런스'!B:B,0))*E661,0)</f>
        <v>0</v>
      </c>
      <c r="D661" s="90">
        <f t="array" ref="D661">IFERROR(INDEX('유닛 기본 밸런스'!$B:$B,MATCH(F661,'유닛 기본 밸런스'!C:C,0)),0)</f>
        <v>0</v>
      </c>
      <c r="E661" s="90"/>
      <c r="F661" s="89"/>
    </row>
    <row r="662" spans="2:6" ht="13.5">
      <c r="B662" s="90">
        <v>1</v>
      </c>
      <c r="C662" s="90">
        <f t="array" ref="C662">IFERROR(INDEX('유닛 기본 밸런스'!$G:$G,MATCH(D662,'유닛 기본 밸런스'!B:B,0))*E662,0)</f>
        <v>0</v>
      </c>
      <c r="D662" s="90">
        <f t="array" ref="D662">IFERROR(INDEX('유닛 기본 밸런스'!$B:$B,MATCH(F662,'유닛 기본 밸런스'!C:C,0)),0)</f>
        <v>0</v>
      </c>
      <c r="E662" s="90"/>
      <c r="F662" s="89"/>
    </row>
    <row r="663" spans="2:6" ht="13.5">
      <c r="B663" s="90">
        <v>1</v>
      </c>
      <c r="C663" s="90">
        <f t="array" ref="C663">IFERROR(INDEX('유닛 기본 밸런스'!$G:$G,MATCH(D663,'유닛 기본 밸런스'!B:B,0))*E663,0)</f>
        <v>0</v>
      </c>
      <c r="D663" s="90">
        <f t="array" ref="D663">IFERROR(INDEX('유닛 기본 밸런스'!$B:$B,MATCH(F663,'유닛 기본 밸런스'!C:C,0)),0)</f>
        <v>0</v>
      </c>
      <c r="E663" s="90"/>
      <c r="F663" s="89"/>
    </row>
    <row r="664" spans="2:6" ht="13.5">
      <c r="B664" s="90">
        <v>1</v>
      </c>
      <c r="C664" s="90">
        <f t="array" ref="C664">IFERROR(INDEX('유닛 기본 밸런스'!$G:$G,MATCH(D664,'유닛 기본 밸런스'!B:B,0))*E664,0)</f>
        <v>0</v>
      </c>
      <c r="D664" s="90">
        <f t="array" ref="D664">IFERROR(INDEX('유닛 기본 밸런스'!$B:$B,MATCH(F664,'유닛 기본 밸런스'!C:C,0)),0)</f>
        <v>0</v>
      </c>
      <c r="E664" s="90"/>
      <c r="F664" s="89"/>
    </row>
    <row r="665" spans="2:6" ht="13.5">
      <c r="B665" s="90">
        <v>1</v>
      </c>
      <c r="C665" s="90">
        <f t="array" ref="C665">IFERROR(INDEX('유닛 기본 밸런스'!$G:$G,MATCH(D665,'유닛 기본 밸런스'!B:B,0))*E665,0)</f>
        <v>0</v>
      </c>
      <c r="D665" s="90">
        <f t="array" ref="D665">IFERROR(INDEX('유닛 기본 밸런스'!$B:$B,MATCH(F665,'유닛 기본 밸런스'!C:C,0)),0)</f>
        <v>0</v>
      </c>
      <c r="E665" s="90"/>
      <c r="F665" s="89"/>
    </row>
    <row r="666" spans="2:6" ht="13.5">
      <c r="B666" s="90">
        <v>1</v>
      </c>
      <c r="C666" s="90">
        <f t="array" ref="C666">IFERROR(INDEX('유닛 기본 밸런스'!$G:$G,MATCH(D666,'유닛 기본 밸런스'!B:B,0))*E666,0)</f>
        <v>0</v>
      </c>
      <c r="D666" s="90">
        <f t="array" ref="D666">IFERROR(INDEX('유닛 기본 밸런스'!$B:$B,MATCH(F666,'유닛 기본 밸런스'!C:C,0)),0)</f>
        <v>0</v>
      </c>
      <c r="E666" s="90"/>
      <c r="F666" s="89"/>
    </row>
    <row r="667" spans="2:6" ht="13.5">
      <c r="B667" s="90">
        <v>1</v>
      </c>
      <c r="C667" s="90">
        <f t="array" ref="C667">IFERROR(INDEX('유닛 기본 밸런스'!$G:$G,MATCH(D667,'유닛 기본 밸런스'!B:B,0))*E667,0)</f>
        <v>0</v>
      </c>
      <c r="D667" s="90">
        <f t="array" ref="D667">IFERROR(INDEX('유닛 기본 밸런스'!$B:$B,MATCH(F667,'유닛 기본 밸런스'!C:C,0)),0)</f>
        <v>0</v>
      </c>
      <c r="E667" s="90"/>
      <c r="F667" s="89"/>
    </row>
    <row r="668" spans="2:6" ht="13.5">
      <c r="B668" s="90">
        <v>1</v>
      </c>
      <c r="C668" s="90">
        <f t="array" ref="C668">IFERROR(INDEX('유닛 기본 밸런스'!$G:$G,MATCH(D668,'유닛 기본 밸런스'!B:B,0))*E668,0)</f>
        <v>0</v>
      </c>
      <c r="D668" s="90">
        <f t="array" ref="D668">IFERROR(INDEX('유닛 기본 밸런스'!$B:$B,MATCH(F668,'유닛 기본 밸런스'!C:C,0)),0)</f>
        <v>0</v>
      </c>
      <c r="E668" s="90"/>
      <c r="F668" s="89"/>
    </row>
    <row r="669" spans="2:6" ht="13.5">
      <c r="B669" s="90">
        <v>1</v>
      </c>
      <c r="C669" s="90">
        <f t="array" ref="C669">IFERROR(INDEX('유닛 기본 밸런스'!$G:$G,MATCH(D669,'유닛 기본 밸런스'!B:B,0))*E669,0)</f>
        <v>0</v>
      </c>
      <c r="D669" s="90">
        <f t="array" ref="D669">IFERROR(INDEX('유닛 기본 밸런스'!$B:$B,MATCH(F669,'유닛 기본 밸런스'!C:C,0)),0)</f>
        <v>0</v>
      </c>
      <c r="E669" s="90"/>
      <c r="F669" s="89"/>
    </row>
    <row r="670" spans="2:6" ht="13.5">
      <c r="B670" s="90">
        <v>1</v>
      </c>
      <c r="C670" s="90">
        <f t="array" ref="C670">IFERROR(INDEX('유닛 기본 밸런스'!$G:$G,MATCH(D670,'유닛 기본 밸런스'!B:B,0))*E670,0)</f>
        <v>0</v>
      </c>
      <c r="D670" s="90">
        <f t="array" ref="D670">IFERROR(INDEX('유닛 기본 밸런스'!$B:$B,MATCH(F670,'유닛 기본 밸런스'!C:C,0)),0)</f>
        <v>0</v>
      </c>
      <c r="E670" s="90"/>
      <c r="F670" s="89"/>
    </row>
    <row r="671" spans="2:6" ht="13.5">
      <c r="B671" s="90">
        <v>1</v>
      </c>
      <c r="C671" s="90">
        <f t="array" ref="C671">IFERROR(INDEX('유닛 기본 밸런스'!$G:$G,MATCH(D671,'유닛 기본 밸런스'!B:B,0))*E671,0)</f>
        <v>0</v>
      </c>
      <c r="D671" s="90">
        <f t="array" ref="D671">IFERROR(INDEX('유닛 기본 밸런스'!$B:$B,MATCH(F671,'유닛 기본 밸런스'!C:C,0)),0)</f>
        <v>0</v>
      </c>
      <c r="E671" s="90"/>
      <c r="F671" s="89"/>
    </row>
    <row r="672" spans="2:6" ht="13.5">
      <c r="B672" s="90">
        <v>1</v>
      </c>
      <c r="C672" s="90">
        <f t="array" ref="C672">IFERROR(INDEX('유닛 기본 밸런스'!$G:$G,MATCH(D672,'유닛 기본 밸런스'!B:B,0))*E672,0)</f>
        <v>0</v>
      </c>
      <c r="D672" s="90">
        <f t="array" ref="D672">IFERROR(INDEX('유닛 기본 밸런스'!$B:$B,MATCH(F672,'유닛 기본 밸런스'!C:C,0)),0)</f>
        <v>0</v>
      </c>
      <c r="E672" s="90"/>
      <c r="F672" s="89"/>
    </row>
    <row r="673" spans="2:6" ht="13.5">
      <c r="B673" s="90">
        <v>1</v>
      </c>
      <c r="C673" s="90">
        <f t="array" ref="C673">IFERROR(INDEX('유닛 기본 밸런스'!$G:$G,MATCH(D673,'유닛 기본 밸런스'!B:B,0))*E673,0)</f>
        <v>0</v>
      </c>
      <c r="D673" s="90">
        <f t="array" ref="D673">IFERROR(INDEX('유닛 기본 밸런스'!$B:$B,MATCH(F673,'유닛 기본 밸런스'!C:C,0)),0)</f>
        <v>0</v>
      </c>
      <c r="E673" s="90"/>
      <c r="F673" s="89"/>
    </row>
    <row r="674" spans="2:6" ht="13.5">
      <c r="B674" s="90">
        <v>1</v>
      </c>
      <c r="C674" s="90">
        <f t="array" ref="C674">IFERROR(INDEX('유닛 기본 밸런스'!$G:$G,MATCH(D674,'유닛 기본 밸런스'!B:B,0))*E674,0)</f>
        <v>0</v>
      </c>
      <c r="D674" s="90">
        <f t="array" ref="D674">IFERROR(INDEX('유닛 기본 밸런스'!$B:$B,MATCH(F674,'유닛 기본 밸런스'!C:C,0)),0)</f>
        <v>0</v>
      </c>
      <c r="E674" s="90"/>
      <c r="F674" s="89"/>
    </row>
    <row r="675" spans="2:6" ht="13.5">
      <c r="B675" s="90">
        <v>1</v>
      </c>
      <c r="C675" s="90">
        <f t="array" ref="C675">IFERROR(INDEX('유닛 기본 밸런스'!$G:$G,MATCH(D675,'유닛 기본 밸런스'!B:B,0))*E675,0)</f>
        <v>0</v>
      </c>
      <c r="D675" s="90">
        <f t="array" ref="D675">IFERROR(INDEX('유닛 기본 밸런스'!$B:$B,MATCH(F675,'유닛 기본 밸런스'!C:C,0)),0)</f>
        <v>0</v>
      </c>
      <c r="E675" s="90"/>
      <c r="F675" s="89"/>
    </row>
    <row r="676" spans="2:6" ht="13.5">
      <c r="B676" s="90">
        <v>1</v>
      </c>
      <c r="C676" s="90">
        <f t="array" ref="C676">IFERROR(INDEX('유닛 기본 밸런스'!$G:$G,MATCH(D676,'유닛 기본 밸런스'!B:B,0))*E676,0)</f>
        <v>0</v>
      </c>
      <c r="D676" s="90">
        <f t="array" ref="D676">IFERROR(INDEX('유닛 기본 밸런스'!$B:$B,MATCH(F676,'유닛 기본 밸런스'!C:C,0)),0)</f>
        <v>0</v>
      </c>
      <c r="E676" s="90"/>
      <c r="F676" s="89"/>
    </row>
    <row r="677" spans="2:6" ht="13.5">
      <c r="B677" s="90">
        <v>1</v>
      </c>
      <c r="C677" s="90">
        <f t="array" ref="C677">IFERROR(INDEX('유닛 기본 밸런스'!$G:$G,MATCH(D677,'유닛 기본 밸런스'!B:B,0))*E677,0)</f>
        <v>0</v>
      </c>
      <c r="D677" s="90">
        <f t="array" ref="D677">IFERROR(INDEX('유닛 기본 밸런스'!$B:$B,MATCH(F677,'유닛 기본 밸런스'!C:C,0)),0)</f>
        <v>0</v>
      </c>
      <c r="E677" s="90"/>
      <c r="F677" s="89"/>
    </row>
    <row r="678" spans="2:6" ht="13.5">
      <c r="B678" s="90">
        <v>1</v>
      </c>
      <c r="C678" s="90">
        <f t="array" ref="C678">IFERROR(INDEX('유닛 기본 밸런스'!$G:$G,MATCH(D678,'유닛 기본 밸런스'!B:B,0))*E678,0)</f>
        <v>0</v>
      </c>
      <c r="D678" s="90">
        <f t="array" ref="D678">IFERROR(INDEX('유닛 기본 밸런스'!$B:$B,MATCH(F678,'유닛 기본 밸런스'!C:C,0)),0)</f>
        <v>0</v>
      </c>
      <c r="E678" s="90"/>
      <c r="F678" s="89"/>
    </row>
    <row r="679" spans="2:6" ht="13.5">
      <c r="B679" s="90">
        <v>1</v>
      </c>
      <c r="C679" s="90">
        <f t="array" ref="C679">IFERROR(INDEX('유닛 기본 밸런스'!$G:$G,MATCH(D679,'유닛 기본 밸런스'!B:B,0))*E679,0)</f>
        <v>0</v>
      </c>
      <c r="D679" s="90">
        <f t="array" ref="D679">IFERROR(INDEX('유닛 기본 밸런스'!$B:$B,MATCH(F679,'유닛 기본 밸런스'!C:C,0)),0)</f>
        <v>0</v>
      </c>
      <c r="E679" s="90"/>
      <c r="F679" s="89"/>
    </row>
    <row r="680" spans="2:6" ht="13.5">
      <c r="B680" s="90">
        <v>1</v>
      </c>
      <c r="C680" s="90">
        <f t="array" ref="C680">IFERROR(INDEX('유닛 기본 밸런스'!$G:$G,MATCH(D680,'유닛 기본 밸런스'!B:B,0))*E680,0)</f>
        <v>0</v>
      </c>
      <c r="D680" s="90">
        <f t="array" ref="D680">IFERROR(INDEX('유닛 기본 밸런스'!$B:$B,MATCH(F680,'유닛 기본 밸런스'!C:C,0)),0)</f>
        <v>0</v>
      </c>
      <c r="E680" s="90"/>
      <c r="F680" s="89"/>
    </row>
    <row r="681" spans="2:6" ht="13.5">
      <c r="B681" s="90">
        <v>1</v>
      </c>
      <c r="C681" s="90">
        <f t="array" ref="C681">IFERROR(INDEX('유닛 기본 밸런스'!$G:$G,MATCH(D681,'유닛 기본 밸런스'!B:B,0))*E681,0)</f>
        <v>0</v>
      </c>
      <c r="D681" s="90">
        <f t="array" ref="D681">IFERROR(INDEX('유닛 기본 밸런스'!$B:$B,MATCH(F681,'유닛 기본 밸런스'!C:C,0)),0)</f>
        <v>0</v>
      </c>
      <c r="E681" s="90"/>
      <c r="F681" s="89"/>
    </row>
    <row r="682" spans="2:6" ht="13.5">
      <c r="B682" s="90">
        <v>1</v>
      </c>
      <c r="C682" s="90">
        <f t="array" ref="C682">IFERROR(INDEX('유닛 기본 밸런스'!$G:$G,MATCH(D682,'유닛 기본 밸런스'!B:B,0))*E682,0)</f>
        <v>0</v>
      </c>
      <c r="D682" s="90">
        <f t="array" ref="D682">IFERROR(INDEX('유닛 기본 밸런스'!$B:$B,MATCH(F682,'유닛 기본 밸런스'!C:C,0)),0)</f>
        <v>0</v>
      </c>
      <c r="E682" s="90"/>
      <c r="F682" s="89"/>
    </row>
    <row r="683" spans="2:6" ht="13.5">
      <c r="B683" s="90">
        <v>1</v>
      </c>
      <c r="C683" s="90">
        <f t="array" ref="C683">IFERROR(INDEX('유닛 기본 밸런스'!$G:$G,MATCH(D683,'유닛 기본 밸런스'!B:B,0))*E683,0)</f>
        <v>0</v>
      </c>
      <c r="D683" s="90">
        <f t="array" ref="D683">IFERROR(INDEX('유닛 기본 밸런스'!$B:$B,MATCH(F683,'유닛 기본 밸런스'!C:C,0)),0)</f>
        <v>0</v>
      </c>
      <c r="E683" s="90"/>
      <c r="F683" s="89"/>
    </row>
    <row r="684" spans="2:6" ht="13.5">
      <c r="B684" s="90">
        <v>1</v>
      </c>
      <c r="C684" s="90">
        <f t="array" ref="C684">IFERROR(INDEX('유닛 기본 밸런스'!$G:$G,MATCH(D684,'유닛 기본 밸런스'!B:B,0))*E684,0)</f>
        <v>0</v>
      </c>
      <c r="D684" s="90">
        <f t="array" ref="D684">IFERROR(INDEX('유닛 기본 밸런스'!$B:$B,MATCH(F684,'유닛 기본 밸런스'!C:C,0)),0)</f>
        <v>0</v>
      </c>
      <c r="E684" s="90"/>
      <c r="F684" s="89"/>
    </row>
    <row r="685" spans="2:6" ht="13.5">
      <c r="B685" s="90">
        <v>1</v>
      </c>
      <c r="C685" s="90">
        <f t="array" ref="C685">IFERROR(INDEX('유닛 기본 밸런스'!$G:$G,MATCH(D685,'유닛 기본 밸런스'!B:B,0))*E685,0)</f>
        <v>0</v>
      </c>
      <c r="D685" s="90">
        <f t="array" ref="D685">IFERROR(INDEX('유닛 기본 밸런스'!$B:$B,MATCH(F685,'유닛 기본 밸런스'!C:C,0)),0)</f>
        <v>0</v>
      </c>
      <c r="E685" s="90"/>
      <c r="F685" s="89"/>
    </row>
    <row r="686" spans="2:6" ht="13.5">
      <c r="B686" s="90">
        <v>1</v>
      </c>
      <c r="C686" s="90">
        <f t="array" ref="C686">IFERROR(INDEX('유닛 기본 밸런스'!$G:$G,MATCH(D686,'유닛 기본 밸런스'!B:B,0))*E686,0)</f>
        <v>0</v>
      </c>
      <c r="D686" s="90">
        <f t="array" ref="D686">IFERROR(INDEX('유닛 기본 밸런스'!$B:$B,MATCH(F686,'유닛 기본 밸런스'!C:C,0)),0)</f>
        <v>0</v>
      </c>
      <c r="E686" s="90"/>
      <c r="F686" s="89"/>
    </row>
    <row r="687" spans="2:6" ht="13.5">
      <c r="B687" s="90">
        <v>1</v>
      </c>
      <c r="C687" s="90">
        <f t="array" ref="C687">IFERROR(INDEX('유닛 기본 밸런스'!$G:$G,MATCH(D687,'유닛 기본 밸런스'!B:B,0))*E687,0)</f>
        <v>0</v>
      </c>
      <c r="D687" s="90">
        <f t="array" ref="D687">IFERROR(INDEX('유닛 기본 밸런스'!$B:$B,MATCH(F687,'유닛 기본 밸런스'!C:C,0)),0)</f>
        <v>0</v>
      </c>
      <c r="E687" s="90"/>
      <c r="F687" s="89"/>
    </row>
    <row r="688" spans="2:6" ht="13.5">
      <c r="B688" s="90">
        <v>1</v>
      </c>
      <c r="C688" s="90">
        <f t="array" ref="C688">IFERROR(INDEX('유닛 기본 밸런스'!$G:$G,MATCH(D688,'유닛 기본 밸런스'!B:B,0))*E688,0)</f>
        <v>0</v>
      </c>
      <c r="D688" s="90">
        <f t="array" ref="D688">IFERROR(INDEX('유닛 기본 밸런스'!$B:$B,MATCH(F688,'유닛 기본 밸런스'!C:C,0)),0)</f>
        <v>0</v>
      </c>
      <c r="E688" s="90"/>
      <c r="F688" s="89"/>
    </row>
    <row r="689" spans="2:6" ht="13.5">
      <c r="B689" s="90">
        <v>1</v>
      </c>
      <c r="C689" s="90">
        <f t="array" ref="C689">IFERROR(INDEX('유닛 기본 밸런스'!$G:$G,MATCH(D689,'유닛 기본 밸런스'!B:B,0))*E689,0)</f>
        <v>0</v>
      </c>
      <c r="D689" s="90">
        <f t="array" ref="D689">IFERROR(INDEX('유닛 기본 밸런스'!$B:$B,MATCH(F689,'유닛 기본 밸런스'!C:C,0)),0)</f>
        <v>0</v>
      </c>
      <c r="E689" s="90"/>
      <c r="F689" s="89"/>
    </row>
    <row r="690" spans="2:6" ht="13.5">
      <c r="B690" s="90">
        <v>1</v>
      </c>
      <c r="C690" s="90">
        <f t="array" ref="C690">IFERROR(INDEX('유닛 기본 밸런스'!$G:$G,MATCH(D690,'유닛 기본 밸런스'!B:B,0))*E690,0)</f>
        <v>0</v>
      </c>
      <c r="D690" s="90">
        <f t="array" ref="D690">IFERROR(INDEX('유닛 기본 밸런스'!$B:$B,MATCH(F690,'유닛 기본 밸런스'!C:C,0)),0)</f>
        <v>0</v>
      </c>
      <c r="E690" s="90"/>
      <c r="F690" s="89"/>
    </row>
    <row r="691" spans="2:6" ht="13.5">
      <c r="B691" s="90">
        <v>1</v>
      </c>
      <c r="C691" s="90">
        <f t="array" ref="C691">IFERROR(INDEX('유닛 기본 밸런스'!$G:$G,MATCH(D691,'유닛 기본 밸런스'!B:B,0))*E691,0)</f>
        <v>0</v>
      </c>
      <c r="D691" s="90">
        <f t="array" ref="D691">IFERROR(INDEX('유닛 기본 밸런스'!$B:$B,MATCH(F691,'유닛 기본 밸런스'!C:C,0)),0)</f>
        <v>0</v>
      </c>
      <c r="E691" s="90"/>
      <c r="F691" s="89"/>
    </row>
    <row r="692" spans="2:6" ht="13.5">
      <c r="B692" s="90">
        <v>1</v>
      </c>
      <c r="C692" s="90">
        <f t="array" ref="C692">IFERROR(INDEX('유닛 기본 밸런스'!$G:$G,MATCH(D692,'유닛 기본 밸런스'!B:B,0))*E692,0)</f>
        <v>0</v>
      </c>
      <c r="D692" s="90">
        <f t="array" ref="D692">IFERROR(INDEX('유닛 기본 밸런스'!$B:$B,MATCH(F692,'유닛 기본 밸런스'!C:C,0)),0)</f>
        <v>0</v>
      </c>
      <c r="E692" s="90"/>
      <c r="F692" s="89"/>
    </row>
    <row r="693" spans="2:6" ht="13.5">
      <c r="B693" s="90">
        <v>1</v>
      </c>
      <c r="C693" s="90">
        <f t="array" ref="C693">IFERROR(INDEX('유닛 기본 밸런스'!$G:$G,MATCH(D693,'유닛 기본 밸런스'!B:B,0))*E693,0)</f>
        <v>0</v>
      </c>
      <c r="D693" s="90">
        <f t="array" ref="D693">IFERROR(INDEX('유닛 기본 밸런스'!$B:$B,MATCH(F693,'유닛 기본 밸런스'!C:C,0)),0)</f>
        <v>0</v>
      </c>
      <c r="E693" s="90"/>
      <c r="F693" s="89"/>
    </row>
    <row r="694" spans="2:6" ht="13.5">
      <c r="B694" s="90">
        <v>1</v>
      </c>
      <c r="C694" s="90">
        <f t="array" ref="C694">IFERROR(INDEX('유닛 기본 밸런스'!$G:$G,MATCH(D694,'유닛 기본 밸런스'!B:B,0))*E694,0)</f>
        <v>0</v>
      </c>
      <c r="D694" s="90">
        <f t="array" ref="D694">IFERROR(INDEX('유닛 기본 밸런스'!$B:$B,MATCH(F694,'유닛 기본 밸런스'!C:C,0)),0)</f>
        <v>0</v>
      </c>
      <c r="E694" s="90"/>
      <c r="F694" s="89"/>
    </row>
    <row r="695" spans="2:6" ht="13.5">
      <c r="B695" s="90">
        <v>1</v>
      </c>
      <c r="C695" s="90">
        <f t="array" ref="C695">IFERROR(INDEX('유닛 기본 밸런스'!$G:$G,MATCH(D695,'유닛 기본 밸런스'!B:B,0))*E695,0)</f>
        <v>0</v>
      </c>
      <c r="D695" s="90">
        <f t="array" ref="D695">IFERROR(INDEX('유닛 기본 밸런스'!$B:$B,MATCH(F695,'유닛 기본 밸런스'!C:C,0)),0)</f>
        <v>0</v>
      </c>
      <c r="E695" s="90"/>
      <c r="F695" s="89"/>
    </row>
    <row r="696" spans="2:6" ht="13.5">
      <c r="B696" s="90">
        <v>1</v>
      </c>
      <c r="C696" s="90">
        <f t="array" ref="C696">IFERROR(INDEX('유닛 기본 밸런스'!$G:$G,MATCH(D696,'유닛 기본 밸런스'!B:B,0))*E696,0)</f>
        <v>0</v>
      </c>
      <c r="D696" s="90">
        <f t="array" ref="D696">IFERROR(INDEX('유닛 기본 밸런스'!$B:$B,MATCH(F696,'유닛 기본 밸런스'!C:C,0)),0)</f>
        <v>0</v>
      </c>
      <c r="E696" s="90"/>
      <c r="F696" s="89"/>
    </row>
    <row r="697" spans="2:6" ht="13.5">
      <c r="B697" s="90">
        <v>1</v>
      </c>
      <c r="C697" s="90">
        <f t="array" ref="C697">IFERROR(INDEX('유닛 기본 밸런스'!$G:$G,MATCH(D697,'유닛 기본 밸런스'!B:B,0))*E697,0)</f>
        <v>0</v>
      </c>
      <c r="D697" s="90">
        <f t="array" ref="D697">IFERROR(INDEX('유닛 기본 밸런스'!$B:$B,MATCH(F697,'유닛 기본 밸런스'!C:C,0)),0)</f>
        <v>0</v>
      </c>
      <c r="E697" s="90"/>
      <c r="F697" s="89"/>
    </row>
    <row r="698" spans="2:6" ht="13.5">
      <c r="B698" s="90">
        <v>1</v>
      </c>
      <c r="C698" s="90">
        <f t="array" ref="C698">IFERROR(INDEX('유닛 기본 밸런스'!$G:$G,MATCH(D698,'유닛 기본 밸런스'!B:B,0))*E698,0)</f>
        <v>0</v>
      </c>
      <c r="D698" s="90">
        <f t="array" ref="D698">IFERROR(INDEX('유닛 기본 밸런스'!$B:$B,MATCH(F698,'유닛 기본 밸런스'!C:C,0)),0)</f>
        <v>0</v>
      </c>
      <c r="E698" s="90"/>
      <c r="F698" s="89"/>
    </row>
    <row r="699" spans="2:6" ht="13.5">
      <c r="B699" s="90">
        <v>1</v>
      </c>
      <c r="C699" s="90">
        <f t="array" ref="C699">IFERROR(INDEX('유닛 기본 밸런스'!$G:$G,MATCH(D699,'유닛 기본 밸런스'!B:B,0))*E699,0)</f>
        <v>0</v>
      </c>
      <c r="D699" s="90">
        <f t="array" ref="D699">IFERROR(INDEX('유닛 기본 밸런스'!$B:$B,MATCH(F699,'유닛 기본 밸런스'!C:C,0)),0)</f>
        <v>0</v>
      </c>
      <c r="E699" s="90"/>
      <c r="F699" s="89"/>
    </row>
    <row r="700" spans="2:6" ht="13.5">
      <c r="B700" s="90">
        <v>1</v>
      </c>
      <c r="C700" s="90">
        <f t="array" ref="C700">IFERROR(INDEX('유닛 기본 밸런스'!$G:$G,MATCH(D700,'유닛 기본 밸런스'!B:B,0))*E700,0)</f>
        <v>0</v>
      </c>
      <c r="D700" s="90">
        <f t="array" ref="D700">IFERROR(INDEX('유닛 기본 밸런스'!$B:$B,MATCH(F700,'유닛 기본 밸런스'!C:C,0)),0)</f>
        <v>0</v>
      </c>
      <c r="E700" s="90"/>
      <c r="F700" s="89"/>
    </row>
    <row r="701" spans="2:6" ht="13.5">
      <c r="B701" s="90">
        <v>1</v>
      </c>
      <c r="C701" s="90">
        <f t="array" ref="C701">IFERROR(INDEX('유닛 기본 밸런스'!$G:$G,MATCH(D701,'유닛 기본 밸런스'!B:B,0))*E701,0)</f>
        <v>0</v>
      </c>
      <c r="D701" s="90">
        <f t="array" ref="D701">IFERROR(INDEX('유닛 기본 밸런스'!$B:$B,MATCH(F701,'유닛 기본 밸런스'!C:C,0)),0)</f>
        <v>0</v>
      </c>
      <c r="E701" s="90"/>
      <c r="F701" s="89"/>
    </row>
    <row r="702" spans="2:6" ht="13.5">
      <c r="B702" s="90">
        <v>1</v>
      </c>
      <c r="C702" s="90">
        <f t="array" ref="C702">IFERROR(INDEX('유닛 기본 밸런스'!$G:$G,MATCH(D702,'유닛 기본 밸런스'!B:B,0))*E702,0)</f>
        <v>0</v>
      </c>
      <c r="D702" s="90">
        <f t="array" ref="D702">IFERROR(INDEX('유닛 기본 밸런스'!$B:$B,MATCH(F702,'유닛 기본 밸런스'!C:C,0)),0)</f>
        <v>0</v>
      </c>
      <c r="E702" s="90"/>
      <c r="F702" s="89"/>
    </row>
    <row r="703" spans="2:6" ht="13.5">
      <c r="B703" s="90">
        <v>1</v>
      </c>
      <c r="C703" s="90">
        <f t="array" ref="C703">IFERROR(INDEX('유닛 기본 밸런스'!$G:$G,MATCH(D703,'유닛 기본 밸런스'!B:B,0))*E703,0)</f>
        <v>0</v>
      </c>
      <c r="D703" s="90">
        <f t="array" ref="D703">IFERROR(INDEX('유닛 기본 밸런스'!$B:$B,MATCH(F703,'유닛 기본 밸런스'!C:C,0)),0)</f>
        <v>0</v>
      </c>
      <c r="E703" s="90"/>
      <c r="F703" s="89"/>
    </row>
    <row r="704" spans="2:6" ht="13.5">
      <c r="B704" s="90">
        <v>1</v>
      </c>
      <c r="C704" s="90">
        <f t="array" ref="C704">IFERROR(INDEX('유닛 기본 밸런스'!$G:$G,MATCH(D704,'유닛 기본 밸런스'!B:B,0))*E704,0)</f>
        <v>0</v>
      </c>
      <c r="D704" s="90">
        <f t="array" ref="D704">IFERROR(INDEX('유닛 기본 밸런스'!$B:$B,MATCH(F704,'유닛 기본 밸런스'!C:C,0)),0)</f>
        <v>0</v>
      </c>
      <c r="E704" s="90"/>
      <c r="F704" s="89"/>
    </row>
    <row r="705" spans="2:6" ht="13.5">
      <c r="B705" s="90">
        <v>1</v>
      </c>
      <c r="C705" s="90">
        <f t="array" ref="C705">IFERROR(INDEX('유닛 기본 밸런스'!$G:$G,MATCH(D705,'유닛 기본 밸런스'!B:B,0))*E705,0)</f>
        <v>0</v>
      </c>
      <c r="D705" s="90">
        <f t="array" ref="D705">IFERROR(INDEX('유닛 기본 밸런스'!$B:$B,MATCH(F705,'유닛 기본 밸런스'!C:C,0)),0)</f>
        <v>0</v>
      </c>
      <c r="E705" s="90"/>
      <c r="F705" s="89"/>
    </row>
    <row r="706" spans="2:6" ht="13.5">
      <c r="B706" s="90">
        <v>1</v>
      </c>
      <c r="C706" s="90">
        <f t="array" ref="C706">IFERROR(INDEX('유닛 기본 밸런스'!$G:$G,MATCH(D706,'유닛 기본 밸런스'!B:B,0))*E706,0)</f>
        <v>0</v>
      </c>
      <c r="D706" s="90">
        <f t="array" ref="D706">IFERROR(INDEX('유닛 기본 밸런스'!$B:$B,MATCH(F706,'유닛 기본 밸런스'!C:C,0)),0)</f>
        <v>0</v>
      </c>
      <c r="E706" s="90"/>
      <c r="F706" s="89"/>
    </row>
    <row r="707" spans="2:6" ht="13.5">
      <c r="B707" s="90">
        <v>1</v>
      </c>
      <c r="C707" s="90">
        <f t="array" ref="C707">IFERROR(INDEX('유닛 기본 밸런스'!$G:$G,MATCH(D707,'유닛 기본 밸런스'!B:B,0))*E707,0)</f>
        <v>0</v>
      </c>
      <c r="D707" s="90">
        <f t="array" ref="D707">IFERROR(INDEX('유닛 기본 밸런스'!$B:$B,MATCH(F707,'유닛 기본 밸런스'!C:C,0)),0)</f>
        <v>0</v>
      </c>
      <c r="E707" s="90"/>
      <c r="F707" s="89"/>
    </row>
    <row r="708" spans="2:6" ht="13.5">
      <c r="B708" s="90">
        <v>1</v>
      </c>
      <c r="C708" s="90">
        <f t="array" ref="C708">IFERROR(INDEX('유닛 기본 밸런스'!$G:$G,MATCH(D708,'유닛 기본 밸런스'!B:B,0))*E708,0)</f>
        <v>0</v>
      </c>
      <c r="D708" s="90">
        <f t="array" ref="D708">IFERROR(INDEX('유닛 기본 밸런스'!$B:$B,MATCH(F708,'유닛 기본 밸런스'!C:C,0)),0)</f>
        <v>0</v>
      </c>
      <c r="E708" s="90"/>
      <c r="F708" s="89"/>
    </row>
    <row r="709" spans="2:6" ht="13.5">
      <c r="B709" s="90">
        <v>1</v>
      </c>
      <c r="C709" s="90">
        <f t="array" ref="C709">IFERROR(INDEX('유닛 기본 밸런스'!$G:$G,MATCH(D709,'유닛 기본 밸런스'!B:B,0))*E709,0)</f>
        <v>0</v>
      </c>
      <c r="D709" s="90">
        <f t="array" ref="D709">IFERROR(INDEX('유닛 기본 밸런스'!$B:$B,MATCH(F709,'유닛 기본 밸런스'!C:C,0)),0)</f>
        <v>0</v>
      </c>
      <c r="E709" s="90"/>
      <c r="F709" s="89"/>
    </row>
    <row r="710" spans="2:6" ht="13.5">
      <c r="B710" s="90">
        <v>1</v>
      </c>
      <c r="C710" s="90">
        <f t="array" ref="C710">IFERROR(INDEX('유닛 기본 밸런스'!$G:$G,MATCH(D710,'유닛 기본 밸런스'!B:B,0))*E710,0)</f>
        <v>0</v>
      </c>
      <c r="D710" s="90">
        <f t="array" ref="D710">IFERROR(INDEX('유닛 기본 밸런스'!$B:$B,MATCH(F710,'유닛 기본 밸런스'!C:C,0)),0)</f>
        <v>0</v>
      </c>
      <c r="E710" s="90"/>
      <c r="F710" s="89"/>
    </row>
    <row r="711" spans="2:6" ht="13.5">
      <c r="B711" s="90">
        <v>1</v>
      </c>
      <c r="C711" s="90">
        <f t="array" ref="C711">IFERROR(INDEX('유닛 기본 밸런스'!$G:$G,MATCH(D711,'유닛 기본 밸런스'!B:B,0))*E711,0)</f>
        <v>0</v>
      </c>
      <c r="D711" s="90">
        <f t="array" ref="D711">IFERROR(INDEX('유닛 기본 밸런스'!$B:$B,MATCH(F711,'유닛 기본 밸런스'!C:C,0)),0)</f>
        <v>0</v>
      </c>
      <c r="E711" s="90"/>
      <c r="F711" s="89"/>
    </row>
    <row r="712" spans="2:6" ht="13.5">
      <c r="B712" s="90">
        <v>1</v>
      </c>
      <c r="C712" s="90">
        <f t="array" ref="C712">IFERROR(INDEX('유닛 기본 밸런스'!$G:$G,MATCH(D712,'유닛 기본 밸런스'!B:B,0))*E712,0)</f>
        <v>0</v>
      </c>
      <c r="D712" s="90">
        <f t="array" ref="D712">IFERROR(INDEX('유닛 기본 밸런스'!$B:$B,MATCH(F712,'유닛 기본 밸런스'!C:C,0)),0)</f>
        <v>0</v>
      </c>
      <c r="E712" s="90"/>
      <c r="F712" s="89"/>
    </row>
    <row r="713" spans="2:6" ht="13.5">
      <c r="B713" s="90">
        <v>1</v>
      </c>
      <c r="C713" s="90">
        <f t="array" ref="C713">IFERROR(INDEX('유닛 기본 밸런스'!$G:$G,MATCH(D713,'유닛 기본 밸런스'!B:B,0))*E713,0)</f>
        <v>0</v>
      </c>
      <c r="D713" s="90">
        <f t="array" ref="D713">IFERROR(INDEX('유닛 기본 밸런스'!$B:$B,MATCH(F713,'유닛 기본 밸런스'!C:C,0)),0)</f>
        <v>0</v>
      </c>
      <c r="E713" s="90"/>
      <c r="F713" s="89"/>
    </row>
    <row r="714" spans="2:6" ht="13.5">
      <c r="B714" s="90">
        <v>1</v>
      </c>
      <c r="C714" s="90">
        <f t="array" ref="C714">IFERROR(INDEX('유닛 기본 밸런스'!$G:$G,MATCH(D714,'유닛 기본 밸런스'!B:B,0))*E714,0)</f>
        <v>0</v>
      </c>
      <c r="D714" s="90">
        <f t="array" ref="D714">IFERROR(INDEX('유닛 기본 밸런스'!$B:$B,MATCH(F714,'유닛 기본 밸런스'!C:C,0)),0)</f>
        <v>0</v>
      </c>
      <c r="E714" s="90"/>
      <c r="F714" s="89"/>
    </row>
    <row r="715" spans="2:6" ht="13.5">
      <c r="B715" s="90">
        <v>1</v>
      </c>
      <c r="C715" s="90">
        <f t="array" ref="C715">IFERROR(INDEX('유닛 기본 밸런스'!$G:$G,MATCH(D715,'유닛 기본 밸런스'!B:B,0))*E715,0)</f>
        <v>0</v>
      </c>
      <c r="D715" s="90">
        <f t="array" ref="D715">IFERROR(INDEX('유닛 기본 밸런스'!$B:$B,MATCH(F715,'유닛 기본 밸런스'!C:C,0)),0)</f>
        <v>0</v>
      </c>
      <c r="E715" s="90"/>
      <c r="F715" s="89"/>
    </row>
    <row r="716" spans="2:6" ht="13.5">
      <c r="B716" s="90">
        <v>1</v>
      </c>
      <c r="C716" s="90">
        <f t="array" ref="C716">IFERROR(INDEX('유닛 기본 밸런스'!$G:$G,MATCH(D716,'유닛 기본 밸런스'!B:B,0))*E716,0)</f>
        <v>0</v>
      </c>
      <c r="D716" s="90">
        <f t="array" ref="D716">IFERROR(INDEX('유닛 기본 밸런스'!$B:$B,MATCH(F716,'유닛 기본 밸런스'!C:C,0)),0)</f>
        <v>0</v>
      </c>
      <c r="E716" s="90"/>
      <c r="F716" s="89"/>
    </row>
    <row r="717" spans="2:6" ht="13.5">
      <c r="B717" s="90">
        <v>1</v>
      </c>
      <c r="C717" s="90">
        <f t="array" ref="C717">IFERROR(INDEX('유닛 기본 밸런스'!$G:$G,MATCH(D717,'유닛 기본 밸런스'!B:B,0))*E717,0)</f>
        <v>0</v>
      </c>
      <c r="D717" s="90">
        <f t="array" ref="D717">IFERROR(INDEX('유닛 기본 밸런스'!$B:$B,MATCH(F717,'유닛 기본 밸런스'!C:C,0)),0)</f>
        <v>0</v>
      </c>
      <c r="E717" s="90"/>
      <c r="F717" s="89"/>
    </row>
    <row r="718" spans="2:6" ht="13.5">
      <c r="B718" s="90">
        <v>1</v>
      </c>
      <c r="C718" s="90">
        <f t="array" ref="C718">IFERROR(INDEX('유닛 기본 밸런스'!$G:$G,MATCH(D718,'유닛 기본 밸런스'!B:B,0))*E718,0)</f>
        <v>0</v>
      </c>
      <c r="D718" s="90">
        <f t="array" ref="D718">IFERROR(INDEX('유닛 기본 밸런스'!$B:$B,MATCH(F718,'유닛 기본 밸런스'!C:C,0)),0)</f>
        <v>0</v>
      </c>
      <c r="E718" s="90"/>
      <c r="F718" s="89"/>
    </row>
    <row r="719" spans="2:6" ht="13.5">
      <c r="B719" s="90">
        <v>1</v>
      </c>
      <c r="C719" s="90">
        <f t="array" ref="C719">IFERROR(INDEX('유닛 기본 밸런스'!$G:$G,MATCH(D719,'유닛 기본 밸런스'!B:B,0))*E719,0)</f>
        <v>0</v>
      </c>
      <c r="D719" s="90">
        <f t="array" ref="D719">IFERROR(INDEX('유닛 기본 밸런스'!$B:$B,MATCH(F719,'유닛 기본 밸런스'!C:C,0)),0)</f>
        <v>0</v>
      </c>
      <c r="E719" s="90"/>
      <c r="F719" s="89"/>
    </row>
    <row r="720" spans="2:6" ht="13.5">
      <c r="B720" s="90">
        <v>1</v>
      </c>
      <c r="C720" s="90">
        <f t="array" ref="C720">IFERROR(INDEX('유닛 기본 밸런스'!$G:$G,MATCH(D720,'유닛 기본 밸런스'!B:B,0))*E720,0)</f>
        <v>0</v>
      </c>
      <c r="D720" s="90">
        <f t="array" ref="D720">IFERROR(INDEX('유닛 기본 밸런스'!$B:$B,MATCH(F720,'유닛 기본 밸런스'!C:C,0)),0)</f>
        <v>0</v>
      </c>
      <c r="E720" s="90"/>
      <c r="F720" s="89"/>
    </row>
    <row r="721" spans="2:6" ht="13.5">
      <c r="B721" s="90">
        <v>1</v>
      </c>
      <c r="C721" s="90">
        <f t="array" ref="C721">IFERROR(INDEX('유닛 기본 밸런스'!$G:$G,MATCH(D721,'유닛 기본 밸런스'!B:B,0))*E721,0)</f>
        <v>0</v>
      </c>
      <c r="D721" s="90">
        <f t="array" ref="D721">IFERROR(INDEX('유닛 기본 밸런스'!$B:$B,MATCH(F721,'유닛 기본 밸런스'!C:C,0)),0)</f>
        <v>0</v>
      </c>
      <c r="E721" s="90"/>
      <c r="F721" s="89"/>
    </row>
    <row r="722" spans="2:6" ht="13.5">
      <c r="B722" s="90">
        <v>1</v>
      </c>
      <c r="C722" s="90">
        <f t="array" ref="C722">IFERROR(INDEX('유닛 기본 밸런스'!$G:$G,MATCH(D722,'유닛 기본 밸런스'!B:B,0))*E722,0)</f>
        <v>0</v>
      </c>
      <c r="D722" s="90">
        <f t="array" ref="D722">IFERROR(INDEX('유닛 기본 밸런스'!$B:$B,MATCH(F722,'유닛 기본 밸런스'!C:C,0)),0)</f>
        <v>0</v>
      </c>
      <c r="E722" s="90"/>
      <c r="F722" s="89"/>
    </row>
    <row r="723" spans="2:6" ht="13.5">
      <c r="B723" s="90">
        <v>1</v>
      </c>
      <c r="C723" s="90">
        <f t="array" ref="C723">IFERROR(INDEX('유닛 기본 밸런스'!$G:$G,MATCH(D723,'유닛 기본 밸런스'!B:B,0))*E723,0)</f>
        <v>0</v>
      </c>
      <c r="D723" s="90">
        <f t="array" ref="D723">IFERROR(INDEX('유닛 기본 밸런스'!$B:$B,MATCH(F723,'유닛 기본 밸런스'!C:C,0)),0)</f>
        <v>0</v>
      </c>
      <c r="E723" s="90"/>
      <c r="F723" s="89"/>
    </row>
    <row r="724" spans="2:6" ht="13.5">
      <c r="B724" s="90">
        <v>1</v>
      </c>
      <c r="C724" s="90">
        <f t="array" ref="C724">IFERROR(INDEX('유닛 기본 밸런스'!$G:$G,MATCH(D724,'유닛 기본 밸런스'!B:B,0))*E724,0)</f>
        <v>0</v>
      </c>
      <c r="D724" s="90">
        <f t="array" ref="D724">IFERROR(INDEX('유닛 기본 밸런스'!$B:$B,MATCH(F724,'유닛 기본 밸런스'!C:C,0)),0)</f>
        <v>0</v>
      </c>
      <c r="E724" s="90"/>
      <c r="F724" s="89"/>
    </row>
    <row r="725" spans="2:6" ht="13.5">
      <c r="B725" s="90">
        <v>1</v>
      </c>
      <c r="C725" s="90">
        <f t="array" ref="C725">IFERROR(INDEX('유닛 기본 밸런스'!$G:$G,MATCH(D725,'유닛 기본 밸런스'!B:B,0))*E725,0)</f>
        <v>0</v>
      </c>
      <c r="D725" s="90">
        <f t="array" ref="D725">IFERROR(INDEX('유닛 기본 밸런스'!$B:$B,MATCH(F725,'유닛 기본 밸런스'!C:C,0)),0)</f>
        <v>0</v>
      </c>
      <c r="E725" s="90"/>
      <c r="F725" s="89"/>
    </row>
    <row r="726" spans="2:6" ht="13.5">
      <c r="B726" s="90">
        <v>1</v>
      </c>
      <c r="C726" s="90">
        <f t="array" ref="C726">IFERROR(INDEX('유닛 기본 밸런스'!$G:$G,MATCH(D726,'유닛 기본 밸런스'!B:B,0))*E726,0)</f>
        <v>0</v>
      </c>
      <c r="D726" s="90">
        <f t="array" ref="D726">IFERROR(INDEX('유닛 기본 밸런스'!$B:$B,MATCH(F726,'유닛 기본 밸런스'!C:C,0)),0)</f>
        <v>0</v>
      </c>
      <c r="E726" s="90"/>
      <c r="F726" s="89"/>
    </row>
    <row r="727" spans="2:6" ht="13.5">
      <c r="B727" s="90">
        <v>1</v>
      </c>
      <c r="C727" s="90">
        <f t="array" ref="C727">IFERROR(INDEX('유닛 기본 밸런스'!$G:$G,MATCH(D727,'유닛 기본 밸런스'!B:B,0))*E727,0)</f>
        <v>0</v>
      </c>
      <c r="D727" s="90">
        <f t="array" ref="D727">IFERROR(INDEX('유닛 기본 밸런스'!$B:$B,MATCH(F727,'유닛 기본 밸런스'!C:C,0)),0)</f>
        <v>0</v>
      </c>
      <c r="E727" s="90"/>
      <c r="F727" s="89"/>
    </row>
    <row r="728" spans="2:6" ht="13.5">
      <c r="B728" s="90">
        <v>1</v>
      </c>
      <c r="C728" s="90">
        <f t="array" ref="C728">IFERROR(INDEX('유닛 기본 밸런스'!$G:$G,MATCH(D728,'유닛 기본 밸런스'!B:B,0))*E728,0)</f>
        <v>0</v>
      </c>
      <c r="D728" s="90">
        <f t="array" ref="D728">IFERROR(INDEX('유닛 기본 밸런스'!$B:$B,MATCH(F728,'유닛 기본 밸런스'!C:C,0)),0)</f>
        <v>0</v>
      </c>
      <c r="E728" s="90"/>
      <c r="F728" s="89"/>
    </row>
    <row r="729" spans="2:6" ht="13.5">
      <c r="B729" s="90">
        <v>1</v>
      </c>
      <c r="C729" s="90">
        <f t="array" ref="C729">IFERROR(INDEX('유닛 기본 밸런스'!$G:$G,MATCH(D729,'유닛 기본 밸런스'!B:B,0))*E729,0)</f>
        <v>0</v>
      </c>
      <c r="D729" s="90">
        <f t="array" ref="D729">IFERROR(INDEX('유닛 기본 밸런스'!$B:$B,MATCH(F729,'유닛 기본 밸런스'!C:C,0)),0)</f>
        <v>0</v>
      </c>
      <c r="E729" s="90"/>
      <c r="F729" s="89"/>
    </row>
    <row r="730" spans="2:6" ht="13.5">
      <c r="B730" s="90">
        <v>1</v>
      </c>
      <c r="C730" s="90">
        <f t="array" ref="C730">IFERROR(INDEX('유닛 기본 밸런스'!$G:$G,MATCH(D730,'유닛 기본 밸런스'!B:B,0))*E730,0)</f>
        <v>0</v>
      </c>
      <c r="D730" s="90">
        <f t="array" ref="D730">IFERROR(INDEX('유닛 기본 밸런스'!$B:$B,MATCH(F730,'유닛 기본 밸런스'!C:C,0)),0)</f>
        <v>0</v>
      </c>
      <c r="E730" s="90"/>
      <c r="F730" s="89"/>
    </row>
    <row r="731" spans="2:6" ht="13.5">
      <c r="B731" s="90">
        <v>1</v>
      </c>
      <c r="C731" s="90">
        <f t="array" ref="C731">IFERROR(INDEX('유닛 기본 밸런스'!$G:$G,MATCH(D731,'유닛 기본 밸런스'!B:B,0))*E731,0)</f>
        <v>0</v>
      </c>
      <c r="D731" s="90">
        <f t="array" ref="D731">IFERROR(INDEX('유닛 기본 밸런스'!$B:$B,MATCH(F731,'유닛 기본 밸런스'!C:C,0)),0)</f>
        <v>0</v>
      </c>
      <c r="E731" s="90"/>
      <c r="F731" s="89"/>
    </row>
    <row r="732" spans="2:6" ht="13.5">
      <c r="B732" s="90">
        <v>1</v>
      </c>
      <c r="C732" s="90">
        <f t="array" ref="C732">IFERROR(INDEX('유닛 기본 밸런스'!$G:$G,MATCH(D732,'유닛 기본 밸런스'!B:B,0))*E732,0)</f>
        <v>0</v>
      </c>
      <c r="D732" s="90">
        <f t="array" ref="D732">IFERROR(INDEX('유닛 기본 밸런스'!$B:$B,MATCH(F732,'유닛 기본 밸런스'!C:C,0)),0)</f>
        <v>0</v>
      </c>
      <c r="E732" s="90"/>
      <c r="F732" s="89"/>
    </row>
    <row r="733" spans="2:6" ht="13.5">
      <c r="B733" s="90">
        <v>1</v>
      </c>
      <c r="C733" s="90">
        <f t="array" ref="C733">IFERROR(INDEX('유닛 기본 밸런스'!$G:$G,MATCH(D733,'유닛 기본 밸런스'!B:B,0))*E733,0)</f>
        <v>0</v>
      </c>
      <c r="D733" s="90">
        <f t="array" ref="D733">IFERROR(INDEX('유닛 기본 밸런스'!$B:$B,MATCH(F733,'유닛 기본 밸런스'!C:C,0)),0)</f>
        <v>0</v>
      </c>
      <c r="E733" s="90"/>
      <c r="F733" s="89"/>
    </row>
    <row r="734" spans="2:6" ht="13.5">
      <c r="B734" s="90">
        <v>1</v>
      </c>
      <c r="C734" s="90">
        <f t="array" ref="C734">IFERROR(INDEX('유닛 기본 밸런스'!$G:$G,MATCH(D734,'유닛 기본 밸런스'!B:B,0))*E734,0)</f>
        <v>0</v>
      </c>
      <c r="D734" s="90">
        <f t="array" ref="D734">IFERROR(INDEX('유닛 기본 밸런스'!$B:$B,MATCH(F734,'유닛 기본 밸런스'!C:C,0)),0)</f>
        <v>0</v>
      </c>
      <c r="E734" s="90"/>
      <c r="F734" s="89"/>
    </row>
    <row r="735" spans="2:6" ht="13.5">
      <c r="B735" s="90">
        <v>1</v>
      </c>
      <c r="C735" s="90">
        <f t="array" ref="C735">IFERROR(INDEX('유닛 기본 밸런스'!$G:$G,MATCH(D735,'유닛 기본 밸런스'!B:B,0))*E735,0)</f>
        <v>0</v>
      </c>
      <c r="D735" s="90">
        <f t="array" ref="D735">IFERROR(INDEX('유닛 기본 밸런스'!$B:$B,MATCH(F735,'유닛 기본 밸런스'!C:C,0)),0)</f>
        <v>0</v>
      </c>
      <c r="E735" s="90"/>
      <c r="F735" s="89"/>
    </row>
    <row r="736" spans="2:6" ht="13.5">
      <c r="B736" s="90">
        <v>1</v>
      </c>
      <c r="C736" s="90">
        <f t="array" ref="C736">IFERROR(INDEX('유닛 기본 밸런스'!$G:$G,MATCH(D736,'유닛 기본 밸런스'!B:B,0))*E736,0)</f>
        <v>0</v>
      </c>
      <c r="D736" s="90">
        <f t="array" ref="D736">IFERROR(INDEX('유닛 기본 밸런스'!$B:$B,MATCH(F736,'유닛 기본 밸런스'!C:C,0)),0)</f>
        <v>0</v>
      </c>
      <c r="E736" s="90"/>
      <c r="F736" s="89"/>
    </row>
    <row r="737" spans="2:6" ht="13.5">
      <c r="B737" s="90">
        <v>1</v>
      </c>
      <c r="C737" s="90">
        <f t="array" ref="C737">IFERROR(INDEX('유닛 기본 밸런스'!$G:$G,MATCH(D737,'유닛 기본 밸런스'!B:B,0))*E737,0)</f>
        <v>0</v>
      </c>
      <c r="D737" s="90">
        <f t="array" ref="D737">IFERROR(INDEX('유닛 기본 밸런스'!$B:$B,MATCH(F737,'유닛 기본 밸런스'!C:C,0)),0)</f>
        <v>0</v>
      </c>
      <c r="E737" s="90"/>
      <c r="F737" s="89"/>
    </row>
    <row r="738" spans="2:6" ht="13.5">
      <c r="B738" s="90">
        <v>1</v>
      </c>
      <c r="C738" s="90">
        <f t="array" ref="C738">IFERROR(INDEX('유닛 기본 밸런스'!$G:$G,MATCH(D738,'유닛 기본 밸런스'!B:B,0))*E738,0)</f>
        <v>0</v>
      </c>
      <c r="D738" s="90">
        <f t="array" ref="D738">IFERROR(INDEX('유닛 기본 밸런스'!$B:$B,MATCH(F738,'유닛 기본 밸런스'!C:C,0)),0)</f>
        <v>0</v>
      </c>
      <c r="E738" s="90"/>
      <c r="F738" s="89"/>
    </row>
    <row r="739" spans="2:6" ht="13.5">
      <c r="B739" s="90">
        <v>1</v>
      </c>
      <c r="C739" s="90">
        <f t="array" ref="C739">IFERROR(INDEX('유닛 기본 밸런스'!$G:$G,MATCH(D739,'유닛 기본 밸런스'!B:B,0))*E739,0)</f>
        <v>0</v>
      </c>
      <c r="D739" s="90">
        <f t="array" ref="D739">IFERROR(INDEX('유닛 기본 밸런스'!$B:$B,MATCH(F739,'유닛 기본 밸런스'!C:C,0)),0)</f>
        <v>0</v>
      </c>
      <c r="E739" s="90"/>
      <c r="F739" s="89"/>
    </row>
    <row r="740" spans="2:6" ht="13.5">
      <c r="B740" s="90">
        <v>1</v>
      </c>
      <c r="C740" s="90">
        <f t="array" ref="C740">IFERROR(INDEX('유닛 기본 밸런스'!$G:$G,MATCH(D740,'유닛 기본 밸런스'!B:B,0))*E740,0)</f>
        <v>0</v>
      </c>
      <c r="D740" s="90">
        <f t="array" ref="D740">IFERROR(INDEX('유닛 기본 밸런스'!$B:$B,MATCH(F740,'유닛 기본 밸런스'!C:C,0)),0)</f>
        <v>0</v>
      </c>
      <c r="E740" s="90"/>
      <c r="F740" s="89"/>
    </row>
    <row r="741" spans="2:6" ht="13.5">
      <c r="B741" s="90">
        <v>1</v>
      </c>
      <c r="C741" s="90">
        <f t="array" ref="C741">IFERROR(INDEX('유닛 기본 밸런스'!$G:$G,MATCH(D741,'유닛 기본 밸런스'!B:B,0))*E741,0)</f>
        <v>0</v>
      </c>
      <c r="D741" s="90">
        <f t="array" ref="D741">IFERROR(INDEX('유닛 기본 밸런스'!$B:$B,MATCH(F741,'유닛 기본 밸런스'!C:C,0)),0)</f>
        <v>0</v>
      </c>
      <c r="E741" s="90"/>
      <c r="F741" s="89"/>
    </row>
    <row r="742" spans="2:6" ht="13.5">
      <c r="B742" s="90">
        <v>1</v>
      </c>
      <c r="C742" s="90">
        <f t="array" ref="C742">IFERROR(INDEX('유닛 기본 밸런스'!$G:$G,MATCH(D742,'유닛 기본 밸런스'!B:B,0))*E742,0)</f>
        <v>0</v>
      </c>
      <c r="D742" s="90">
        <f t="array" ref="D742">IFERROR(INDEX('유닛 기본 밸런스'!$B:$B,MATCH(F742,'유닛 기본 밸런스'!C:C,0)),0)</f>
        <v>0</v>
      </c>
      <c r="E742" s="90"/>
      <c r="F742" s="89"/>
    </row>
    <row r="743" spans="2:6" ht="13.5">
      <c r="B743" s="90">
        <v>1</v>
      </c>
      <c r="C743" s="90">
        <f t="array" ref="C743">IFERROR(INDEX('유닛 기본 밸런스'!$G:$G,MATCH(D743,'유닛 기본 밸런스'!B:B,0))*E743,0)</f>
        <v>0</v>
      </c>
      <c r="D743" s="90">
        <f t="array" ref="D743">IFERROR(INDEX('유닛 기본 밸런스'!$B:$B,MATCH(F743,'유닛 기본 밸런스'!C:C,0)),0)</f>
        <v>0</v>
      </c>
      <c r="E743" s="90"/>
      <c r="F743" s="89"/>
    </row>
    <row r="744" spans="2:6" ht="13.5">
      <c r="B744" s="90">
        <v>1</v>
      </c>
      <c r="C744" s="90">
        <f t="array" ref="C744">IFERROR(INDEX('유닛 기본 밸런스'!$G:$G,MATCH(D744,'유닛 기본 밸런스'!B:B,0))*E744,0)</f>
        <v>0</v>
      </c>
      <c r="D744" s="90">
        <f t="array" ref="D744">IFERROR(INDEX('유닛 기본 밸런스'!$B:$B,MATCH(F744,'유닛 기본 밸런스'!C:C,0)),0)</f>
        <v>0</v>
      </c>
      <c r="E744" s="90"/>
      <c r="F744" s="89"/>
    </row>
    <row r="745" spans="2:6" ht="13.5">
      <c r="B745" s="90">
        <v>1</v>
      </c>
      <c r="C745" s="90">
        <f t="array" ref="C745">IFERROR(INDEX('유닛 기본 밸런스'!$G:$G,MATCH(D745,'유닛 기본 밸런스'!B:B,0))*E745,0)</f>
        <v>0</v>
      </c>
      <c r="D745" s="90">
        <f t="array" ref="D745">IFERROR(INDEX('유닛 기본 밸런스'!$B:$B,MATCH(F745,'유닛 기본 밸런스'!C:C,0)),0)</f>
        <v>0</v>
      </c>
      <c r="E745" s="90"/>
      <c r="F745" s="89"/>
    </row>
    <row r="746" spans="2:6" ht="13.5">
      <c r="B746" s="90">
        <v>1</v>
      </c>
      <c r="C746" s="90">
        <f t="array" ref="C746">IFERROR(INDEX('유닛 기본 밸런스'!$G:$G,MATCH(D746,'유닛 기본 밸런스'!B:B,0))*E746,0)</f>
        <v>0</v>
      </c>
      <c r="D746" s="90">
        <f t="array" ref="D746">IFERROR(INDEX('유닛 기본 밸런스'!$B:$B,MATCH(F746,'유닛 기본 밸런스'!C:C,0)),0)</f>
        <v>0</v>
      </c>
      <c r="E746" s="90"/>
      <c r="F746" s="89"/>
    </row>
    <row r="747" spans="2:6" ht="13.5">
      <c r="B747" s="90">
        <v>1</v>
      </c>
      <c r="C747" s="90">
        <f t="array" ref="C747">IFERROR(INDEX('유닛 기본 밸런스'!$G:$G,MATCH(D747,'유닛 기본 밸런스'!B:B,0))*E747,0)</f>
        <v>0</v>
      </c>
      <c r="D747" s="90">
        <f t="array" ref="D747">IFERROR(INDEX('유닛 기본 밸런스'!$B:$B,MATCH(F747,'유닛 기본 밸런스'!C:C,0)),0)</f>
        <v>0</v>
      </c>
      <c r="E747" s="90"/>
      <c r="F747" s="89"/>
    </row>
    <row r="748" spans="2:6" ht="13.5">
      <c r="B748" s="90">
        <v>1</v>
      </c>
      <c r="C748" s="90">
        <f t="array" ref="C748">IFERROR(INDEX('유닛 기본 밸런스'!$G:$G,MATCH(D748,'유닛 기본 밸런스'!B:B,0))*E748,0)</f>
        <v>0</v>
      </c>
      <c r="D748" s="90">
        <f t="array" ref="D748">IFERROR(INDEX('유닛 기본 밸런스'!$B:$B,MATCH(F748,'유닛 기본 밸런스'!C:C,0)),0)</f>
        <v>0</v>
      </c>
      <c r="E748" s="90"/>
      <c r="F748" s="89"/>
    </row>
    <row r="749" spans="2:6" ht="13.5">
      <c r="B749" s="90">
        <v>1</v>
      </c>
      <c r="C749" s="90">
        <f t="array" ref="C749">IFERROR(INDEX('유닛 기본 밸런스'!$G:$G,MATCH(D749,'유닛 기본 밸런스'!B:B,0))*E749,0)</f>
        <v>0</v>
      </c>
      <c r="D749" s="90">
        <f t="array" ref="D749">IFERROR(INDEX('유닛 기본 밸런스'!$B:$B,MATCH(F749,'유닛 기본 밸런스'!C:C,0)),0)</f>
        <v>0</v>
      </c>
      <c r="E749" s="90"/>
      <c r="F749" s="89"/>
    </row>
    <row r="750" spans="2:6" ht="13.5">
      <c r="B750" s="90">
        <v>1</v>
      </c>
      <c r="C750" s="90">
        <f t="array" ref="C750">IFERROR(INDEX('유닛 기본 밸런스'!$G:$G,MATCH(D750,'유닛 기본 밸런스'!B:B,0))*E750,0)</f>
        <v>0</v>
      </c>
      <c r="D750" s="90">
        <f t="array" ref="D750">IFERROR(INDEX('유닛 기본 밸런스'!$B:$B,MATCH(F750,'유닛 기본 밸런스'!C:C,0)),0)</f>
        <v>0</v>
      </c>
      <c r="E750" s="90"/>
      <c r="F750" s="89"/>
    </row>
    <row r="751" spans="2:6" ht="13.5">
      <c r="B751" s="90">
        <v>1</v>
      </c>
      <c r="C751" s="90">
        <f t="array" ref="C751">IFERROR(INDEX('유닛 기본 밸런스'!$G:$G,MATCH(D751,'유닛 기본 밸런스'!B:B,0))*E751,0)</f>
        <v>0</v>
      </c>
      <c r="D751" s="90">
        <f t="array" ref="D751">IFERROR(INDEX('유닛 기본 밸런스'!$B:$B,MATCH(F751,'유닛 기본 밸런스'!C:C,0)),0)</f>
        <v>0</v>
      </c>
      <c r="E751" s="90"/>
      <c r="F751" s="89"/>
    </row>
    <row r="752" spans="2:6" ht="13.5">
      <c r="B752" s="90">
        <v>1</v>
      </c>
      <c r="C752" s="90">
        <f t="array" ref="C752">IFERROR(INDEX('유닛 기본 밸런스'!$G:$G,MATCH(D752,'유닛 기본 밸런스'!B:B,0))*E752,0)</f>
        <v>0</v>
      </c>
      <c r="D752" s="90">
        <f t="array" ref="D752">IFERROR(INDEX('유닛 기본 밸런스'!$B:$B,MATCH(F752,'유닛 기본 밸런스'!C:C,0)),0)</f>
        <v>0</v>
      </c>
      <c r="E752" s="90"/>
      <c r="F752" s="89"/>
    </row>
    <row r="753" spans="2:6" ht="13.5">
      <c r="B753" s="90">
        <v>1</v>
      </c>
      <c r="C753" s="90">
        <f t="array" ref="C753">IFERROR(INDEX('유닛 기본 밸런스'!$G:$G,MATCH(D753,'유닛 기본 밸런스'!B:B,0))*E753,0)</f>
        <v>0</v>
      </c>
      <c r="D753" s="90">
        <f t="array" ref="D753">IFERROR(INDEX('유닛 기본 밸런스'!$B:$B,MATCH(F753,'유닛 기본 밸런스'!C:C,0)),0)</f>
        <v>0</v>
      </c>
      <c r="E753" s="90"/>
      <c r="F753" s="89"/>
    </row>
    <row r="754" spans="2:6" ht="13.5">
      <c r="B754" s="90">
        <v>1</v>
      </c>
      <c r="C754" s="90">
        <f t="array" ref="C754">IFERROR(INDEX('유닛 기본 밸런스'!$G:$G,MATCH(D754,'유닛 기본 밸런스'!B:B,0))*E754,0)</f>
        <v>0</v>
      </c>
      <c r="D754" s="90">
        <f t="array" ref="D754">IFERROR(INDEX('유닛 기본 밸런스'!$B:$B,MATCH(F754,'유닛 기본 밸런스'!C:C,0)),0)</f>
        <v>0</v>
      </c>
      <c r="E754" s="90"/>
      <c r="F754" s="89"/>
    </row>
    <row r="755" spans="2:6" ht="13.5">
      <c r="B755" s="90">
        <v>1</v>
      </c>
      <c r="C755" s="90">
        <f t="array" ref="C755">IFERROR(INDEX('유닛 기본 밸런스'!$G:$G,MATCH(D755,'유닛 기본 밸런스'!B:B,0))*E755,0)</f>
        <v>0</v>
      </c>
      <c r="D755" s="90">
        <f t="array" ref="D755">IFERROR(INDEX('유닛 기본 밸런스'!$B:$B,MATCH(F755,'유닛 기본 밸런스'!C:C,0)),0)</f>
        <v>0</v>
      </c>
      <c r="E755" s="90"/>
      <c r="F755" s="89"/>
    </row>
    <row r="756" spans="2:6" ht="13.5">
      <c r="B756" s="90">
        <v>1</v>
      </c>
      <c r="C756" s="90">
        <f t="array" ref="C756">IFERROR(INDEX('유닛 기본 밸런스'!$G:$G,MATCH(D756,'유닛 기본 밸런스'!B:B,0))*E756,0)</f>
        <v>0</v>
      </c>
      <c r="D756" s="90">
        <f t="array" ref="D756">IFERROR(INDEX('유닛 기본 밸런스'!$B:$B,MATCH(F756,'유닛 기본 밸런스'!C:C,0)),0)</f>
        <v>0</v>
      </c>
      <c r="E756" s="90"/>
      <c r="F756" s="89"/>
    </row>
    <row r="757" spans="2:6" ht="13.5">
      <c r="B757" s="90">
        <v>1</v>
      </c>
      <c r="C757" s="90">
        <f t="array" ref="C757">IFERROR(INDEX('유닛 기본 밸런스'!$G:$G,MATCH(D757,'유닛 기본 밸런스'!B:B,0))*E757,0)</f>
        <v>0</v>
      </c>
      <c r="D757" s="90">
        <f t="array" ref="D757">IFERROR(INDEX('유닛 기본 밸런스'!$B:$B,MATCH(F757,'유닛 기본 밸런스'!C:C,0)),0)</f>
        <v>0</v>
      </c>
      <c r="E757" s="90"/>
      <c r="F757" s="89"/>
    </row>
    <row r="758" spans="2:6" ht="13.5">
      <c r="B758" s="90">
        <v>1</v>
      </c>
      <c r="C758" s="90">
        <f t="array" ref="C758">IFERROR(INDEX('유닛 기본 밸런스'!$G:$G,MATCH(D758,'유닛 기본 밸런스'!B:B,0))*E758,0)</f>
        <v>0</v>
      </c>
      <c r="D758" s="90">
        <f t="array" ref="D758">IFERROR(INDEX('유닛 기본 밸런스'!$B:$B,MATCH(F758,'유닛 기본 밸런스'!C:C,0)),0)</f>
        <v>0</v>
      </c>
      <c r="E758" s="90"/>
      <c r="F758" s="89"/>
    </row>
    <row r="759" spans="2:6" ht="13.5">
      <c r="B759" s="90">
        <v>1</v>
      </c>
      <c r="C759" s="90">
        <f t="array" ref="C759">IFERROR(INDEX('유닛 기본 밸런스'!$G:$G,MATCH(D759,'유닛 기본 밸런스'!B:B,0))*E759,0)</f>
        <v>0</v>
      </c>
      <c r="D759" s="90">
        <f t="array" ref="D759">IFERROR(INDEX('유닛 기본 밸런스'!$B:$B,MATCH(F759,'유닛 기본 밸런스'!C:C,0)),0)</f>
        <v>0</v>
      </c>
      <c r="E759" s="90"/>
      <c r="F759" s="89"/>
    </row>
    <row r="760" spans="2:6" ht="13.5">
      <c r="B760" s="90">
        <v>1</v>
      </c>
      <c r="C760" s="90">
        <f t="array" ref="C760">IFERROR(INDEX('유닛 기본 밸런스'!$G:$G,MATCH(D760,'유닛 기본 밸런스'!B:B,0))*E760,0)</f>
        <v>0</v>
      </c>
      <c r="D760" s="90">
        <f t="array" ref="D760">IFERROR(INDEX('유닛 기본 밸런스'!$B:$B,MATCH(F760,'유닛 기본 밸런스'!C:C,0)),0)</f>
        <v>0</v>
      </c>
      <c r="E760" s="90"/>
      <c r="F760" s="89"/>
    </row>
    <row r="761" spans="2:6" ht="13.5">
      <c r="B761" s="90">
        <v>1</v>
      </c>
      <c r="C761" s="90">
        <f t="array" ref="C761">IFERROR(INDEX('유닛 기본 밸런스'!$G:$G,MATCH(D761,'유닛 기본 밸런스'!B:B,0))*E761,0)</f>
        <v>0</v>
      </c>
      <c r="D761" s="90">
        <f t="array" ref="D761">IFERROR(INDEX('유닛 기본 밸런스'!$B:$B,MATCH(F761,'유닛 기본 밸런스'!C:C,0)),0)</f>
        <v>0</v>
      </c>
      <c r="E761" s="90"/>
      <c r="F761" s="89"/>
    </row>
    <row r="762" spans="2:6" ht="13.5">
      <c r="B762" s="90">
        <v>1</v>
      </c>
      <c r="C762" s="90">
        <f t="array" ref="C762">IFERROR(INDEX('유닛 기본 밸런스'!$G:$G,MATCH(D762,'유닛 기본 밸런스'!B:B,0))*E762,0)</f>
        <v>0</v>
      </c>
      <c r="D762" s="90">
        <f t="array" ref="D762">IFERROR(INDEX('유닛 기본 밸런스'!$B:$B,MATCH(F762,'유닛 기본 밸런스'!C:C,0)),0)</f>
        <v>0</v>
      </c>
      <c r="E762" s="90"/>
      <c r="F762" s="89"/>
    </row>
    <row r="763" spans="2:6" ht="13.5">
      <c r="B763" s="90">
        <v>1</v>
      </c>
      <c r="C763" s="90">
        <f t="array" ref="C763">IFERROR(INDEX('유닛 기본 밸런스'!$G:$G,MATCH(D763,'유닛 기본 밸런스'!B:B,0))*E763,0)</f>
        <v>0</v>
      </c>
      <c r="D763" s="90">
        <f t="array" ref="D763">IFERROR(INDEX('유닛 기본 밸런스'!$B:$B,MATCH(F763,'유닛 기본 밸런스'!C:C,0)),0)</f>
        <v>0</v>
      </c>
      <c r="E763" s="90"/>
      <c r="F763" s="89"/>
    </row>
    <row r="764" spans="2:6" ht="13.5">
      <c r="B764" s="90">
        <v>1</v>
      </c>
      <c r="C764" s="90">
        <f t="array" ref="C764">IFERROR(INDEX('유닛 기본 밸런스'!$G:$G,MATCH(D764,'유닛 기본 밸런스'!B:B,0))*E764,0)</f>
        <v>0</v>
      </c>
      <c r="D764" s="90">
        <f t="array" ref="D764">IFERROR(INDEX('유닛 기본 밸런스'!$B:$B,MATCH(F764,'유닛 기본 밸런스'!C:C,0)),0)</f>
        <v>0</v>
      </c>
      <c r="E764" s="90"/>
      <c r="F764" s="89"/>
    </row>
    <row r="765" spans="2:6" ht="13.5">
      <c r="B765" s="90">
        <v>1</v>
      </c>
      <c r="C765" s="90">
        <f t="array" ref="C765">IFERROR(INDEX('유닛 기본 밸런스'!$G:$G,MATCH(D765,'유닛 기본 밸런스'!B:B,0))*E765,0)</f>
        <v>0</v>
      </c>
      <c r="D765" s="90">
        <f t="array" ref="D765">IFERROR(INDEX('유닛 기본 밸런스'!$B:$B,MATCH(F765,'유닛 기본 밸런스'!C:C,0)),0)</f>
        <v>0</v>
      </c>
      <c r="E765" s="90"/>
      <c r="F765" s="89"/>
    </row>
    <row r="766" spans="2:6" ht="13.5">
      <c r="B766" s="90">
        <v>1</v>
      </c>
      <c r="C766" s="90">
        <f t="array" ref="C766">IFERROR(INDEX('유닛 기본 밸런스'!$G:$G,MATCH(D766,'유닛 기본 밸런스'!B:B,0))*E766,0)</f>
        <v>0</v>
      </c>
      <c r="D766" s="90">
        <f t="array" ref="D766">IFERROR(INDEX('유닛 기본 밸런스'!$B:$B,MATCH(F766,'유닛 기본 밸런스'!C:C,0)),0)</f>
        <v>0</v>
      </c>
      <c r="E766" s="90"/>
      <c r="F766" s="89"/>
    </row>
    <row r="767" spans="2:6" ht="13.5">
      <c r="B767" s="90">
        <v>1</v>
      </c>
      <c r="C767" s="90">
        <f t="array" ref="C767">IFERROR(INDEX('유닛 기본 밸런스'!$G:$G,MATCH(D767,'유닛 기본 밸런스'!B:B,0))*E767,0)</f>
        <v>0</v>
      </c>
      <c r="D767" s="90">
        <f t="array" ref="D767">IFERROR(INDEX('유닛 기본 밸런스'!$B:$B,MATCH(F767,'유닛 기본 밸런스'!C:C,0)),0)</f>
        <v>0</v>
      </c>
      <c r="E767" s="90"/>
      <c r="F767" s="89"/>
    </row>
    <row r="768" spans="2:6" ht="13.5">
      <c r="B768" s="90">
        <v>1</v>
      </c>
      <c r="C768" s="90">
        <f t="array" ref="C768">IFERROR(INDEX('유닛 기본 밸런스'!$G:$G,MATCH(D768,'유닛 기본 밸런스'!B:B,0))*E768,0)</f>
        <v>0</v>
      </c>
      <c r="D768" s="90">
        <f t="array" ref="D768">IFERROR(INDEX('유닛 기본 밸런스'!$B:$B,MATCH(F768,'유닛 기본 밸런스'!C:C,0)),0)</f>
        <v>0</v>
      </c>
      <c r="E768" s="90"/>
      <c r="F768" s="89"/>
    </row>
    <row r="769" spans="2:6" ht="13.5">
      <c r="B769" s="90">
        <v>1</v>
      </c>
      <c r="C769" s="90">
        <f t="array" ref="C769">IFERROR(INDEX('유닛 기본 밸런스'!$G:$G,MATCH(D769,'유닛 기본 밸런스'!B:B,0))*E769,0)</f>
        <v>0</v>
      </c>
      <c r="D769" s="90">
        <f t="array" ref="D769">IFERROR(INDEX('유닛 기본 밸런스'!$B:$B,MATCH(F769,'유닛 기본 밸런스'!C:C,0)),0)</f>
        <v>0</v>
      </c>
      <c r="E769" s="90"/>
      <c r="F769" s="89"/>
    </row>
    <row r="770" spans="2:6" ht="13.5">
      <c r="B770" s="90">
        <v>1</v>
      </c>
      <c r="C770" s="90">
        <f t="array" ref="C770">IFERROR(INDEX('유닛 기본 밸런스'!$G:$G,MATCH(D770,'유닛 기본 밸런스'!B:B,0))*E770,0)</f>
        <v>0</v>
      </c>
      <c r="D770" s="90">
        <f t="array" ref="D770">IFERROR(INDEX('유닛 기본 밸런스'!$B:$B,MATCH(F770,'유닛 기본 밸런스'!C:C,0)),0)</f>
        <v>0</v>
      </c>
      <c r="E770" s="90"/>
      <c r="F770" s="89"/>
    </row>
    <row r="771" spans="2:6" ht="13.5">
      <c r="B771" s="90">
        <v>1</v>
      </c>
      <c r="C771" s="90">
        <f t="array" ref="C771">IFERROR(INDEX('유닛 기본 밸런스'!$G:$G,MATCH(D771,'유닛 기본 밸런스'!B:B,0))*E771,0)</f>
        <v>0</v>
      </c>
      <c r="D771" s="90">
        <f t="array" ref="D771">IFERROR(INDEX('유닛 기본 밸런스'!$B:$B,MATCH(F771,'유닛 기본 밸런스'!C:C,0)),0)</f>
        <v>0</v>
      </c>
      <c r="E771" s="90"/>
      <c r="F771" s="89"/>
    </row>
    <row r="772" spans="2:6" ht="13.5">
      <c r="B772" s="90">
        <v>1</v>
      </c>
      <c r="C772" s="90">
        <f t="array" ref="C772">IFERROR(INDEX('유닛 기본 밸런스'!$G:$G,MATCH(D772,'유닛 기본 밸런스'!B:B,0))*E772,0)</f>
        <v>0</v>
      </c>
      <c r="D772" s="90">
        <f t="array" ref="D772">IFERROR(INDEX('유닛 기본 밸런스'!$B:$B,MATCH(F772,'유닛 기본 밸런스'!C:C,0)),0)</f>
        <v>0</v>
      </c>
      <c r="E772" s="90"/>
      <c r="F772" s="89"/>
    </row>
    <row r="773" spans="2:6" ht="13.5">
      <c r="B773" s="90">
        <v>1</v>
      </c>
      <c r="C773" s="90">
        <f t="array" ref="C773">IFERROR(INDEX('유닛 기본 밸런스'!$G:$G,MATCH(D773,'유닛 기본 밸런스'!B:B,0))*E773,0)</f>
        <v>0</v>
      </c>
      <c r="D773" s="90">
        <f t="array" ref="D773">IFERROR(INDEX('유닛 기본 밸런스'!$B:$B,MATCH(F773,'유닛 기본 밸런스'!C:C,0)),0)</f>
        <v>0</v>
      </c>
      <c r="E773" s="90"/>
      <c r="F773" s="89"/>
    </row>
    <row r="774" spans="2:6" ht="13.5">
      <c r="B774" s="90">
        <v>1</v>
      </c>
      <c r="C774" s="90">
        <f t="array" ref="C774">IFERROR(INDEX('유닛 기본 밸런스'!$G:$G,MATCH(D774,'유닛 기본 밸런스'!B:B,0))*E774,0)</f>
        <v>0</v>
      </c>
      <c r="D774" s="90">
        <f t="array" ref="D774">IFERROR(INDEX('유닛 기본 밸런스'!$B:$B,MATCH(F774,'유닛 기본 밸런스'!C:C,0)),0)</f>
        <v>0</v>
      </c>
      <c r="E774" s="90"/>
      <c r="F774" s="89"/>
    </row>
    <row r="775" spans="2:6" ht="13.5">
      <c r="B775" s="90">
        <v>1</v>
      </c>
      <c r="C775" s="90">
        <f t="array" ref="C775">IFERROR(INDEX('유닛 기본 밸런스'!$G:$G,MATCH(D775,'유닛 기본 밸런스'!B:B,0))*E775,0)</f>
        <v>0</v>
      </c>
      <c r="D775" s="90">
        <f t="array" ref="D775">IFERROR(INDEX('유닛 기본 밸런스'!$B:$B,MATCH(F775,'유닛 기본 밸런스'!C:C,0)),0)</f>
        <v>0</v>
      </c>
      <c r="E775" s="90"/>
      <c r="F775" s="89"/>
    </row>
    <row r="776" spans="2:6" ht="13.5">
      <c r="B776" s="90">
        <v>1</v>
      </c>
      <c r="C776" s="90">
        <f t="array" ref="C776">IFERROR(INDEX('유닛 기본 밸런스'!$G:$G,MATCH(D776,'유닛 기본 밸런스'!B:B,0))*E776,0)</f>
        <v>0</v>
      </c>
      <c r="D776" s="90">
        <f t="array" ref="D776">IFERROR(INDEX('유닛 기본 밸런스'!$B:$B,MATCH(F776,'유닛 기본 밸런스'!C:C,0)),0)</f>
        <v>0</v>
      </c>
      <c r="E776" s="90"/>
      <c r="F776" s="89"/>
    </row>
    <row r="777" spans="2:6" ht="13.5">
      <c r="B777" s="90">
        <v>1</v>
      </c>
      <c r="C777" s="90">
        <f t="array" ref="C777">IFERROR(INDEX('유닛 기본 밸런스'!$G:$G,MATCH(D777,'유닛 기본 밸런스'!B:B,0))*E777,0)</f>
        <v>0</v>
      </c>
      <c r="D777" s="90">
        <f t="array" ref="D777">IFERROR(INDEX('유닛 기본 밸런스'!$B:$B,MATCH(F777,'유닛 기본 밸런스'!C:C,0)),0)</f>
        <v>0</v>
      </c>
      <c r="E777" s="90"/>
      <c r="F777" s="89"/>
    </row>
    <row r="778" spans="2:6" ht="13.5">
      <c r="B778" s="90">
        <v>1</v>
      </c>
      <c r="C778" s="90">
        <f t="array" ref="C778">IFERROR(INDEX('유닛 기본 밸런스'!$G:$G,MATCH(D778,'유닛 기본 밸런스'!B:B,0))*E778,0)</f>
        <v>0</v>
      </c>
      <c r="D778" s="90">
        <f t="array" ref="D778">IFERROR(INDEX('유닛 기본 밸런스'!$B:$B,MATCH(F778,'유닛 기본 밸런스'!C:C,0)),0)</f>
        <v>0</v>
      </c>
      <c r="E778" s="90"/>
      <c r="F778" s="89"/>
    </row>
    <row r="779" spans="2:6" ht="13.5">
      <c r="B779" s="90">
        <v>1</v>
      </c>
      <c r="C779" s="90">
        <f t="array" ref="C779">IFERROR(INDEX('유닛 기본 밸런스'!$G:$G,MATCH(D779,'유닛 기본 밸런스'!B:B,0))*E779,0)</f>
        <v>0</v>
      </c>
      <c r="D779" s="90">
        <f t="array" ref="D779">IFERROR(INDEX('유닛 기본 밸런스'!$B:$B,MATCH(F779,'유닛 기본 밸런스'!C:C,0)),0)</f>
        <v>0</v>
      </c>
      <c r="E779" s="90"/>
      <c r="F779" s="89"/>
    </row>
    <row r="780" spans="2:6" ht="13.5">
      <c r="B780" s="90">
        <v>1</v>
      </c>
      <c r="C780" s="90">
        <f t="array" ref="C780">IFERROR(INDEX('유닛 기본 밸런스'!$G:$G,MATCH(D780,'유닛 기본 밸런스'!B:B,0))*E780,0)</f>
        <v>0</v>
      </c>
      <c r="D780" s="90">
        <f t="array" ref="D780">IFERROR(INDEX('유닛 기본 밸런스'!$B:$B,MATCH(F780,'유닛 기본 밸런스'!C:C,0)),0)</f>
        <v>0</v>
      </c>
      <c r="E780" s="90"/>
      <c r="F780" s="89"/>
    </row>
    <row r="781" spans="2:6" ht="13.5">
      <c r="B781" s="90">
        <v>1</v>
      </c>
      <c r="C781" s="90">
        <f t="array" ref="C781">IFERROR(INDEX('유닛 기본 밸런스'!$G:$G,MATCH(D781,'유닛 기본 밸런스'!B:B,0))*E781,0)</f>
        <v>0</v>
      </c>
      <c r="D781" s="90">
        <f t="array" ref="D781">IFERROR(INDEX('유닛 기본 밸런스'!$B:$B,MATCH(F781,'유닛 기본 밸런스'!C:C,0)),0)</f>
        <v>0</v>
      </c>
      <c r="E781" s="90"/>
      <c r="F781" s="89"/>
    </row>
    <row r="782" spans="2:6" ht="13.5">
      <c r="B782" s="90">
        <v>1</v>
      </c>
      <c r="C782" s="90">
        <f t="array" ref="C782">IFERROR(INDEX('유닛 기본 밸런스'!$G:$G,MATCH(D782,'유닛 기본 밸런스'!B:B,0))*E782,0)</f>
        <v>0</v>
      </c>
      <c r="D782" s="90">
        <f t="array" ref="D782">IFERROR(INDEX('유닛 기본 밸런스'!$B:$B,MATCH(F782,'유닛 기본 밸런스'!C:C,0)),0)</f>
        <v>0</v>
      </c>
      <c r="E782" s="90"/>
      <c r="F782" s="89"/>
    </row>
    <row r="783" spans="2:6" ht="13.5">
      <c r="B783" s="90">
        <v>1</v>
      </c>
      <c r="C783" s="90">
        <f t="array" ref="C783">IFERROR(INDEX('유닛 기본 밸런스'!$G:$G,MATCH(D783,'유닛 기본 밸런스'!B:B,0))*E783,0)</f>
        <v>0</v>
      </c>
      <c r="D783" s="90">
        <f t="array" ref="D783">IFERROR(INDEX('유닛 기본 밸런스'!$B:$B,MATCH(F783,'유닛 기본 밸런스'!C:C,0)),0)</f>
        <v>0</v>
      </c>
      <c r="E783" s="90"/>
      <c r="F783" s="89"/>
    </row>
    <row r="784" spans="2:6" ht="13.5">
      <c r="B784" s="90">
        <v>1</v>
      </c>
      <c r="C784" s="90">
        <f t="array" ref="C784">IFERROR(INDEX('유닛 기본 밸런스'!$G:$G,MATCH(D784,'유닛 기본 밸런스'!B:B,0))*E784,0)</f>
        <v>0</v>
      </c>
      <c r="D784" s="90">
        <f t="array" ref="D784">IFERROR(INDEX('유닛 기본 밸런스'!$B:$B,MATCH(F784,'유닛 기본 밸런스'!C:C,0)),0)</f>
        <v>0</v>
      </c>
      <c r="E784" s="90"/>
      <c r="F784" s="89"/>
    </row>
    <row r="785" spans="2:6" ht="13.5">
      <c r="B785" s="90">
        <v>1</v>
      </c>
      <c r="C785" s="90">
        <f t="array" ref="C785">IFERROR(INDEX('유닛 기본 밸런스'!$G:$G,MATCH(D785,'유닛 기본 밸런스'!B:B,0))*E785,0)</f>
        <v>0</v>
      </c>
      <c r="D785" s="90">
        <f t="array" ref="D785">IFERROR(INDEX('유닛 기본 밸런스'!$B:$B,MATCH(F785,'유닛 기본 밸런스'!C:C,0)),0)</f>
        <v>0</v>
      </c>
      <c r="E785" s="90"/>
      <c r="F785" s="89"/>
    </row>
    <row r="786" spans="2:6" ht="13.5">
      <c r="B786" s="90">
        <v>1</v>
      </c>
      <c r="C786" s="90">
        <f t="array" ref="C786">IFERROR(INDEX('유닛 기본 밸런스'!$G:$G,MATCH(D786,'유닛 기본 밸런스'!B:B,0))*E786,0)</f>
        <v>0</v>
      </c>
      <c r="D786" s="90">
        <f t="array" ref="D786">IFERROR(INDEX('유닛 기본 밸런스'!$B:$B,MATCH(F786,'유닛 기본 밸런스'!C:C,0)),0)</f>
        <v>0</v>
      </c>
      <c r="E786" s="90"/>
      <c r="F786" s="89"/>
    </row>
    <row r="787" spans="2:6" ht="13.5">
      <c r="B787" s="90">
        <v>1</v>
      </c>
      <c r="C787" s="90">
        <f t="array" ref="C787">IFERROR(INDEX('유닛 기본 밸런스'!$G:$G,MATCH(D787,'유닛 기본 밸런스'!B:B,0))*E787,0)</f>
        <v>0</v>
      </c>
      <c r="D787" s="90">
        <f t="array" ref="D787">IFERROR(INDEX('유닛 기본 밸런스'!$B:$B,MATCH(F787,'유닛 기본 밸런스'!C:C,0)),0)</f>
        <v>0</v>
      </c>
      <c r="E787" s="90"/>
      <c r="F787" s="89"/>
    </row>
    <row r="788" spans="2:6" ht="13.5">
      <c r="B788" s="90">
        <v>1</v>
      </c>
      <c r="C788" s="90">
        <f t="array" ref="C788">IFERROR(INDEX('유닛 기본 밸런스'!$G:$G,MATCH(D788,'유닛 기본 밸런스'!B:B,0))*E788,0)</f>
        <v>0</v>
      </c>
      <c r="D788" s="90">
        <f t="array" ref="D788">IFERROR(INDEX('유닛 기본 밸런스'!$B:$B,MATCH(F788,'유닛 기본 밸런스'!C:C,0)),0)</f>
        <v>0</v>
      </c>
      <c r="E788" s="90"/>
      <c r="F788" s="89"/>
    </row>
    <row r="789" spans="2:6" ht="13.5">
      <c r="B789" s="90">
        <v>1</v>
      </c>
      <c r="C789" s="90">
        <f t="array" ref="C789">IFERROR(INDEX('유닛 기본 밸런스'!$G:$G,MATCH(D789,'유닛 기본 밸런스'!B:B,0))*E789,0)</f>
        <v>0</v>
      </c>
      <c r="D789" s="90">
        <f t="array" ref="D789">IFERROR(INDEX('유닛 기본 밸런스'!$B:$B,MATCH(F789,'유닛 기본 밸런스'!C:C,0)),0)</f>
        <v>0</v>
      </c>
      <c r="E789" s="90"/>
      <c r="F789" s="89"/>
    </row>
    <row r="790" spans="2:6" ht="13.5">
      <c r="B790" s="90">
        <v>1</v>
      </c>
      <c r="C790" s="90">
        <f t="array" ref="C790">IFERROR(INDEX('유닛 기본 밸런스'!$G:$G,MATCH(D790,'유닛 기본 밸런스'!B:B,0))*E790,0)</f>
        <v>0</v>
      </c>
      <c r="D790" s="90">
        <f t="array" ref="D790">IFERROR(INDEX('유닛 기본 밸런스'!$B:$B,MATCH(F790,'유닛 기본 밸런스'!C:C,0)),0)</f>
        <v>0</v>
      </c>
      <c r="E790" s="90"/>
      <c r="F790" s="89"/>
    </row>
    <row r="791" spans="2:6" ht="13.5">
      <c r="B791" s="90">
        <v>1</v>
      </c>
      <c r="C791" s="90">
        <f t="array" ref="C791">IFERROR(INDEX('유닛 기본 밸런스'!$G:$G,MATCH(D791,'유닛 기본 밸런스'!B:B,0))*E791,0)</f>
        <v>0</v>
      </c>
      <c r="D791" s="90">
        <f t="array" ref="D791">IFERROR(INDEX('유닛 기본 밸런스'!$B:$B,MATCH(F791,'유닛 기본 밸런스'!C:C,0)),0)</f>
        <v>0</v>
      </c>
      <c r="E791" s="90"/>
      <c r="F791" s="89"/>
    </row>
    <row r="792" spans="2:6" ht="13.5">
      <c r="B792" s="90">
        <v>1</v>
      </c>
      <c r="C792" s="90">
        <f t="array" ref="C792">IFERROR(INDEX('유닛 기본 밸런스'!$G:$G,MATCH(D792,'유닛 기본 밸런스'!B:B,0))*E792,0)</f>
        <v>0</v>
      </c>
      <c r="D792" s="90">
        <f t="array" ref="D792">IFERROR(INDEX('유닛 기본 밸런스'!$B:$B,MATCH(F792,'유닛 기본 밸런스'!C:C,0)),0)</f>
        <v>0</v>
      </c>
      <c r="E792" s="90"/>
      <c r="F792" s="89"/>
    </row>
    <row r="793" spans="2:6" ht="13.5">
      <c r="B793" s="90">
        <v>1</v>
      </c>
      <c r="C793" s="90">
        <f t="array" ref="C793">IFERROR(INDEX('유닛 기본 밸런스'!$G:$G,MATCH(D793,'유닛 기본 밸런스'!B:B,0))*E793,0)</f>
        <v>0</v>
      </c>
      <c r="D793" s="90">
        <f t="array" ref="D793">IFERROR(INDEX('유닛 기본 밸런스'!$B:$B,MATCH(F793,'유닛 기본 밸런스'!C:C,0)),0)</f>
        <v>0</v>
      </c>
      <c r="E793" s="90"/>
      <c r="F793" s="89"/>
    </row>
    <row r="794" spans="2:6" ht="13.5">
      <c r="B794" s="90">
        <v>1</v>
      </c>
      <c r="C794" s="90">
        <f t="array" ref="C794">IFERROR(INDEX('유닛 기본 밸런스'!$G:$G,MATCH(D794,'유닛 기본 밸런스'!B:B,0))*E794,0)</f>
        <v>0</v>
      </c>
      <c r="D794" s="90">
        <f t="array" ref="D794">IFERROR(INDEX('유닛 기본 밸런스'!$B:$B,MATCH(F794,'유닛 기본 밸런스'!C:C,0)),0)</f>
        <v>0</v>
      </c>
      <c r="E794" s="90"/>
      <c r="F794" s="89"/>
    </row>
    <row r="795" spans="2:6" ht="13.5">
      <c r="B795" s="90">
        <v>1</v>
      </c>
      <c r="C795" s="90">
        <f t="array" ref="C795">IFERROR(INDEX('유닛 기본 밸런스'!$G:$G,MATCH(D795,'유닛 기본 밸런스'!B:B,0))*E795,0)</f>
        <v>0</v>
      </c>
      <c r="D795" s="90">
        <f t="array" ref="D795">IFERROR(INDEX('유닛 기본 밸런스'!$B:$B,MATCH(F795,'유닛 기본 밸런스'!C:C,0)),0)</f>
        <v>0</v>
      </c>
      <c r="E795" s="90"/>
      <c r="F795" s="89"/>
    </row>
    <row r="796" spans="2:6" ht="13.5">
      <c r="B796" s="90">
        <v>1</v>
      </c>
      <c r="C796" s="90">
        <f t="array" ref="C796">IFERROR(INDEX('유닛 기본 밸런스'!$G:$G,MATCH(D796,'유닛 기본 밸런스'!B:B,0))*E796,0)</f>
        <v>0</v>
      </c>
      <c r="D796" s="90">
        <f t="array" ref="D796">IFERROR(INDEX('유닛 기본 밸런스'!$B:$B,MATCH(F796,'유닛 기본 밸런스'!C:C,0)),0)</f>
        <v>0</v>
      </c>
      <c r="E796" s="90"/>
      <c r="F796" s="89"/>
    </row>
    <row r="797" spans="2:6" ht="13.5">
      <c r="B797" s="90">
        <v>1</v>
      </c>
      <c r="C797" s="90">
        <f t="array" ref="C797">IFERROR(INDEX('유닛 기본 밸런스'!$G:$G,MATCH(D797,'유닛 기본 밸런스'!B:B,0))*E797,0)</f>
        <v>0</v>
      </c>
      <c r="D797" s="90">
        <f t="array" ref="D797">IFERROR(INDEX('유닛 기본 밸런스'!$B:$B,MATCH(F797,'유닛 기본 밸런스'!C:C,0)),0)</f>
        <v>0</v>
      </c>
      <c r="E797" s="90"/>
      <c r="F797" s="89"/>
    </row>
    <row r="798" spans="2:6" ht="13.5">
      <c r="B798" s="90">
        <v>1</v>
      </c>
      <c r="C798" s="90">
        <f t="array" ref="C798">IFERROR(INDEX('유닛 기본 밸런스'!$G:$G,MATCH(D798,'유닛 기본 밸런스'!B:B,0))*E798,0)</f>
        <v>0</v>
      </c>
      <c r="D798" s="90">
        <f t="array" ref="D798">IFERROR(INDEX('유닛 기본 밸런스'!$B:$B,MATCH(F798,'유닛 기본 밸런스'!C:C,0)),0)</f>
        <v>0</v>
      </c>
      <c r="E798" s="90"/>
      <c r="F798" s="89"/>
    </row>
    <row r="799" spans="2:6" ht="13.5">
      <c r="B799" s="90">
        <v>1</v>
      </c>
      <c r="C799" s="90">
        <f t="array" ref="C799">IFERROR(INDEX('유닛 기본 밸런스'!$G:$G,MATCH(D799,'유닛 기본 밸런스'!B:B,0))*E799,0)</f>
        <v>0</v>
      </c>
      <c r="D799" s="90">
        <f t="array" ref="D799">IFERROR(INDEX('유닛 기본 밸런스'!$B:$B,MATCH(F799,'유닛 기본 밸런스'!C:C,0)),0)</f>
        <v>0</v>
      </c>
      <c r="E799" s="90"/>
      <c r="F799" s="89"/>
    </row>
    <row r="800" spans="2:6" ht="13.5">
      <c r="B800" s="90">
        <v>1</v>
      </c>
      <c r="C800" s="90">
        <f t="array" ref="C800">IFERROR(INDEX('유닛 기본 밸런스'!$G:$G,MATCH(D800,'유닛 기본 밸런스'!B:B,0))*E800,0)</f>
        <v>0</v>
      </c>
      <c r="D800" s="90">
        <f t="array" ref="D800">IFERROR(INDEX('유닛 기본 밸런스'!$B:$B,MATCH(F800,'유닛 기본 밸런스'!C:C,0)),0)</f>
        <v>0</v>
      </c>
      <c r="E800" s="90"/>
      <c r="F800" s="89"/>
    </row>
    <row r="801" spans="2:6" ht="13.5">
      <c r="B801" s="90">
        <v>1</v>
      </c>
      <c r="C801" s="90">
        <f t="array" ref="C801">IFERROR(INDEX('유닛 기본 밸런스'!$G:$G,MATCH(D801,'유닛 기본 밸런스'!B:B,0))*E801,0)</f>
        <v>0</v>
      </c>
      <c r="D801" s="90">
        <f t="array" ref="D801">IFERROR(INDEX('유닛 기본 밸런스'!$B:$B,MATCH(F801,'유닛 기본 밸런스'!C:C,0)),0)</f>
        <v>0</v>
      </c>
      <c r="E801" s="90"/>
      <c r="F801" s="89"/>
    </row>
    <row r="802" spans="2:6" ht="13.5">
      <c r="B802" s="90">
        <v>1</v>
      </c>
      <c r="C802" s="90">
        <f t="array" ref="C802">IFERROR(INDEX('유닛 기본 밸런스'!$G:$G,MATCH(D802,'유닛 기본 밸런스'!B:B,0))*E802,0)</f>
        <v>0</v>
      </c>
      <c r="D802" s="90">
        <f t="array" ref="D802">IFERROR(INDEX('유닛 기본 밸런스'!$B:$B,MATCH(F802,'유닛 기본 밸런스'!C:C,0)),0)</f>
        <v>0</v>
      </c>
      <c r="E802" s="90"/>
      <c r="F802" s="89"/>
    </row>
    <row r="803" spans="2:6" ht="13.5">
      <c r="B803" s="90">
        <v>1</v>
      </c>
      <c r="C803" s="90">
        <f t="array" ref="C803">IFERROR(INDEX('유닛 기본 밸런스'!$G:$G,MATCH(D803,'유닛 기본 밸런스'!B:B,0))*E803,0)</f>
        <v>0</v>
      </c>
      <c r="D803" s="90">
        <f t="array" ref="D803">IFERROR(INDEX('유닛 기본 밸런스'!$B:$B,MATCH(F803,'유닛 기본 밸런스'!C:C,0)),0)</f>
        <v>0</v>
      </c>
      <c r="E803" s="90"/>
      <c r="F803" s="89"/>
    </row>
    <row r="804" spans="2:6" ht="13.5">
      <c r="B804" s="90">
        <v>1</v>
      </c>
      <c r="C804" s="90">
        <f t="array" ref="C804">IFERROR(INDEX('유닛 기본 밸런스'!$G:$G,MATCH(D804,'유닛 기본 밸런스'!B:B,0))*E804,0)</f>
        <v>0</v>
      </c>
      <c r="D804" s="90">
        <f t="array" ref="D804">IFERROR(INDEX('유닛 기본 밸런스'!$B:$B,MATCH(F804,'유닛 기본 밸런스'!C:C,0)),0)</f>
        <v>0</v>
      </c>
      <c r="E804" s="90"/>
      <c r="F804" s="89"/>
    </row>
    <row r="805" spans="2:6" ht="13.5">
      <c r="B805" s="90">
        <v>1</v>
      </c>
      <c r="C805" s="90">
        <f t="array" ref="C805">IFERROR(INDEX('유닛 기본 밸런스'!$G:$G,MATCH(D805,'유닛 기본 밸런스'!B:B,0))*E805,0)</f>
        <v>0</v>
      </c>
      <c r="D805" s="90">
        <f t="array" ref="D805">IFERROR(INDEX('유닛 기본 밸런스'!$B:$B,MATCH(F805,'유닛 기본 밸런스'!C:C,0)),0)</f>
        <v>0</v>
      </c>
      <c r="E805" s="90"/>
      <c r="F805" s="89"/>
    </row>
    <row r="806" spans="2:6" ht="13.5">
      <c r="B806" s="90">
        <v>1</v>
      </c>
      <c r="C806" s="90">
        <f t="array" ref="C806">IFERROR(INDEX('유닛 기본 밸런스'!$G:$G,MATCH(D806,'유닛 기본 밸런스'!B:B,0))*E806,0)</f>
        <v>0</v>
      </c>
      <c r="D806" s="90">
        <f t="array" ref="D806">IFERROR(INDEX('유닛 기본 밸런스'!$B:$B,MATCH(F806,'유닛 기본 밸런스'!C:C,0)),0)</f>
        <v>0</v>
      </c>
      <c r="E806" s="90"/>
      <c r="F806" s="89"/>
    </row>
    <row r="807" spans="2:6" ht="13.5">
      <c r="B807" s="90">
        <v>1</v>
      </c>
      <c r="C807" s="90">
        <f t="array" ref="C807">IFERROR(INDEX('유닛 기본 밸런스'!$G:$G,MATCH(D807,'유닛 기본 밸런스'!B:B,0))*E807,0)</f>
        <v>0</v>
      </c>
      <c r="D807" s="90">
        <f t="array" ref="D807">IFERROR(INDEX('유닛 기본 밸런스'!$B:$B,MATCH(F807,'유닛 기본 밸런스'!C:C,0)),0)</f>
        <v>0</v>
      </c>
      <c r="E807" s="90"/>
      <c r="F807" s="89"/>
    </row>
    <row r="808" spans="2:6" ht="13.5">
      <c r="B808" s="90">
        <v>1</v>
      </c>
      <c r="C808" s="90">
        <f t="array" ref="C808">IFERROR(INDEX('유닛 기본 밸런스'!$G:$G,MATCH(D808,'유닛 기본 밸런스'!B:B,0))*E808,0)</f>
        <v>0</v>
      </c>
      <c r="D808" s="90">
        <f t="array" ref="D808">IFERROR(INDEX('유닛 기본 밸런스'!$B:$B,MATCH(F808,'유닛 기본 밸런스'!C:C,0)),0)</f>
        <v>0</v>
      </c>
      <c r="E808" s="90"/>
      <c r="F808" s="89"/>
    </row>
    <row r="809" spans="2:6" ht="13.5">
      <c r="B809" s="90">
        <v>1</v>
      </c>
      <c r="C809" s="90">
        <f t="array" ref="C809">IFERROR(INDEX('유닛 기본 밸런스'!$G:$G,MATCH(D809,'유닛 기본 밸런스'!B:B,0))*E809,0)</f>
        <v>0</v>
      </c>
      <c r="D809" s="90">
        <f t="array" ref="D809">IFERROR(INDEX('유닛 기본 밸런스'!$B:$B,MATCH(F809,'유닛 기본 밸런스'!C:C,0)),0)</f>
        <v>0</v>
      </c>
      <c r="E809" s="90"/>
      <c r="F809" s="89"/>
    </row>
    <row r="810" spans="2:6" ht="13.5">
      <c r="B810" s="90">
        <v>1</v>
      </c>
      <c r="C810" s="90">
        <f t="array" ref="C810">IFERROR(INDEX('유닛 기본 밸런스'!$G:$G,MATCH(D810,'유닛 기본 밸런스'!B:B,0))*E810,0)</f>
        <v>0</v>
      </c>
      <c r="D810" s="90">
        <f t="array" ref="D810">IFERROR(INDEX('유닛 기본 밸런스'!$B:$B,MATCH(F810,'유닛 기본 밸런스'!C:C,0)),0)</f>
        <v>0</v>
      </c>
      <c r="E810" s="90"/>
      <c r="F810" s="89"/>
    </row>
    <row r="811" spans="2:6" ht="13.5">
      <c r="B811" s="90">
        <v>1</v>
      </c>
      <c r="C811" s="90">
        <f t="array" ref="C811">IFERROR(INDEX('유닛 기본 밸런스'!$G:$G,MATCH(D811,'유닛 기본 밸런스'!B:B,0))*E811,0)</f>
        <v>0</v>
      </c>
      <c r="D811" s="90">
        <f t="array" ref="D811">IFERROR(INDEX('유닛 기본 밸런스'!$B:$B,MATCH(F811,'유닛 기본 밸런스'!C:C,0)),0)</f>
        <v>0</v>
      </c>
      <c r="E811" s="90"/>
      <c r="F811" s="89"/>
    </row>
    <row r="812" spans="2:6" ht="13.5">
      <c r="B812" s="90">
        <v>1</v>
      </c>
      <c r="C812" s="90">
        <f t="array" ref="C812">IFERROR(INDEX('유닛 기본 밸런스'!$G:$G,MATCH(D812,'유닛 기본 밸런스'!B:B,0))*E812,0)</f>
        <v>0</v>
      </c>
      <c r="D812" s="90">
        <f t="array" ref="D812">IFERROR(INDEX('유닛 기본 밸런스'!$B:$B,MATCH(F812,'유닛 기본 밸런스'!C:C,0)),0)</f>
        <v>0</v>
      </c>
      <c r="E812" s="90"/>
      <c r="F812" s="89"/>
    </row>
    <row r="813" spans="2:6" ht="13.5">
      <c r="B813" s="90">
        <v>1</v>
      </c>
      <c r="C813" s="90">
        <f t="array" ref="C813">IFERROR(INDEX('유닛 기본 밸런스'!$G:$G,MATCH(D813,'유닛 기본 밸런스'!B:B,0))*E813,0)</f>
        <v>0</v>
      </c>
      <c r="D813" s="90">
        <f t="array" ref="D813">IFERROR(INDEX('유닛 기본 밸런스'!$B:$B,MATCH(F813,'유닛 기본 밸런스'!C:C,0)),0)</f>
        <v>0</v>
      </c>
      <c r="E813" s="90"/>
      <c r="F813" s="89"/>
    </row>
    <row r="814" spans="2:6" ht="13.5">
      <c r="B814" s="90">
        <v>1</v>
      </c>
      <c r="C814" s="90">
        <f t="array" ref="C814">IFERROR(INDEX('유닛 기본 밸런스'!$G:$G,MATCH(D814,'유닛 기본 밸런스'!B:B,0))*E814,0)</f>
        <v>0</v>
      </c>
      <c r="D814" s="90">
        <f t="array" ref="D814">IFERROR(INDEX('유닛 기본 밸런스'!$B:$B,MATCH(F814,'유닛 기본 밸런스'!C:C,0)),0)</f>
        <v>0</v>
      </c>
      <c r="E814" s="90"/>
      <c r="F814" s="89"/>
    </row>
    <row r="815" spans="2:6" ht="13.5">
      <c r="B815" s="90">
        <v>1</v>
      </c>
      <c r="C815" s="90">
        <f t="array" ref="C815">IFERROR(INDEX('유닛 기본 밸런스'!$G:$G,MATCH(D815,'유닛 기본 밸런스'!B:B,0))*E815,0)</f>
        <v>0</v>
      </c>
      <c r="D815" s="90">
        <f t="array" ref="D815">IFERROR(INDEX('유닛 기본 밸런스'!$B:$B,MATCH(F815,'유닛 기본 밸런스'!C:C,0)),0)</f>
        <v>0</v>
      </c>
      <c r="E815" s="90"/>
      <c r="F815" s="89"/>
    </row>
    <row r="816" spans="2:6" ht="13.5">
      <c r="B816" s="90">
        <v>1</v>
      </c>
      <c r="C816" s="90">
        <f t="array" ref="C816">IFERROR(INDEX('유닛 기본 밸런스'!$G:$G,MATCH(D816,'유닛 기본 밸런스'!B:B,0))*E816,0)</f>
        <v>0</v>
      </c>
      <c r="D816" s="90">
        <f t="array" ref="D816">IFERROR(INDEX('유닛 기본 밸런스'!$B:$B,MATCH(F816,'유닛 기본 밸런스'!C:C,0)),0)</f>
        <v>0</v>
      </c>
      <c r="E816" s="90"/>
      <c r="F816" s="89"/>
    </row>
    <row r="817" spans="2:6" ht="13.5">
      <c r="B817" s="90">
        <v>1</v>
      </c>
      <c r="C817" s="90">
        <f t="array" ref="C817">IFERROR(INDEX('유닛 기본 밸런스'!$G:$G,MATCH(D817,'유닛 기본 밸런스'!B:B,0))*E817,0)</f>
        <v>0</v>
      </c>
      <c r="D817" s="90">
        <f t="array" ref="D817">IFERROR(INDEX('유닛 기본 밸런스'!$B:$B,MATCH(F817,'유닛 기본 밸런스'!C:C,0)),0)</f>
        <v>0</v>
      </c>
      <c r="E817" s="90"/>
      <c r="F817" s="89"/>
    </row>
    <row r="818" spans="2:6" ht="13.5">
      <c r="B818" s="90">
        <v>1</v>
      </c>
      <c r="C818" s="90">
        <f t="array" ref="C818">IFERROR(INDEX('유닛 기본 밸런스'!$G:$G,MATCH(D818,'유닛 기본 밸런스'!B:B,0))*E818,0)</f>
        <v>0</v>
      </c>
      <c r="D818" s="90">
        <f t="array" ref="D818">IFERROR(INDEX('유닛 기본 밸런스'!$B:$B,MATCH(F818,'유닛 기본 밸런스'!C:C,0)),0)</f>
        <v>0</v>
      </c>
      <c r="E818" s="90"/>
      <c r="F818" s="89"/>
    </row>
    <row r="819" spans="2:6" ht="13.5">
      <c r="B819" s="90">
        <v>1</v>
      </c>
      <c r="C819" s="90">
        <f t="array" ref="C819">IFERROR(INDEX('유닛 기본 밸런스'!$G:$G,MATCH(D819,'유닛 기본 밸런스'!B:B,0))*E819,0)</f>
        <v>0</v>
      </c>
      <c r="D819" s="90">
        <f t="array" ref="D819">IFERROR(INDEX('유닛 기본 밸런스'!$B:$B,MATCH(F819,'유닛 기본 밸런스'!C:C,0)),0)</f>
        <v>0</v>
      </c>
      <c r="E819" s="90"/>
      <c r="F819" s="89"/>
    </row>
    <row r="820" spans="2:6" ht="13.5">
      <c r="B820" s="90">
        <v>1</v>
      </c>
      <c r="C820" s="90">
        <f t="array" ref="C820">IFERROR(INDEX('유닛 기본 밸런스'!$G:$G,MATCH(D820,'유닛 기본 밸런스'!B:B,0))*E820,0)</f>
        <v>0</v>
      </c>
      <c r="D820" s="90">
        <f t="array" ref="D820">IFERROR(INDEX('유닛 기본 밸런스'!$B:$B,MATCH(F820,'유닛 기본 밸런스'!C:C,0)),0)</f>
        <v>0</v>
      </c>
      <c r="E820" s="90"/>
      <c r="F820" s="89"/>
    </row>
    <row r="821" spans="2:6" ht="13.5">
      <c r="B821" s="90">
        <v>1</v>
      </c>
      <c r="C821" s="90">
        <f t="array" ref="C821">IFERROR(INDEX('유닛 기본 밸런스'!$G:$G,MATCH(D821,'유닛 기본 밸런스'!B:B,0))*E821,0)</f>
        <v>0</v>
      </c>
      <c r="D821" s="90">
        <f t="array" ref="D821">IFERROR(INDEX('유닛 기본 밸런스'!$B:$B,MATCH(F821,'유닛 기본 밸런스'!C:C,0)),0)</f>
        <v>0</v>
      </c>
      <c r="E821" s="90"/>
      <c r="F821" s="89"/>
    </row>
    <row r="822" spans="2:6" ht="13.5">
      <c r="B822" s="90">
        <v>1</v>
      </c>
      <c r="C822" s="90">
        <f t="array" ref="C822">IFERROR(INDEX('유닛 기본 밸런스'!$G:$G,MATCH(D822,'유닛 기본 밸런스'!B:B,0))*E822,0)</f>
        <v>0</v>
      </c>
      <c r="D822" s="90">
        <f t="array" ref="D822">IFERROR(INDEX('유닛 기본 밸런스'!$B:$B,MATCH(F822,'유닛 기본 밸런스'!C:C,0)),0)</f>
        <v>0</v>
      </c>
      <c r="E822" s="90"/>
      <c r="F822" s="89"/>
    </row>
    <row r="823" spans="2:6" ht="13.5">
      <c r="B823" s="90">
        <v>1</v>
      </c>
      <c r="C823" s="90">
        <f t="array" ref="C823">IFERROR(INDEX('유닛 기본 밸런스'!$G:$G,MATCH(D823,'유닛 기본 밸런스'!B:B,0))*E823,0)</f>
        <v>0</v>
      </c>
      <c r="D823" s="90">
        <f t="array" ref="D823">IFERROR(INDEX('유닛 기본 밸런스'!$B:$B,MATCH(F823,'유닛 기본 밸런스'!C:C,0)),0)</f>
        <v>0</v>
      </c>
      <c r="E823" s="90"/>
      <c r="F823" s="89"/>
    </row>
    <row r="824" spans="2:6" ht="13.5">
      <c r="B824" s="90">
        <v>1</v>
      </c>
      <c r="C824" s="90">
        <f t="array" ref="C824">IFERROR(INDEX('유닛 기본 밸런스'!$G:$G,MATCH(D824,'유닛 기본 밸런스'!B:B,0))*E824,0)</f>
        <v>0</v>
      </c>
      <c r="D824" s="90">
        <f t="array" ref="D824">IFERROR(INDEX('유닛 기본 밸런스'!$B:$B,MATCH(F824,'유닛 기본 밸런스'!C:C,0)),0)</f>
        <v>0</v>
      </c>
      <c r="E824" s="90"/>
      <c r="F824" s="89"/>
    </row>
    <row r="825" spans="2:6" ht="13.5">
      <c r="B825" s="90">
        <v>1</v>
      </c>
      <c r="C825" s="90">
        <f t="array" ref="C825">IFERROR(INDEX('유닛 기본 밸런스'!$G:$G,MATCH(D825,'유닛 기본 밸런스'!B:B,0))*E825,0)</f>
        <v>0</v>
      </c>
      <c r="D825" s="90">
        <f t="array" ref="D825">IFERROR(INDEX('유닛 기본 밸런스'!$B:$B,MATCH(F825,'유닛 기본 밸런스'!C:C,0)),0)</f>
        <v>0</v>
      </c>
      <c r="E825" s="90"/>
      <c r="F825" s="89"/>
    </row>
    <row r="826" spans="2:6" ht="13.5">
      <c r="B826" s="90">
        <v>1</v>
      </c>
      <c r="C826" s="90">
        <f t="array" ref="C826">IFERROR(INDEX('유닛 기본 밸런스'!$G:$G,MATCH(D826,'유닛 기본 밸런스'!B:B,0))*E826,0)</f>
        <v>0</v>
      </c>
      <c r="D826" s="90">
        <f t="array" ref="D826">IFERROR(INDEX('유닛 기본 밸런스'!$B:$B,MATCH(F826,'유닛 기본 밸런스'!C:C,0)),0)</f>
        <v>0</v>
      </c>
      <c r="E826" s="90"/>
      <c r="F826" s="89"/>
    </row>
    <row r="827" spans="2:6" ht="13.5">
      <c r="B827" s="90">
        <v>1</v>
      </c>
      <c r="C827" s="90">
        <f t="array" ref="C827">IFERROR(INDEX('유닛 기본 밸런스'!$G:$G,MATCH(D827,'유닛 기본 밸런스'!B:B,0))*E827,0)</f>
        <v>0</v>
      </c>
      <c r="D827" s="90">
        <f t="array" ref="D827">IFERROR(INDEX('유닛 기본 밸런스'!$B:$B,MATCH(F827,'유닛 기본 밸런스'!C:C,0)),0)</f>
        <v>0</v>
      </c>
      <c r="E827" s="90"/>
      <c r="F827" s="89"/>
    </row>
    <row r="828" spans="2:6" ht="13.5">
      <c r="B828" s="90">
        <v>1</v>
      </c>
      <c r="C828" s="90">
        <f t="array" ref="C828">IFERROR(INDEX('유닛 기본 밸런스'!$G:$G,MATCH(D828,'유닛 기본 밸런스'!B:B,0))*E828,0)</f>
        <v>0</v>
      </c>
      <c r="D828" s="90">
        <f t="array" ref="D828">IFERROR(INDEX('유닛 기본 밸런스'!$B:$B,MATCH(F828,'유닛 기본 밸런스'!C:C,0)),0)</f>
        <v>0</v>
      </c>
      <c r="E828" s="90"/>
      <c r="F828" s="89"/>
    </row>
    <row r="829" spans="2:6" ht="13.5">
      <c r="B829" s="90">
        <v>1</v>
      </c>
      <c r="C829" s="90">
        <f t="array" ref="C829">IFERROR(INDEX('유닛 기본 밸런스'!$G:$G,MATCH(D829,'유닛 기본 밸런스'!B:B,0))*E829,0)</f>
        <v>0</v>
      </c>
      <c r="D829" s="90">
        <f t="array" ref="D829">IFERROR(INDEX('유닛 기본 밸런스'!$B:$B,MATCH(F829,'유닛 기본 밸런스'!C:C,0)),0)</f>
        <v>0</v>
      </c>
      <c r="E829" s="90"/>
      <c r="F829" s="89"/>
    </row>
    <row r="830" spans="2:6" ht="13.5">
      <c r="B830" s="90">
        <v>1</v>
      </c>
      <c r="C830" s="90">
        <f t="array" ref="C830">IFERROR(INDEX('유닛 기본 밸런스'!$G:$G,MATCH(D830,'유닛 기본 밸런스'!B:B,0))*E830,0)</f>
        <v>0</v>
      </c>
      <c r="D830" s="90">
        <f t="array" ref="D830">IFERROR(INDEX('유닛 기본 밸런스'!$B:$B,MATCH(F830,'유닛 기본 밸런스'!C:C,0)),0)</f>
        <v>0</v>
      </c>
      <c r="E830" s="90"/>
      <c r="F830" s="89"/>
    </row>
    <row r="831" spans="2:6" ht="13.5">
      <c r="B831" s="90">
        <v>1</v>
      </c>
      <c r="C831" s="90">
        <f t="array" ref="C831">IFERROR(INDEX('유닛 기본 밸런스'!$G:$G,MATCH(D831,'유닛 기본 밸런스'!B:B,0))*E831,0)</f>
        <v>0</v>
      </c>
      <c r="D831" s="90">
        <f t="array" ref="D831">IFERROR(INDEX('유닛 기본 밸런스'!$B:$B,MATCH(F831,'유닛 기본 밸런스'!C:C,0)),0)</f>
        <v>0</v>
      </c>
      <c r="E831" s="90"/>
      <c r="F831" s="89"/>
    </row>
    <row r="832" spans="2:6" ht="13.5">
      <c r="B832" s="90">
        <v>1</v>
      </c>
      <c r="C832" s="90">
        <f t="array" ref="C832">IFERROR(INDEX('유닛 기본 밸런스'!$G:$G,MATCH(D832,'유닛 기본 밸런스'!B:B,0))*E832,0)</f>
        <v>0</v>
      </c>
      <c r="D832" s="90">
        <f t="array" ref="D832">IFERROR(INDEX('유닛 기본 밸런스'!$B:$B,MATCH(F832,'유닛 기본 밸런스'!C:C,0)),0)</f>
        <v>0</v>
      </c>
      <c r="E832" s="90"/>
      <c r="F832" s="89"/>
    </row>
    <row r="833" spans="2:6" ht="13.5">
      <c r="B833" s="90">
        <v>1</v>
      </c>
      <c r="C833" s="90">
        <f t="array" ref="C833">IFERROR(INDEX('유닛 기본 밸런스'!$G:$G,MATCH(D833,'유닛 기본 밸런스'!B:B,0))*E833,0)</f>
        <v>0</v>
      </c>
      <c r="D833" s="90">
        <f t="array" ref="D833">IFERROR(INDEX('유닛 기본 밸런스'!$B:$B,MATCH(F833,'유닛 기본 밸런스'!C:C,0)),0)</f>
        <v>0</v>
      </c>
      <c r="E833" s="90"/>
      <c r="F833" s="89"/>
    </row>
    <row r="834" spans="2:6" ht="13.5">
      <c r="B834" s="90">
        <v>1</v>
      </c>
      <c r="C834" s="90">
        <f t="array" ref="C834">IFERROR(INDEX('유닛 기본 밸런스'!$G:$G,MATCH(D834,'유닛 기본 밸런스'!B:B,0))*E834,0)</f>
        <v>0</v>
      </c>
      <c r="D834" s="90">
        <f t="array" ref="D834">IFERROR(INDEX('유닛 기본 밸런스'!$B:$B,MATCH(F834,'유닛 기본 밸런스'!C:C,0)),0)</f>
        <v>0</v>
      </c>
      <c r="E834" s="90"/>
      <c r="F834" s="89"/>
    </row>
    <row r="835" spans="2:6" ht="13.5">
      <c r="B835" s="90">
        <v>1</v>
      </c>
      <c r="C835" s="90">
        <f t="array" ref="C835">IFERROR(INDEX('유닛 기본 밸런스'!$G:$G,MATCH(D835,'유닛 기본 밸런스'!B:B,0))*E835,0)</f>
        <v>0</v>
      </c>
      <c r="D835" s="90">
        <f t="array" ref="D835">IFERROR(INDEX('유닛 기본 밸런스'!$B:$B,MATCH(F835,'유닛 기본 밸런스'!C:C,0)),0)</f>
        <v>0</v>
      </c>
      <c r="E835" s="90"/>
      <c r="F835" s="89"/>
    </row>
    <row r="836" spans="2:6" ht="13.5">
      <c r="B836" s="90">
        <v>1</v>
      </c>
      <c r="C836" s="90">
        <f t="array" ref="C836">IFERROR(INDEX('유닛 기본 밸런스'!$G:$G,MATCH(D836,'유닛 기본 밸런스'!B:B,0))*E836,0)</f>
        <v>0</v>
      </c>
      <c r="D836" s="90">
        <f t="array" ref="D836">IFERROR(INDEX('유닛 기본 밸런스'!$B:$B,MATCH(F836,'유닛 기본 밸런스'!C:C,0)),0)</f>
        <v>0</v>
      </c>
      <c r="E836" s="90"/>
      <c r="F836" s="89"/>
    </row>
    <row r="837" spans="2:6" ht="13.5">
      <c r="B837" s="90">
        <v>1</v>
      </c>
      <c r="C837" s="90">
        <f t="array" ref="C837">IFERROR(INDEX('유닛 기본 밸런스'!$G:$G,MATCH(D837,'유닛 기본 밸런스'!B:B,0))*E837,0)</f>
        <v>0</v>
      </c>
      <c r="D837" s="90">
        <f t="array" ref="D837">IFERROR(INDEX('유닛 기본 밸런스'!$B:$B,MATCH(F837,'유닛 기본 밸런스'!C:C,0)),0)</f>
        <v>0</v>
      </c>
      <c r="E837" s="90"/>
      <c r="F837" s="89"/>
    </row>
    <row r="838" spans="2:6" ht="13.5">
      <c r="B838" s="90">
        <v>1</v>
      </c>
      <c r="C838" s="90">
        <f t="array" ref="C838">IFERROR(INDEX('유닛 기본 밸런스'!$G:$G,MATCH(D838,'유닛 기본 밸런스'!B:B,0))*E838,0)</f>
        <v>0</v>
      </c>
      <c r="D838" s="90">
        <f t="array" ref="D838">IFERROR(INDEX('유닛 기본 밸런스'!$B:$B,MATCH(F838,'유닛 기본 밸런스'!C:C,0)),0)</f>
        <v>0</v>
      </c>
      <c r="E838" s="90"/>
      <c r="F838" s="89"/>
    </row>
    <row r="839" spans="2:6" ht="13.5">
      <c r="B839" s="90">
        <v>1</v>
      </c>
      <c r="C839" s="90">
        <f t="array" ref="C839">IFERROR(INDEX('유닛 기본 밸런스'!$G:$G,MATCH(D839,'유닛 기본 밸런스'!B:B,0))*E839,0)</f>
        <v>0</v>
      </c>
      <c r="D839" s="90">
        <f t="array" ref="D839">IFERROR(INDEX('유닛 기본 밸런스'!$B:$B,MATCH(F839,'유닛 기본 밸런스'!C:C,0)),0)</f>
        <v>0</v>
      </c>
      <c r="E839" s="90"/>
      <c r="F839" s="89"/>
    </row>
    <row r="840" spans="2:6" ht="13.5">
      <c r="B840" s="90">
        <v>1</v>
      </c>
      <c r="C840" s="90">
        <f t="array" ref="C840">IFERROR(INDEX('유닛 기본 밸런스'!$G:$G,MATCH(D840,'유닛 기본 밸런스'!B:B,0))*E840,0)</f>
        <v>0</v>
      </c>
      <c r="D840" s="90">
        <f t="array" ref="D840">IFERROR(INDEX('유닛 기본 밸런스'!$B:$B,MATCH(F840,'유닛 기본 밸런스'!C:C,0)),0)</f>
        <v>0</v>
      </c>
      <c r="E840" s="90"/>
      <c r="F840" s="89"/>
    </row>
    <row r="841" spans="2:6" ht="13.5">
      <c r="B841" s="90">
        <v>1</v>
      </c>
      <c r="C841" s="90">
        <f t="array" ref="C841">IFERROR(INDEX('유닛 기본 밸런스'!$G:$G,MATCH(D841,'유닛 기본 밸런스'!B:B,0))*E841,0)</f>
        <v>0</v>
      </c>
      <c r="D841" s="90">
        <f t="array" ref="D841">IFERROR(INDEX('유닛 기본 밸런스'!$B:$B,MATCH(F841,'유닛 기본 밸런스'!C:C,0)),0)</f>
        <v>0</v>
      </c>
      <c r="E841" s="90"/>
      <c r="F841" s="89"/>
    </row>
    <row r="842" spans="2:6" ht="13.5">
      <c r="B842" s="90">
        <v>1</v>
      </c>
      <c r="C842" s="90">
        <f t="array" ref="C842">IFERROR(INDEX('유닛 기본 밸런스'!$G:$G,MATCH(D842,'유닛 기본 밸런스'!B:B,0))*E842,0)</f>
        <v>0</v>
      </c>
      <c r="D842" s="90">
        <f t="array" ref="D842">IFERROR(INDEX('유닛 기본 밸런스'!$B:$B,MATCH(F842,'유닛 기본 밸런스'!C:C,0)),0)</f>
        <v>0</v>
      </c>
      <c r="E842" s="90"/>
      <c r="F842" s="89"/>
    </row>
    <row r="843" spans="2:6" ht="13.5">
      <c r="B843" s="90">
        <v>1</v>
      </c>
      <c r="C843" s="90">
        <f t="array" ref="C843">IFERROR(INDEX('유닛 기본 밸런스'!$G:$G,MATCH(D843,'유닛 기본 밸런스'!B:B,0))*E843,0)</f>
        <v>0</v>
      </c>
      <c r="D843" s="90">
        <f t="array" ref="D843">IFERROR(INDEX('유닛 기본 밸런스'!$B:$B,MATCH(F843,'유닛 기본 밸런스'!C:C,0)),0)</f>
        <v>0</v>
      </c>
      <c r="E843" s="90"/>
      <c r="F843" s="89"/>
    </row>
    <row r="844" spans="2:6" ht="13.5">
      <c r="B844" s="90">
        <v>1</v>
      </c>
      <c r="C844" s="90">
        <f t="array" ref="C844">IFERROR(INDEX('유닛 기본 밸런스'!$G:$G,MATCH(D844,'유닛 기본 밸런스'!B:B,0))*E844,0)</f>
        <v>0</v>
      </c>
      <c r="D844" s="90">
        <f t="array" ref="D844">IFERROR(INDEX('유닛 기본 밸런스'!$B:$B,MATCH(F844,'유닛 기본 밸런스'!C:C,0)),0)</f>
        <v>0</v>
      </c>
      <c r="E844" s="90"/>
      <c r="F844" s="89"/>
    </row>
    <row r="845" spans="2:6" ht="13.5">
      <c r="B845" s="90">
        <v>1</v>
      </c>
      <c r="C845" s="90">
        <f t="array" ref="C845">IFERROR(INDEX('유닛 기본 밸런스'!$G:$G,MATCH(D845,'유닛 기본 밸런스'!B:B,0))*E845,0)</f>
        <v>0</v>
      </c>
      <c r="D845" s="90">
        <f t="array" ref="D845">IFERROR(INDEX('유닛 기본 밸런스'!$B:$B,MATCH(F845,'유닛 기본 밸런스'!C:C,0)),0)</f>
        <v>0</v>
      </c>
      <c r="E845" s="90"/>
      <c r="F845" s="89"/>
    </row>
    <row r="846" spans="2:6" ht="13.5">
      <c r="B846" s="90">
        <v>1</v>
      </c>
      <c r="C846" s="90">
        <f t="array" ref="C846">IFERROR(INDEX('유닛 기본 밸런스'!$G:$G,MATCH(D846,'유닛 기본 밸런스'!B:B,0))*E846,0)</f>
        <v>0</v>
      </c>
      <c r="D846" s="90">
        <f t="array" ref="D846">IFERROR(INDEX('유닛 기본 밸런스'!$B:$B,MATCH(F846,'유닛 기본 밸런스'!C:C,0)),0)</f>
        <v>0</v>
      </c>
      <c r="E846" s="90"/>
      <c r="F846" s="89"/>
    </row>
    <row r="847" spans="2:6" ht="13.5">
      <c r="B847" s="90">
        <v>1</v>
      </c>
      <c r="C847" s="90">
        <f t="array" ref="C847">IFERROR(INDEX('유닛 기본 밸런스'!$G:$G,MATCH(D847,'유닛 기본 밸런스'!B:B,0))*E847,0)</f>
        <v>0</v>
      </c>
      <c r="D847" s="90">
        <f t="array" ref="D847">IFERROR(INDEX('유닛 기본 밸런스'!$B:$B,MATCH(F847,'유닛 기본 밸런스'!C:C,0)),0)</f>
        <v>0</v>
      </c>
      <c r="E847" s="90"/>
      <c r="F847" s="89"/>
    </row>
    <row r="848" spans="2:6" ht="13.5">
      <c r="B848" s="90">
        <v>1</v>
      </c>
      <c r="C848" s="90">
        <f t="array" ref="C848">IFERROR(INDEX('유닛 기본 밸런스'!$G:$G,MATCH(D848,'유닛 기본 밸런스'!B:B,0))*E848,0)</f>
        <v>0</v>
      </c>
      <c r="D848" s="90">
        <f t="array" ref="D848">IFERROR(INDEX('유닛 기본 밸런스'!$B:$B,MATCH(F848,'유닛 기본 밸런스'!C:C,0)),0)</f>
        <v>0</v>
      </c>
      <c r="E848" s="90"/>
      <c r="F848" s="89"/>
    </row>
    <row r="849" spans="2:6" ht="13.5">
      <c r="B849" s="90">
        <v>1</v>
      </c>
      <c r="C849" s="90">
        <f t="array" ref="C849">IFERROR(INDEX('유닛 기본 밸런스'!$G:$G,MATCH(D849,'유닛 기본 밸런스'!B:B,0))*E849,0)</f>
        <v>0</v>
      </c>
      <c r="D849" s="90">
        <f t="array" ref="D849">IFERROR(INDEX('유닛 기본 밸런스'!$B:$B,MATCH(F849,'유닛 기본 밸런스'!C:C,0)),0)</f>
        <v>0</v>
      </c>
      <c r="E849" s="90"/>
      <c r="F849" s="89"/>
    </row>
    <row r="850" spans="2:6" ht="13.5">
      <c r="B850" s="90">
        <v>1</v>
      </c>
      <c r="C850" s="90">
        <f t="array" ref="C850">IFERROR(INDEX('유닛 기본 밸런스'!$G:$G,MATCH(D850,'유닛 기본 밸런스'!B:B,0))*E850,0)</f>
        <v>0</v>
      </c>
      <c r="D850" s="90">
        <f t="array" ref="D850">IFERROR(INDEX('유닛 기본 밸런스'!$B:$B,MATCH(F850,'유닛 기본 밸런스'!C:C,0)),0)</f>
        <v>0</v>
      </c>
      <c r="E850" s="90"/>
      <c r="F850" s="89"/>
    </row>
    <row r="851" spans="2:6" ht="13.5">
      <c r="B851" s="90">
        <v>1</v>
      </c>
      <c r="C851" s="90">
        <f t="array" ref="C851">IFERROR(INDEX('유닛 기본 밸런스'!$G:$G,MATCH(D851,'유닛 기본 밸런스'!B:B,0))*E851,0)</f>
        <v>0</v>
      </c>
      <c r="D851" s="90">
        <f t="array" ref="D851">IFERROR(INDEX('유닛 기본 밸런스'!$B:$B,MATCH(F851,'유닛 기본 밸런스'!C:C,0)),0)</f>
        <v>0</v>
      </c>
      <c r="E851" s="90"/>
      <c r="F851" s="89"/>
    </row>
    <row r="852" spans="2:6" ht="13.5">
      <c r="B852" s="90">
        <v>1</v>
      </c>
      <c r="C852" s="90">
        <f t="array" ref="C852">IFERROR(INDEX('유닛 기본 밸런스'!$G:$G,MATCH(D852,'유닛 기본 밸런스'!B:B,0))*E852,0)</f>
        <v>0</v>
      </c>
      <c r="D852" s="90">
        <f t="array" ref="D852">IFERROR(INDEX('유닛 기본 밸런스'!$B:$B,MATCH(F852,'유닛 기본 밸런스'!C:C,0)),0)</f>
        <v>0</v>
      </c>
      <c r="E852" s="90"/>
      <c r="F852" s="89"/>
    </row>
    <row r="853" spans="2:6" ht="13.5">
      <c r="B853" s="90">
        <v>1</v>
      </c>
      <c r="C853" s="90">
        <f t="array" ref="C853">IFERROR(INDEX('유닛 기본 밸런스'!$G:$G,MATCH(D853,'유닛 기본 밸런스'!B:B,0))*E853,0)</f>
        <v>0</v>
      </c>
      <c r="D853" s="90">
        <f t="array" ref="D853">IFERROR(INDEX('유닛 기본 밸런스'!$B:$B,MATCH(F853,'유닛 기본 밸런스'!C:C,0)),0)</f>
        <v>0</v>
      </c>
      <c r="E853" s="90"/>
      <c r="F853" s="89"/>
    </row>
    <row r="854" spans="2:6" ht="13.5">
      <c r="B854" s="90">
        <v>1</v>
      </c>
      <c r="C854" s="90">
        <f t="array" ref="C854">IFERROR(INDEX('유닛 기본 밸런스'!$G:$G,MATCH(D854,'유닛 기본 밸런스'!B:B,0))*E854,0)</f>
        <v>0</v>
      </c>
      <c r="D854" s="90">
        <f t="array" ref="D854">IFERROR(INDEX('유닛 기본 밸런스'!$B:$B,MATCH(F854,'유닛 기본 밸런스'!C:C,0)),0)</f>
        <v>0</v>
      </c>
      <c r="E854" s="90"/>
      <c r="F854" s="89"/>
    </row>
    <row r="855" spans="2:6" ht="13.5">
      <c r="B855" s="90">
        <v>1</v>
      </c>
      <c r="C855" s="90">
        <f t="array" ref="C855">IFERROR(INDEX('유닛 기본 밸런스'!$G:$G,MATCH(D855,'유닛 기본 밸런스'!B:B,0))*E855,0)</f>
        <v>0</v>
      </c>
      <c r="D855" s="90">
        <f t="array" ref="D855">IFERROR(INDEX('유닛 기본 밸런스'!$B:$B,MATCH(F855,'유닛 기본 밸런스'!C:C,0)),0)</f>
        <v>0</v>
      </c>
      <c r="E855" s="90"/>
      <c r="F855" s="89"/>
    </row>
    <row r="856" spans="2:6" ht="13.5">
      <c r="B856" s="90">
        <v>1</v>
      </c>
      <c r="C856" s="90">
        <f t="array" ref="C856">IFERROR(INDEX('유닛 기본 밸런스'!$G:$G,MATCH(D856,'유닛 기본 밸런스'!B:B,0))*E856,0)</f>
        <v>0</v>
      </c>
      <c r="D856" s="90">
        <f t="array" ref="D856">IFERROR(INDEX('유닛 기본 밸런스'!$B:$B,MATCH(F856,'유닛 기본 밸런스'!C:C,0)),0)</f>
        <v>0</v>
      </c>
      <c r="E856" s="90"/>
      <c r="F856" s="89"/>
    </row>
    <row r="857" spans="2:6" ht="13.5">
      <c r="B857" s="90">
        <v>1</v>
      </c>
      <c r="C857" s="90">
        <f t="array" ref="C857">IFERROR(INDEX('유닛 기본 밸런스'!$G:$G,MATCH(D857,'유닛 기본 밸런스'!B:B,0))*E857,0)</f>
        <v>0</v>
      </c>
      <c r="D857" s="90">
        <f t="array" ref="D857">IFERROR(INDEX('유닛 기본 밸런스'!$B:$B,MATCH(F857,'유닛 기본 밸런스'!C:C,0)),0)</f>
        <v>0</v>
      </c>
      <c r="E857" s="90"/>
      <c r="F857" s="89"/>
    </row>
    <row r="858" spans="2:6" ht="13.5">
      <c r="B858" s="90">
        <v>1</v>
      </c>
      <c r="C858" s="90">
        <f t="array" ref="C858">IFERROR(INDEX('유닛 기본 밸런스'!$G:$G,MATCH(D858,'유닛 기본 밸런스'!B:B,0))*E858,0)</f>
        <v>0</v>
      </c>
      <c r="D858" s="90">
        <f t="array" ref="D858">IFERROR(INDEX('유닛 기본 밸런스'!$B:$B,MATCH(F858,'유닛 기본 밸런스'!C:C,0)),0)</f>
        <v>0</v>
      </c>
      <c r="E858" s="90"/>
      <c r="F858" s="89"/>
    </row>
    <row r="859" spans="2:6" ht="13.5">
      <c r="B859" s="90">
        <v>1</v>
      </c>
      <c r="C859" s="90">
        <f t="array" ref="C859">IFERROR(INDEX('유닛 기본 밸런스'!$G:$G,MATCH(D859,'유닛 기본 밸런스'!B:B,0))*E859,0)</f>
        <v>0</v>
      </c>
      <c r="D859" s="90">
        <f t="array" ref="D859">IFERROR(INDEX('유닛 기본 밸런스'!$B:$B,MATCH(F859,'유닛 기본 밸런스'!C:C,0)),0)</f>
        <v>0</v>
      </c>
      <c r="E859" s="90"/>
      <c r="F859" s="89"/>
    </row>
    <row r="860" spans="2:6" ht="13.5">
      <c r="B860" s="90">
        <v>1</v>
      </c>
      <c r="C860" s="90">
        <f t="array" ref="C860">IFERROR(INDEX('유닛 기본 밸런스'!$G:$G,MATCH(D860,'유닛 기본 밸런스'!B:B,0))*E860,0)</f>
        <v>0</v>
      </c>
      <c r="D860" s="90">
        <f t="array" ref="D860">IFERROR(INDEX('유닛 기본 밸런스'!$B:$B,MATCH(F860,'유닛 기본 밸런스'!C:C,0)),0)</f>
        <v>0</v>
      </c>
      <c r="E860" s="90"/>
      <c r="F860" s="89"/>
    </row>
    <row r="861" spans="2:6" ht="13.5">
      <c r="B861" s="90">
        <v>1</v>
      </c>
      <c r="C861" s="90">
        <f t="array" ref="C861">IFERROR(INDEX('유닛 기본 밸런스'!$G:$G,MATCH(D861,'유닛 기본 밸런스'!B:B,0))*E861,0)</f>
        <v>0</v>
      </c>
      <c r="D861" s="90">
        <f t="array" ref="D861">IFERROR(INDEX('유닛 기본 밸런스'!$B:$B,MATCH(F861,'유닛 기본 밸런스'!C:C,0)),0)</f>
        <v>0</v>
      </c>
      <c r="E861" s="90"/>
      <c r="F861" s="89"/>
    </row>
    <row r="862" spans="2:6" ht="13.5">
      <c r="B862" s="90">
        <v>1</v>
      </c>
      <c r="C862" s="90">
        <f t="array" ref="C862">IFERROR(INDEX('유닛 기본 밸런스'!$G:$G,MATCH(D862,'유닛 기본 밸런스'!B:B,0))*E862,0)</f>
        <v>0</v>
      </c>
      <c r="D862" s="90">
        <f t="array" ref="D862">IFERROR(INDEX('유닛 기본 밸런스'!$B:$B,MATCH(F862,'유닛 기본 밸런스'!C:C,0)),0)</f>
        <v>0</v>
      </c>
      <c r="E862" s="90"/>
      <c r="F862" s="89"/>
    </row>
    <row r="863" spans="2:6" ht="13.5">
      <c r="B863" s="90">
        <v>1</v>
      </c>
      <c r="C863" s="90">
        <f t="array" ref="C863">IFERROR(INDEX('유닛 기본 밸런스'!$G:$G,MATCH(D863,'유닛 기본 밸런스'!B:B,0))*E863,0)</f>
        <v>0</v>
      </c>
      <c r="D863" s="90">
        <f t="array" ref="D863">IFERROR(INDEX('유닛 기본 밸런스'!$B:$B,MATCH(F863,'유닛 기본 밸런스'!C:C,0)),0)</f>
        <v>0</v>
      </c>
      <c r="E863" s="90"/>
      <c r="F863" s="89"/>
    </row>
    <row r="864" spans="2:6" ht="13.5">
      <c r="B864" s="90">
        <v>1</v>
      </c>
      <c r="C864" s="90">
        <f t="array" ref="C864">IFERROR(INDEX('유닛 기본 밸런스'!$G:$G,MATCH(D864,'유닛 기본 밸런스'!B:B,0))*E864,0)</f>
        <v>0</v>
      </c>
      <c r="D864" s="90">
        <f t="array" ref="D864">IFERROR(INDEX('유닛 기본 밸런스'!$B:$B,MATCH(F864,'유닛 기본 밸런스'!C:C,0)),0)</f>
        <v>0</v>
      </c>
      <c r="E864" s="90"/>
      <c r="F864" s="89"/>
    </row>
    <row r="865" spans="2:6" ht="13.5">
      <c r="B865" s="90">
        <v>1</v>
      </c>
      <c r="C865" s="90">
        <f t="array" ref="C865">IFERROR(INDEX('유닛 기본 밸런스'!$G:$G,MATCH(D865,'유닛 기본 밸런스'!B:B,0))*E865,0)</f>
        <v>0</v>
      </c>
      <c r="D865" s="90">
        <f t="array" ref="D865">IFERROR(INDEX('유닛 기본 밸런스'!$B:$B,MATCH(F865,'유닛 기본 밸런스'!C:C,0)),0)</f>
        <v>0</v>
      </c>
      <c r="E865" s="90"/>
      <c r="F865" s="89"/>
    </row>
    <row r="866" spans="2:6" ht="13.5">
      <c r="B866" s="90">
        <v>1</v>
      </c>
      <c r="C866" s="90">
        <f t="array" ref="C866">IFERROR(INDEX('유닛 기본 밸런스'!$G:$G,MATCH(D866,'유닛 기본 밸런스'!B:B,0))*E866,0)</f>
        <v>0</v>
      </c>
      <c r="D866" s="90">
        <f t="array" ref="D866">IFERROR(INDEX('유닛 기본 밸런스'!$B:$B,MATCH(F866,'유닛 기본 밸런스'!C:C,0)),0)</f>
        <v>0</v>
      </c>
      <c r="E866" s="90"/>
      <c r="F866" s="89"/>
    </row>
    <row r="867" spans="2:6" ht="13.5">
      <c r="B867" s="90">
        <v>1</v>
      </c>
      <c r="C867" s="90">
        <f t="array" ref="C867">IFERROR(INDEX('유닛 기본 밸런스'!$G:$G,MATCH(D867,'유닛 기본 밸런스'!B:B,0))*E867,0)</f>
        <v>0</v>
      </c>
      <c r="D867" s="90">
        <f t="array" ref="D867">IFERROR(INDEX('유닛 기본 밸런스'!$B:$B,MATCH(F867,'유닛 기본 밸런스'!C:C,0)),0)</f>
        <v>0</v>
      </c>
      <c r="E867" s="90"/>
      <c r="F867" s="89"/>
    </row>
    <row r="868" spans="2:6" ht="13.5">
      <c r="B868" s="90">
        <v>1</v>
      </c>
      <c r="C868" s="90">
        <f t="array" ref="C868">IFERROR(INDEX('유닛 기본 밸런스'!$G:$G,MATCH(D868,'유닛 기본 밸런스'!B:B,0))*E868,0)</f>
        <v>0</v>
      </c>
      <c r="D868" s="90">
        <f t="array" ref="D868">IFERROR(INDEX('유닛 기본 밸런스'!$B:$B,MATCH(F868,'유닛 기본 밸런스'!C:C,0)),0)</f>
        <v>0</v>
      </c>
      <c r="E868" s="90"/>
      <c r="F868" s="89"/>
    </row>
    <row r="869" spans="2:6" ht="13.5">
      <c r="B869" s="90">
        <v>1</v>
      </c>
      <c r="C869" s="90">
        <f t="array" ref="C869">IFERROR(INDEX('유닛 기본 밸런스'!$G:$G,MATCH(D869,'유닛 기본 밸런스'!B:B,0))*E869,0)</f>
        <v>0</v>
      </c>
      <c r="D869" s="90">
        <f t="array" ref="D869">IFERROR(INDEX('유닛 기본 밸런스'!$B:$B,MATCH(F869,'유닛 기본 밸런스'!C:C,0)),0)</f>
        <v>0</v>
      </c>
      <c r="E869" s="90"/>
      <c r="F869" s="89"/>
    </row>
    <row r="870" spans="2:6" ht="13.5">
      <c r="B870" s="90">
        <v>1</v>
      </c>
      <c r="C870" s="90">
        <f t="array" ref="C870">IFERROR(INDEX('유닛 기본 밸런스'!$G:$G,MATCH(D870,'유닛 기본 밸런스'!B:B,0))*E870,0)</f>
        <v>0</v>
      </c>
      <c r="D870" s="90">
        <f t="array" ref="D870">IFERROR(INDEX('유닛 기본 밸런스'!$B:$B,MATCH(F870,'유닛 기본 밸런스'!C:C,0)),0)</f>
        <v>0</v>
      </c>
      <c r="E870" s="90"/>
      <c r="F870" s="89"/>
    </row>
    <row r="871" spans="2:6" ht="13.5">
      <c r="B871" s="90">
        <v>1</v>
      </c>
      <c r="C871" s="90">
        <f t="array" ref="C871">IFERROR(INDEX('유닛 기본 밸런스'!$G:$G,MATCH(D871,'유닛 기본 밸런스'!B:B,0))*E871,0)</f>
        <v>0</v>
      </c>
      <c r="D871" s="90">
        <f t="array" ref="D871">IFERROR(INDEX('유닛 기본 밸런스'!$B:$B,MATCH(F871,'유닛 기본 밸런스'!C:C,0)),0)</f>
        <v>0</v>
      </c>
      <c r="E871" s="90"/>
      <c r="F871" s="89"/>
    </row>
    <row r="872" spans="2:6" ht="13.5">
      <c r="B872" s="90">
        <v>1</v>
      </c>
      <c r="C872" s="90">
        <f t="array" ref="C872">IFERROR(INDEX('유닛 기본 밸런스'!$G:$G,MATCH(D872,'유닛 기본 밸런스'!B:B,0))*E872,0)</f>
        <v>0</v>
      </c>
      <c r="D872" s="90">
        <f t="array" ref="D872">IFERROR(INDEX('유닛 기본 밸런스'!$B:$B,MATCH(F872,'유닛 기본 밸런스'!C:C,0)),0)</f>
        <v>0</v>
      </c>
      <c r="E872" s="90"/>
      <c r="F872" s="89"/>
    </row>
    <row r="873" spans="2:6" ht="13.5">
      <c r="B873" s="90">
        <v>1</v>
      </c>
      <c r="C873" s="90">
        <f t="array" ref="C873">IFERROR(INDEX('유닛 기본 밸런스'!$G:$G,MATCH(D873,'유닛 기본 밸런스'!B:B,0))*E873,0)</f>
        <v>0</v>
      </c>
      <c r="D873" s="90">
        <f t="array" ref="D873">IFERROR(INDEX('유닛 기본 밸런스'!$B:$B,MATCH(F873,'유닛 기본 밸런스'!C:C,0)),0)</f>
        <v>0</v>
      </c>
      <c r="E873" s="90"/>
      <c r="F873" s="89"/>
    </row>
    <row r="874" spans="2:6" ht="13.5">
      <c r="B874" s="90">
        <v>1</v>
      </c>
      <c r="C874" s="90">
        <f t="array" ref="C874">IFERROR(INDEX('유닛 기본 밸런스'!$G:$G,MATCH(D874,'유닛 기본 밸런스'!B:B,0))*E874,0)</f>
        <v>0</v>
      </c>
      <c r="D874" s="90">
        <f t="array" ref="D874">IFERROR(INDEX('유닛 기본 밸런스'!$B:$B,MATCH(F874,'유닛 기본 밸런스'!C:C,0)),0)</f>
        <v>0</v>
      </c>
      <c r="E874" s="90"/>
      <c r="F874" s="89"/>
    </row>
    <row r="875" spans="2:6" ht="13.5">
      <c r="B875" s="90">
        <v>1</v>
      </c>
      <c r="C875" s="90">
        <f t="array" ref="C875">IFERROR(INDEX('유닛 기본 밸런스'!$G:$G,MATCH(D875,'유닛 기본 밸런스'!B:B,0))*E875,0)</f>
        <v>0</v>
      </c>
      <c r="D875" s="90">
        <f t="array" ref="D875">IFERROR(INDEX('유닛 기본 밸런스'!$B:$B,MATCH(F875,'유닛 기본 밸런스'!C:C,0)),0)</f>
        <v>0</v>
      </c>
      <c r="E875" s="90"/>
      <c r="F875" s="89"/>
    </row>
    <row r="876" spans="2:6" ht="13.5">
      <c r="B876" s="90">
        <v>1</v>
      </c>
      <c r="C876" s="90">
        <f t="array" ref="C876">IFERROR(INDEX('유닛 기본 밸런스'!$G:$G,MATCH(D876,'유닛 기본 밸런스'!B:B,0))*E876,0)</f>
        <v>0</v>
      </c>
      <c r="D876" s="90">
        <f t="array" ref="D876">IFERROR(INDEX('유닛 기본 밸런스'!$B:$B,MATCH(F876,'유닛 기본 밸런스'!C:C,0)),0)</f>
        <v>0</v>
      </c>
      <c r="E876" s="90"/>
      <c r="F876" s="89"/>
    </row>
    <row r="877" spans="2:6" ht="13.5">
      <c r="B877" s="90">
        <v>1</v>
      </c>
      <c r="C877" s="90">
        <f t="array" ref="C877">IFERROR(INDEX('유닛 기본 밸런스'!$G:$G,MATCH(D877,'유닛 기본 밸런스'!B:B,0))*E877,0)</f>
        <v>0</v>
      </c>
      <c r="D877" s="90">
        <f t="array" ref="D877">IFERROR(INDEX('유닛 기본 밸런스'!$B:$B,MATCH(F877,'유닛 기본 밸런스'!C:C,0)),0)</f>
        <v>0</v>
      </c>
      <c r="E877" s="90"/>
      <c r="F877" s="89"/>
    </row>
    <row r="878" spans="2:6" ht="13.5">
      <c r="B878" s="90">
        <v>1</v>
      </c>
      <c r="C878" s="90">
        <f t="array" ref="C878">IFERROR(INDEX('유닛 기본 밸런스'!$G:$G,MATCH(D878,'유닛 기본 밸런스'!B:B,0))*E878,0)</f>
        <v>0</v>
      </c>
      <c r="D878" s="90">
        <f t="array" ref="D878">IFERROR(INDEX('유닛 기본 밸런스'!$B:$B,MATCH(F878,'유닛 기본 밸런스'!C:C,0)),0)</f>
        <v>0</v>
      </c>
      <c r="E878" s="90"/>
      <c r="F878" s="89"/>
    </row>
    <row r="879" spans="2:6" ht="13.5">
      <c r="B879" s="90">
        <v>1</v>
      </c>
      <c r="C879" s="90">
        <f t="array" ref="C879">IFERROR(INDEX('유닛 기본 밸런스'!$G:$G,MATCH(D879,'유닛 기본 밸런스'!B:B,0))*E879,0)</f>
        <v>0</v>
      </c>
      <c r="D879" s="90">
        <f t="array" ref="D879">IFERROR(INDEX('유닛 기본 밸런스'!$B:$B,MATCH(F879,'유닛 기본 밸런스'!C:C,0)),0)</f>
        <v>0</v>
      </c>
      <c r="E879" s="90"/>
      <c r="F879" s="89"/>
    </row>
    <row r="880" spans="2:6" ht="13.5">
      <c r="B880" s="90">
        <v>1</v>
      </c>
      <c r="C880" s="90">
        <f t="array" ref="C880">IFERROR(INDEX('유닛 기본 밸런스'!$G:$G,MATCH(D880,'유닛 기본 밸런스'!B:B,0))*E880,0)</f>
        <v>0</v>
      </c>
      <c r="D880" s="90">
        <f t="array" ref="D880">IFERROR(INDEX('유닛 기본 밸런스'!$B:$B,MATCH(F880,'유닛 기본 밸런스'!C:C,0)),0)</f>
        <v>0</v>
      </c>
      <c r="E880" s="90"/>
      <c r="F880" s="89"/>
    </row>
    <row r="881" spans="2:6" ht="13.5">
      <c r="B881" s="90">
        <v>1</v>
      </c>
      <c r="C881" s="90">
        <f t="array" ref="C881">IFERROR(INDEX('유닛 기본 밸런스'!$G:$G,MATCH(D881,'유닛 기본 밸런스'!B:B,0))*E881,0)</f>
        <v>0</v>
      </c>
      <c r="D881" s="90">
        <f t="array" ref="D881">IFERROR(INDEX('유닛 기본 밸런스'!$B:$B,MATCH(F881,'유닛 기본 밸런스'!C:C,0)),0)</f>
        <v>0</v>
      </c>
      <c r="E881" s="90"/>
      <c r="F881" s="89"/>
    </row>
    <row r="882" spans="2:6" ht="13.5">
      <c r="B882" s="90">
        <v>1</v>
      </c>
      <c r="C882" s="90">
        <f t="array" ref="C882">IFERROR(INDEX('유닛 기본 밸런스'!$G:$G,MATCH(D882,'유닛 기본 밸런스'!B:B,0))*E882,0)</f>
        <v>0</v>
      </c>
      <c r="D882" s="90">
        <f t="array" ref="D882">IFERROR(INDEX('유닛 기본 밸런스'!$B:$B,MATCH(F882,'유닛 기본 밸런스'!C:C,0)),0)</f>
        <v>0</v>
      </c>
      <c r="E882" s="90"/>
      <c r="F882" s="89"/>
    </row>
    <row r="883" spans="2:6" ht="13.5">
      <c r="B883" s="90">
        <v>1</v>
      </c>
      <c r="C883" s="90">
        <f t="array" ref="C883">IFERROR(INDEX('유닛 기본 밸런스'!$G:$G,MATCH(D883,'유닛 기본 밸런스'!B:B,0))*E883,0)</f>
        <v>0</v>
      </c>
      <c r="D883" s="90">
        <f t="array" ref="D883">IFERROR(INDEX('유닛 기본 밸런스'!$B:$B,MATCH(F883,'유닛 기본 밸런스'!C:C,0)),0)</f>
        <v>0</v>
      </c>
      <c r="E883" s="90"/>
      <c r="F883" s="89"/>
    </row>
    <row r="884" spans="2:6" ht="13.5">
      <c r="B884" s="90">
        <v>1</v>
      </c>
      <c r="C884" s="90">
        <f t="array" ref="C884">IFERROR(INDEX('유닛 기본 밸런스'!$G:$G,MATCH(D884,'유닛 기본 밸런스'!B:B,0))*E884,0)</f>
        <v>0</v>
      </c>
      <c r="D884" s="90">
        <f t="array" ref="D884">IFERROR(INDEX('유닛 기본 밸런스'!$B:$B,MATCH(F884,'유닛 기본 밸런스'!C:C,0)),0)</f>
        <v>0</v>
      </c>
      <c r="E884" s="90"/>
      <c r="F884" s="89"/>
    </row>
    <row r="885" spans="2:6" ht="13.5">
      <c r="B885" s="90">
        <v>1</v>
      </c>
      <c r="C885" s="90">
        <f t="array" ref="C885">IFERROR(INDEX('유닛 기본 밸런스'!$G:$G,MATCH(D885,'유닛 기본 밸런스'!B:B,0))*E885,0)</f>
        <v>0</v>
      </c>
      <c r="D885" s="90">
        <f t="array" ref="D885">IFERROR(INDEX('유닛 기본 밸런스'!$B:$B,MATCH(F885,'유닛 기본 밸런스'!C:C,0)),0)</f>
        <v>0</v>
      </c>
      <c r="E885" s="90"/>
      <c r="F885" s="89"/>
    </row>
    <row r="886" spans="2:6" ht="13.5">
      <c r="B886" s="90">
        <v>1</v>
      </c>
      <c r="C886" s="90">
        <f t="array" ref="C886">IFERROR(INDEX('유닛 기본 밸런스'!$G:$G,MATCH(D886,'유닛 기본 밸런스'!B:B,0))*E886,0)</f>
        <v>0</v>
      </c>
      <c r="D886" s="90">
        <f t="array" ref="D886">IFERROR(INDEX('유닛 기본 밸런스'!$B:$B,MATCH(F886,'유닛 기본 밸런스'!C:C,0)),0)</f>
        <v>0</v>
      </c>
      <c r="E886" s="90"/>
      <c r="F886" s="89"/>
    </row>
    <row r="887" spans="2:6" ht="13.5">
      <c r="B887" s="90">
        <v>1</v>
      </c>
      <c r="C887" s="90">
        <f t="array" ref="C887">IFERROR(INDEX('유닛 기본 밸런스'!$G:$G,MATCH(D887,'유닛 기본 밸런스'!B:B,0))*E887,0)</f>
        <v>0</v>
      </c>
      <c r="D887" s="90">
        <f t="array" ref="D887">IFERROR(INDEX('유닛 기본 밸런스'!$B:$B,MATCH(F887,'유닛 기본 밸런스'!C:C,0)),0)</f>
        <v>0</v>
      </c>
      <c r="E887" s="90"/>
      <c r="F887" s="89"/>
    </row>
    <row r="888" spans="2:6" ht="13.5">
      <c r="B888" s="90">
        <v>1</v>
      </c>
      <c r="C888" s="90">
        <f t="array" ref="C888">IFERROR(INDEX('유닛 기본 밸런스'!$G:$G,MATCH(D888,'유닛 기본 밸런스'!B:B,0))*E888,0)</f>
        <v>0</v>
      </c>
      <c r="D888" s="90">
        <f t="array" ref="D888">IFERROR(INDEX('유닛 기본 밸런스'!$B:$B,MATCH(F888,'유닛 기본 밸런스'!C:C,0)),0)</f>
        <v>0</v>
      </c>
      <c r="E888" s="90"/>
      <c r="F888" s="89"/>
    </row>
    <row r="889" spans="2:6" ht="13.5">
      <c r="B889" s="90">
        <v>1</v>
      </c>
      <c r="C889" s="90">
        <f t="array" ref="C889">IFERROR(INDEX('유닛 기본 밸런스'!$G:$G,MATCH(D889,'유닛 기본 밸런스'!B:B,0))*E889,0)</f>
        <v>0</v>
      </c>
      <c r="D889" s="90">
        <f t="array" ref="D889">IFERROR(INDEX('유닛 기본 밸런스'!$B:$B,MATCH(F889,'유닛 기본 밸런스'!C:C,0)),0)</f>
        <v>0</v>
      </c>
      <c r="E889" s="90"/>
      <c r="F889" s="89"/>
    </row>
    <row r="890" spans="2:6" ht="13.5">
      <c r="B890" s="90">
        <v>1</v>
      </c>
      <c r="C890" s="90">
        <f t="array" ref="C890">IFERROR(INDEX('유닛 기본 밸런스'!$G:$G,MATCH(D890,'유닛 기본 밸런스'!B:B,0))*E890,0)</f>
        <v>0</v>
      </c>
      <c r="D890" s="90">
        <f t="array" ref="D890">IFERROR(INDEX('유닛 기본 밸런스'!$B:$B,MATCH(F890,'유닛 기본 밸런스'!C:C,0)),0)</f>
        <v>0</v>
      </c>
      <c r="E890" s="90"/>
      <c r="F890" s="89"/>
    </row>
    <row r="891" spans="2:6" ht="13.5">
      <c r="B891" s="90">
        <v>1</v>
      </c>
      <c r="C891" s="90">
        <f t="array" ref="C891">IFERROR(INDEX('유닛 기본 밸런스'!$G:$G,MATCH(D891,'유닛 기본 밸런스'!B:B,0))*E891,0)</f>
        <v>0</v>
      </c>
      <c r="D891" s="90">
        <f t="array" ref="D891">IFERROR(INDEX('유닛 기본 밸런스'!$B:$B,MATCH(F891,'유닛 기본 밸런스'!C:C,0)),0)</f>
        <v>0</v>
      </c>
      <c r="E891" s="90"/>
      <c r="F891" s="89"/>
    </row>
    <row r="892" spans="2:6" ht="13.5">
      <c r="B892" s="90">
        <v>1</v>
      </c>
      <c r="C892" s="90">
        <f t="array" ref="C892">IFERROR(INDEX('유닛 기본 밸런스'!$G:$G,MATCH(D892,'유닛 기본 밸런스'!B:B,0))*E892,0)</f>
        <v>0</v>
      </c>
      <c r="D892" s="90">
        <f t="array" ref="D892">IFERROR(INDEX('유닛 기본 밸런스'!$B:$B,MATCH(F892,'유닛 기본 밸런스'!C:C,0)),0)</f>
        <v>0</v>
      </c>
      <c r="E892" s="90"/>
      <c r="F892" s="89"/>
    </row>
    <row r="893" spans="2:6" ht="13.5">
      <c r="B893" s="90">
        <v>1</v>
      </c>
      <c r="C893" s="90">
        <f t="array" ref="C893">IFERROR(INDEX('유닛 기본 밸런스'!$G:$G,MATCH(D893,'유닛 기본 밸런스'!B:B,0))*E893,0)</f>
        <v>0</v>
      </c>
      <c r="D893" s="90">
        <f t="array" ref="D893">IFERROR(INDEX('유닛 기본 밸런스'!$B:$B,MATCH(F893,'유닛 기본 밸런스'!C:C,0)),0)</f>
        <v>0</v>
      </c>
      <c r="E893" s="90"/>
      <c r="F893" s="89"/>
    </row>
    <row r="894" spans="2:6" ht="13.5">
      <c r="B894" s="90">
        <v>1</v>
      </c>
      <c r="C894" s="90">
        <f t="array" ref="C894">IFERROR(INDEX('유닛 기본 밸런스'!$G:$G,MATCH(D894,'유닛 기본 밸런스'!B:B,0))*E894,0)</f>
        <v>0</v>
      </c>
      <c r="D894" s="90">
        <f t="array" ref="D894">IFERROR(INDEX('유닛 기본 밸런스'!$B:$B,MATCH(F894,'유닛 기본 밸런스'!C:C,0)),0)</f>
        <v>0</v>
      </c>
      <c r="E894" s="90"/>
      <c r="F894" s="89"/>
    </row>
    <row r="895" spans="2:6" ht="13.5">
      <c r="B895" s="90">
        <v>1</v>
      </c>
      <c r="C895" s="90">
        <f t="array" ref="C895">IFERROR(INDEX('유닛 기본 밸런스'!$G:$G,MATCH(D895,'유닛 기본 밸런스'!B:B,0))*E895,0)</f>
        <v>0</v>
      </c>
      <c r="D895" s="90">
        <f t="array" ref="D895">IFERROR(INDEX('유닛 기본 밸런스'!$B:$B,MATCH(F895,'유닛 기본 밸런스'!C:C,0)),0)</f>
        <v>0</v>
      </c>
      <c r="E895" s="90"/>
      <c r="F895" s="89"/>
    </row>
    <row r="896" spans="2:6" ht="13.5">
      <c r="B896" s="90">
        <v>1</v>
      </c>
      <c r="C896" s="90">
        <f t="array" ref="C896">IFERROR(INDEX('유닛 기본 밸런스'!$G:$G,MATCH(D896,'유닛 기본 밸런스'!B:B,0))*E896,0)</f>
        <v>0</v>
      </c>
      <c r="D896" s="90">
        <f t="array" ref="D896">IFERROR(INDEX('유닛 기본 밸런스'!$B:$B,MATCH(F896,'유닛 기본 밸런스'!C:C,0)),0)</f>
        <v>0</v>
      </c>
      <c r="E896" s="90"/>
      <c r="F896" s="89"/>
    </row>
    <row r="897" spans="2:6" ht="13.5">
      <c r="B897" s="90">
        <v>1</v>
      </c>
      <c r="C897" s="90">
        <f t="array" ref="C897">IFERROR(INDEX('유닛 기본 밸런스'!$G:$G,MATCH(D897,'유닛 기본 밸런스'!B:B,0))*E897,0)</f>
        <v>0</v>
      </c>
      <c r="D897" s="90">
        <f t="array" ref="D897">IFERROR(INDEX('유닛 기본 밸런스'!$B:$B,MATCH(F897,'유닛 기본 밸런스'!C:C,0)),0)</f>
        <v>0</v>
      </c>
      <c r="E897" s="90"/>
      <c r="F897" s="89"/>
    </row>
    <row r="898" spans="2:6" ht="13.5">
      <c r="B898" s="90">
        <v>1</v>
      </c>
      <c r="C898" s="90">
        <f t="array" ref="C898">IFERROR(INDEX('유닛 기본 밸런스'!$G:$G,MATCH(D898,'유닛 기본 밸런스'!B:B,0))*E898,0)</f>
        <v>0</v>
      </c>
      <c r="D898" s="90">
        <f t="array" ref="D898">IFERROR(INDEX('유닛 기본 밸런스'!$B:$B,MATCH(F898,'유닛 기본 밸런스'!C:C,0)),0)</f>
        <v>0</v>
      </c>
      <c r="E898" s="90"/>
      <c r="F898" s="89"/>
    </row>
    <row r="899" spans="2:6" ht="13.5">
      <c r="B899" s="90">
        <v>1</v>
      </c>
      <c r="C899" s="90">
        <f t="array" ref="C899">IFERROR(INDEX('유닛 기본 밸런스'!$G:$G,MATCH(D899,'유닛 기본 밸런스'!B:B,0))*E899,0)</f>
        <v>0</v>
      </c>
      <c r="D899" s="90">
        <f t="array" ref="D899">IFERROR(INDEX('유닛 기본 밸런스'!$B:$B,MATCH(F899,'유닛 기본 밸런스'!C:C,0)),0)</f>
        <v>0</v>
      </c>
      <c r="E899" s="90"/>
      <c r="F899" s="89"/>
    </row>
    <row r="900" spans="2:6" ht="13.5">
      <c r="B900" s="90">
        <v>1</v>
      </c>
      <c r="C900" s="90">
        <f t="array" ref="C900">IFERROR(INDEX('유닛 기본 밸런스'!$G:$G,MATCH(D900,'유닛 기본 밸런스'!B:B,0))*E900,0)</f>
        <v>0</v>
      </c>
      <c r="D900" s="90">
        <f t="array" ref="D900">IFERROR(INDEX('유닛 기본 밸런스'!$B:$B,MATCH(F900,'유닛 기본 밸런스'!C:C,0)),0)</f>
        <v>0</v>
      </c>
      <c r="E900" s="90"/>
      <c r="F900" s="89"/>
    </row>
    <row r="901" spans="2:6" ht="13.5">
      <c r="B901" s="90">
        <v>1</v>
      </c>
      <c r="C901" s="90">
        <f t="array" ref="C901">IFERROR(INDEX('유닛 기본 밸런스'!$G:$G,MATCH(D901,'유닛 기본 밸런스'!B:B,0))*E901,0)</f>
        <v>0</v>
      </c>
      <c r="D901" s="90">
        <f t="array" ref="D901">IFERROR(INDEX('유닛 기본 밸런스'!$B:$B,MATCH(F901,'유닛 기본 밸런스'!C:C,0)),0)</f>
        <v>0</v>
      </c>
      <c r="E901" s="90"/>
      <c r="F901" s="89"/>
    </row>
    <row r="902" spans="2:6" ht="13.5">
      <c r="B902" s="90">
        <v>1</v>
      </c>
      <c r="C902" s="90">
        <f t="array" ref="C902">IFERROR(INDEX('유닛 기본 밸런스'!$G:$G,MATCH(D902,'유닛 기본 밸런스'!B:B,0))*E902,0)</f>
        <v>0</v>
      </c>
      <c r="D902" s="90">
        <f t="array" ref="D902">IFERROR(INDEX('유닛 기본 밸런스'!$B:$B,MATCH(F902,'유닛 기본 밸런스'!C:C,0)),0)</f>
        <v>0</v>
      </c>
      <c r="E902" s="90"/>
      <c r="F902" s="89"/>
    </row>
    <row r="903" spans="2:6" ht="13.5">
      <c r="B903" s="90">
        <v>1</v>
      </c>
      <c r="C903" s="90">
        <f t="array" ref="C903">IFERROR(INDEX('유닛 기본 밸런스'!$G:$G,MATCH(D903,'유닛 기본 밸런스'!B:B,0))*E903,0)</f>
        <v>0</v>
      </c>
      <c r="D903" s="90">
        <f t="array" ref="D903">IFERROR(INDEX('유닛 기본 밸런스'!$B:$B,MATCH(F903,'유닛 기본 밸런스'!C:C,0)),0)</f>
        <v>0</v>
      </c>
      <c r="E903" s="90"/>
      <c r="F903" s="89"/>
    </row>
    <row r="904" spans="2:6" ht="13.5">
      <c r="B904" s="90">
        <v>1</v>
      </c>
      <c r="C904" s="90">
        <f t="array" ref="C904">IFERROR(INDEX('유닛 기본 밸런스'!$G:$G,MATCH(D904,'유닛 기본 밸런스'!B:B,0))*E904,0)</f>
        <v>0</v>
      </c>
      <c r="D904" s="90">
        <f t="array" ref="D904">IFERROR(INDEX('유닛 기본 밸런스'!$B:$B,MATCH(F904,'유닛 기본 밸런스'!C:C,0)),0)</f>
        <v>0</v>
      </c>
      <c r="E904" s="90"/>
      <c r="F904" s="89"/>
    </row>
    <row r="905" spans="2:6" ht="13.5">
      <c r="B905" s="90">
        <v>1</v>
      </c>
      <c r="C905" s="90">
        <f t="array" ref="C905">IFERROR(INDEX('유닛 기본 밸런스'!$G:$G,MATCH(D905,'유닛 기본 밸런스'!B:B,0))*E905,0)</f>
        <v>0</v>
      </c>
      <c r="D905" s="90">
        <f t="array" ref="D905">IFERROR(INDEX('유닛 기본 밸런스'!$B:$B,MATCH(F905,'유닛 기본 밸런스'!C:C,0)),0)</f>
        <v>0</v>
      </c>
      <c r="E905" s="90"/>
      <c r="F905" s="89"/>
    </row>
    <row r="906" spans="2:6" ht="13.5">
      <c r="B906" s="90">
        <v>1</v>
      </c>
      <c r="C906" s="90">
        <f t="array" ref="C906">IFERROR(INDEX('유닛 기본 밸런스'!$G:$G,MATCH(D906,'유닛 기본 밸런스'!B:B,0))*E906,0)</f>
        <v>0</v>
      </c>
      <c r="D906" s="90">
        <f t="array" ref="D906">IFERROR(INDEX('유닛 기본 밸런스'!$B:$B,MATCH(F906,'유닛 기본 밸런스'!C:C,0)),0)</f>
        <v>0</v>
      </c>
      <c r="E906" s="90"/>
      <c r="F906" s="89"/>
    </row>
    <row r="907" spans="2:6" ht="13.5">
      <c r="B907" s="90">
        <v>1</v>
      </c>
      <c r="C907" s="90">
        <f t="array" ref="C907">IFERROR(INDEX('유닛 기본 밸런스'!$G:$G,MATCH(D907,'유닛 기본 밸런스'!B:B,0))*E907,0)</f>
        <v>0</v>
      </c>
      <c r="D907" s="90">
        <f t="array" ref="D907">IFERROR(INDEX('유닛 기본 밸런스'!$B:$B,MATCH(F907,'유닛 기본 밸런스'!C:C,0)),0)</f>
        <v>0</v>
      </c>
      <c r="E907" s="90"/>
      <c r="F907" s="89"/>
    </row>
    <row r="908" spans="2:6" ht="13.5">
      <c r="B908" s="90">
        <v>1</v>
      </c>
      <c r="C908" s="90">
        <f t="array" ref="C908">IFERROR(INDEX('유닛 기본 밸런스'!$G:$G,MATCH(D908,'유닛 기본 밸런스'!B:B,0))*E908,0)</f>
        <v>0</v>
      </c>
      <c r="D908" s="90">
        <f t="array" ref="D908">IFERROR(INDEX('유닛 기본 밸런스'!$B:$B,MATCH(F908,'유닛 기본 밸런스'!C:C,0)),0)</f>
        <v>0</v>
      </c>
      <c r="E908" s="90"/>
      <c r="F908" s="89"/>
    </row>
    <row r="909" spans="2:6" ht="13.5">
      <c r="B909" s="90">
        <v>1</v>
      </c>
      <c r="C909" s="90">
        <f t="array" ref="C909">IFERROR(INDEX('유닛 기본 밸런스'!$G:$G,MATCH(D909,'유닛 기본 밸런스'!B:B,0))*E909,0)</f>
        <v>0</v>
      </c>
      <c r="D909" s="90">
        <f t="array" ref="D909">IFERROR(INDEX('유닛 기본 밸런스'!$B:$B,MATCH(F909,'유닛 기본 밸런스'!C:C,0)),0)</f>
        <v>0</v>
      </c>
      <c r="E909" s="90"/>
      <c r="F909" s="89"/>
    </row>
    <row r="910" spans="2:6" ht="13.5">
      <c r="B910" s="90">
        <v>1</v>
      </c>
      <c r="C910" s="90">
        <f t="array" ref="C910">IFERROR(INDEX('유닛 기본 밸런스'!$G:$G,MATCH(D910,'유닛 기본 밸런스'!B:B,0))*E910,0)</f>
        <v>0</v>
      </c>
      <c r="D910" s="90">
        <f t="array" ref="D910">IFERROR(INDEX('유닛 기본 밸런스'!$B:$B,MATCH(F910,'유닛 기본 밸런스'!C:C,0)),0)</f>
        <v>0</v>
      </c>
      <c r="E910" s="90"/>
      <c r="F910" s="89"/>
    </row>
    <row r="911" spans="2:6" ht="13.5">
      <c r="B911" s="90">
        <v>1</v>
      </c>
      <c r="C911" s="90">
        <f t="array" ref="C911">IFERROR(INDEX('유닛 기본 밸런스'!$G:$G,MATCH(D911,'유닛 기본 밸런스'!B:B,0))*E911,0)</f>
        <v>0</v>
      </c>
      <c r="D911" s="90">
        <f t="array" ref="D911">IFERROR(INDEX('유닛 기본 밸런스'!$B:$B,MATCH(F911,'유닛 기본 밸런스'!C:C,0)),0)</f>
        <v>0</v>
      </c>
      <c r="E911" s="90"/>
      <c r="F911" s="89"/>
    </row>
    <row r="912" spans="2:6" ht="13.5">
      <c r="B912" s="90">
        <v>1</v>
      </c>
      <c r="C912" s="90">
        <f t="array" ref="C912">IFERROR(INDEX('유닛 기본 밸런스'!$G:$G,MATCH(D912,'유닛 기본 밸런스'!B:B,0))*E912,0)</f>
        <v>0</v>
      </c>
      <c r="D912" s="90">
        <f t="array" ref="D912">IFERROR(INDEX('유닛 기본 밸런스'!$B:$B,MATCH(F912,'유닛 기본 밸런스'!C:C,0)),0)</f>
        <v>0</v>
      </c>
      <c r="E912" s="90"/>
      <c r="F912" s="89"/>
    </row>
    <row r="913" spans="2:6" ht="13.5">
      <c r="B913" s="90">
        <v>1</v>
      </c>
      <c r="C913" s="90">
        <f t="array" ref="C913">IFERROR(INDEX('유닛 기본 밸런스'!$G:$G,MATCH(D913,'유닛 기본 밸런스'!B:B,0))*E913,0)</f>
        <v>0</v>
      </c>
      <c r="D913" s="90">
        <f t="array" ref="D913">IFERROR(INDEX('유닛 기본 밸런스'!$B:$B,MATCH(F913,'유닛 기본 밸런스'!C:C,0)),0)</f>
        <v>0</v>
      </c>
      <c r="E913" s="90"/>
      <c r="F913" s="89"/>
    </row>
    <row r="914" spans="2:6" ht="13.5">
      <c r="B914" s="90">
        <v>1</v>
      </c>
      <c r="C914" s="90">
        <f t="array" ref="C914">IFERROR(INDEX('유닛 기본 밸런스'!$G:$G,MATCH(D914,'유닛 기본 밸런스'!B:B,0))*E914,0)</f>
        <v>0</v>
      </c>
      <c r="D914" s="90">
        <f t="array" ref="D914">IFERROR(INDEX('유닛 기본 밸런스'!$B:$B,MATCH(F914,'유닛 기본 밸런스'!C:C,0)),0)</f>
        <v>0</v>
      </c>
      <c r="E914" s="90"/>
      <c r="F914" s="89"/>
    </row>
    <row r="915" spans="2:6" ht="13.5">
      <c r="B915" s="90">
        <v>1</v>
      </c>
      <c r="C915" s="90">
        <f t="array" ref="C915">IFERROR(INDEX('유닛 기본 밸런스'!$G:$G,MATCH(D915,'유닛 기본 밸런스'!B:B,0))*E915,0)</f>
        <v>0</v>
      </c>
      <c r="D915" s="90">
        <f t="array" ref="D915">IFERROR(INDEX('유닛 기본 밸런스'!$B:$B,MATCH(F915,'유닛 기본 밸런스'!C:C,0)),0)</f>
        <v>0</v>
      </c>
      <c r="E915" s="90"/>
      <c r="F915" s="89"/>
    </row>
    <row r="916" spans="2:6" ht="13.5">
      <c r="B916" s="90">
        <v>1</v>
      </c>
      <c r="C916" s="90">
        <f t="array" ref="C916">IFERROR(INDEX('유닛 기본 밸런스'!$G:$G,MATCH(D916,'유닛 기본 밸런스'!B:B,0))*E916,0)</f>
        <v>0</v>
      </c>
      <c r="D916" s="90">
        <f t="array" ref="D916">IFERROR(INDEX('유닛 기본 밸런스'!$B:$B,MATCH(F916,'유닛 기본 밸런스'!C:C,0)),0)</f>
        <v>0</v>
      </c>
      <c r="E916" s="90"/>
      <c r="F916" s="89"/>
    </row>
    <row r="917" spans="2:6" ht="13.5">
      <c r="B917" s="90">
        <v>1</v>
      </c>
      <c r="C917" s="90">
        <f t="array" ref="C917">IFERROR(INDEX('유닛 기본 밸런스'!$G:$G,MATCH(D917,'유닛 기본 밸런스'!B:B,0))*E917,0)</f>
        <v>0</v>
      </c>
      <c r="D917" s="90">
        <f t="array" ref="D917">IFERROR(INDEX('유닛 기본 밸런스'!$B:$B,MATCH(F917,'유닛 기본 밸런스'!C:C,0)),0)</f>
        <v>0</v>
      </c>
      <c r="E917" s="90"/>
      <c r="F917" s="89"/>
    </row>
    <row r="918" spans="2:6" ht="13.5">
      <c r="B918" s="90">
        <v>1</v>
      </c>
      <c r="C918" s="90">
        <f t="array" ref="C918">IFERROR(INDEX('유닛 기본 밸런스'!$G:$G,MATCH(D918,'유닛 기본 밸런스'!B:B,0))*E918,0)</f>
        <v>0</v>
      </c>
      <c r="D918" s="90">
        <f t="array" ref="D918">IFERROR(INDEX('유닛 기본 밸런스'!$B:$B,MATCH(F918,'유닛 기본 밸런스'!C:C,0)),0)</f>
        <v>0</v>
      </c>
      <c r="E918" s="90"/>
      <c r="F918" s="89"/>
    </row>
    <row r="919" spans="2:6" ht="13.5">
      <c r="B919" s="90">
        <v>1</v>
      </c>
      <c r="C919" s="90">
        <f t="array" ref="C919">IFERROR(INDEX('유닛 기본 밸런스'!$G:$G,MATCH(D919,'유닛 기본 밸런스'!B:B,0))*E919,0)</f>
        <v>0</v>
      </c>
      <c r="D919" s="90">
        <f t="array" ref="D919">IFERROR(INDEX('유닛 기본 밸런스'!$B:$B,MATCH(F919,'유닛 기본 밸런스'!C:C,0)),0)</f>
        <v>0</v>
      </c>
      <c r="E919" s="90"/>
      <c r="F919" s="89"/>
    </row>
    <row r="920" spans="2:6" ht="13.5">
      <c r="B920" s="90">
        <v>1</v>
      </c>
      <c r="C920" s="90">
        <f t="array" ref="C920">IFERROR(INDEX('유닛 기본 밸런스'!$G:$G,MATCH(D920,'유닛 기본 밸런스'!B:B,0))*E920,0)</f>
        <v>0</v>
      </c>
      <c r="D920" s="90">
        <f t="array" ref="D920">IFERROR(INDEX('유닛 기본 밸런스'!$B:$B,MATCH(F920,'유닛 기본 밸런스'!C:C,0)),0)</f>
        <v>0</v>
      </c>
      <c r="E920" s="90"/>
      <c r="F920" s="89"/>
    </row>
    <row r="921" spans="2:6" ht="13.5">
      <c r="B921" s="90">
        <v>1</v>
      </c>
      <c r="C921" s="90">
        <f t="array" ref="C921">IFERROR(INDEX('유닛 기본 밸런스'!$G:$G,MATCH(D921,'유닛 기본 밸런스'!B:B,0))*E921,0)</f>
        <v>0</v>
      </c>
      <c r="D921" s="90">
        <f t="array" ref="D921">IFERROR(INDEX('유닛 기본 밸런스'!$B:$B,MATCH(F921,'유닛 기본 밸런스'!C:C,0)),0)</f>
        <v>0</v>
      </c>
      <c r="E921" s="90"/>
      <c r="F921" s="89"/>
    </row>
    <row r="922" spans="2:6" ht="13.5">
      <c r="B922" s="90">
        <v>1</v>
      </c>
      <c r="C922" s="90">
        <f t="array" ref="C922">IFERROR(INDEX('유닛 기본 밸런스'!$G:$G,MATCH(D922,'유닛 기본 밸런스'!B:B,0))*E922,0)</f>
        <v>0</v>
      </c>
      <c r="D922" s="90">
        <f t="array" ref="D922">IFERROR(INDEX('유닛 기본 밸런스'!$B:$B,MATCH(F922,'유닛 기본 밸런스'!C:C,0)),0)</f>
        <v>0</v>
      </c>
      <c r="E922" s="90"/>
      <c r="F922" s="89"/>
    </row>
    <row r="923" spans="2:6" ht="13.5">
      <c r="B923" s="90">
        <v>1</v>
      </c>
      <c r="C923" s="90">
        <f t="array" ref="C923">IFERROR(INDEX('유닛 기본 밸런스'!$G:$G,MATCH(D923,'유닛 기본 밸런스'!B:B,0))*E923,0)</f>
        <v>0</v>
      </c>
      <c r="D923" s="90">
        <f t="array" ref="D923">IFERROR(INDEX('유닛 기본 밸런스'!$B:$B,MATCH(F923,'유닛 기본 밸런스'!C:C,0)),0)</f>
        <v>0</v>
      </c>
      <c r="E923" s="90"/>
      <c r="F923" s="89"/>
    </row>
    <row r="924" spans="2:6" ht="13.5">
      <c r="B924" s="90">
        <v>1</v>
      </c>
      <c r="C924" s="90">
        <f t="array" ref="C924">IFERROR(INDEX('유닛 기본 밸런스'!$G:$G,MATCH(D924,'유닛 기본 밸런스'!B:B,0))*E924,0)</f>
        <v>0</v>
      </c>
      <c r="D924" s="90">
        <f t="array" ref="D924">IFERROR(INDEX('유닛 기본 밸런스'!$B:$B,MATCH(F924,'유닛 기본 밸런스'!C:C,0)),0)</f>
        <v>0</v>
      </c>
      <c r="E924" s="90"/>
      <c r="F924" s="89"/>
    </row>
    <row r="925" spans="2:6" ht="13.5">
      <c r="B925" s="90">
        <v>1</v>
      </c>
      <c r="C925" s="90">
        <f t="array" ref="C925">IFERROR(INDEX('유닛 기본 밸런스'!$G:$G,MATCH(D925,'유닛 기본 밸런스'!B:B,0))*E925,0)</f>
        <v>0</v>
      </c>
      <c r="D925" s="90">
        <f t="array" ref="D925">IFERROR(INDEX('유닛 기본 밸런스'!$B:$B,MATCH(F925,'유닛 기본 밸런스'!C:C,0)),0)</f>
        <v>0</v>
      </c>
      <c r="E925" s="90"/>
      <c r="F925" s="89"/>
    </row>
    <row r="926" spans="2:6" ht="13.5">
      <c r="B926" s="90">
        <v>1</v>
      </c>
      <c r="C926" s="90">
        <f t="array" ref="C926">IFERROR(INDEX('유닛 기본 밸런스'!$G:$G,MATCH(D926,'유닛 기본 밸런스'!B:B,0))*E926,0)</f>
        <v>0</v>
      </c>
      <c r="D926" s="90">
        <f t="array" ref="D926">IFERROR(INDEX('유닛 기본 밸런스'!$B:$B,MATCH(F926,'유닛 기본 밸런스'!C:C,0)),0)</f>
        <v>0</v>
      </c>
      <c r="E926" s="90"/>
      <c r="F926" s="89"/>
    </row>
    <row r="927" spans="2:6" ht="13.5">
      <c r="B927" s="90">
        <v>1</v>
      </c>
      <c r="C927" s="90">
        <f t="array" ref="C927">IFERROR(INDEX('유닛 기본 밸런스'!$G:$G,MATCH(D927,'유닛 기본 밸런스'!B:B,0))*E927,0)</f>
        <v>0</v>
      </c>
      <c r="D927" s="90">
        <f t="array" ref="D927">IFERROR(INDEX('유닛 기본 밸런스'!$B:$B,MATCH(F927,'유닛 기본 밸런스'!C:C,0)),0)</f>
        <v>0</v>
      </c>
      <c r="E927" s="90"/>
      <c r="F927" s="89"/>
    </row>
    <row r="928" spans="2:6" ht="13.5">
      <c r="B928" s="90">
        <v>1</v>
      </c>
      <c r="C928" s="90">
        <f t="array" ref="C928">IFERROR(INDEX('유닛 기본 밸런스'!$G:$G,MATCH(D928,'유닛 기본 밸런스'!B:B,0))*E928,0)</f>
        <v>0</v>
      </c>
      <c r="D928" s="90">
        <f t="array" ref="D928">IFERROR(INDEX('유닛 기본 밸런스'!$B:$B,MATCH(F928,'유닛 기본 밸런스'!C:C,0)),0)</f>
        <v>0</v>
      </c>
      <c r="E928" s="90"/>
      <c r="F928" s="89"/>
    </row>
    <row r="929" spans="2:6" ht="13.5">
      <c r="B929" s="90">
        <v>1</v>
      </c>
      <c r="C929" s="90">
        <f t="array" ref="C929">IFERROR(INDEX('유닛 기본 밸런스'!$G:$G,MATCH(D929,'유닛 기본 밸런스'!B:B,0))*E929,0)</f>
        <v>0</v>
      </c>
      <c r="D929" s="90">
        <f t="array" ref="D929">IFERROR(INDEX('유닛 기본 밸런스'!$B:$B,MATCH(F929,'유닛 기본 밸런스'!C:C,0)),0)</f>
        <v>0</v>
      </c>
      <c r="E929" s="90"/>
      <c r="F929" s="89"/>
    </row>
    <row r="930" spans="2:6" ht="13.5">
      <c r="B930" s="90">
        <v>1</v>
      </c>
      <c r="C930" s="90">
        <f t="array" ref="C930">IFERROR(INDEX('유닛 기본 밸런스'!$G:$G,MATCH(D930,'유닛 기본 밸런스'!B:B,0))*E930,0)</f>
        <v>0</v>
      </c>
      <c r="D930" s="90">
        <f t="array" ref="D930">IFERROR(INDEX('유닛 기본 밸런스'!$B:$B,MATCH(F930,'유닛 기본 밸런스'!C:C,0)),0)</f>
        <v>0</v>
      </c>
      <c r="E930" s="90"/>
      <c r="F930" s="89"/>
    </row>
    <row r="931" spans="2:6" ht="13.5">
      <c r="B931" s="90">
        <v>1</v>
      </c>
      <c r="C931" s="90">
        <f t="array" ref="C931">IFERROR(INDEX('유닛 기본 밸런스'!$G:$G,MATCH(D931,'유닛 기본 밸런스'!B:B,0))*E931,0)</f>
        <v>0</v>
      </c>
      <c r="D931" s="90">
        <f t="array" ref="D931">IFERROR(INDEX('유닛 기본 밸런스'!$B:$B,MATCH(F931,'유닛 기본 밸런스'!C:C,0)),0)</f>
        <v>0</v>
      </c>
      <c r="E931" s="90"/>
      <c r="F931" s="89"/>
    </row>
    <row r="932" spans="2:6" ht="13.5">
      <c r="B932" s="90">
        <v>1</v>
      </c>
      <c r="C932" s="90">
        <f t="array" ref="C932">IFERROR(INDEX('유닛 기본 밸런스'!$G:$G,MATCH(D932,'유닛 기본 밸런스'!B:B,0))*E932,0)</f>
        <v>0</v>
      </c>
      <c r="D932" s="90">
        <f t="array" ref="D932">IFERROR(INDEX('유닛 기본 밸런스'!$B:$B,MATCH(F932,'유닛 기본 밸런스'!C:C,0)),0)</f>
        <v>0</v>
      </c>
      <c r="E932" s="90"/>
      <c r="F932" s="89"/>
    </row>
    <row r="933" spans="2:6" ht="13.5">
      <c r="B933" s="90">
        <v>1</v>
      </c>
      <c r="C933" s="90">
        <f t="array" ref="C933">IFERROR(INDEX('유닛 기본 밸런스'!$G:$G,MATCH(D933,'유닛 기본 밸런스'!B:B,0))*E933,0)</f>
        <v>0</v>
      </c>
      <c r="D933" s="90">
        <f t="array" ref="D933">IFERROR(INDEX('유닛 기본 밸런스'!$B:$B,MATCH(F933,'유닛 기본 밸런스'!C:C,0)),0)</f>
        <v>0</v>
      </c>
      <c r="E933" s="90"/>
      <c r="F933" s="89"/>
    </row>
    <row r="934" spans="2:6" ht="13.5">
      <c r="B934" s="90">
        <v>1</v>
      </c>
      <c r="C934" s="90">
        <f t="array" ref="C934">IFERROR(INDEX('유닛 기본 밸런스'!$G:$G,MATCH(D934,'유닛 기본 밸런스'!B:B,0))*E934,0)</f>
        <v>0</v>
      </c>
      <c r="D934" s="90">
        <f t="array" ref="D934">IFERROR(INDEX('유닛 기본 밸런스'!$B:$B,MATCH(F934,'유닛 기본 밸런스'!C:C,0)),0)</f>
        <v>0</v>
      </c>
      <c r="E934" s="90"/>
      <c r="F934" s="89"/>
    </row>
    <row r="935" spans="2:6" ht="13.5">
      <c r="B935" s="90">
        <v>1</v>
      </c>
      <c r="C935" s="90">
        <f t="array" ref="C935">IFERROR(INDEX('유닛 기본 밸런스'!$G:$G,MATCH(D935,'유닛 기본 밸런스'!B:B,0))*E935,0)</f>
        <v>0</v>
      </c>
      <c r="D935" s="90">
        <f t="array" ref="D935">IFERROR(INDEX('유닛 기본 밸런스'!$B:$B,MATCH(F935,'유닛 기본 밸런스'!C:C,0)),0)</f>
        <v>0</v>
      </c>
      <c r="E935" s="90"/>
      <c r="F935" s="89"/>
    </row>
    <row r="936" spans="2:6" ht="13.5">
      <c r="B936" s="90">
        <v>1</v>
      </c>
      <c r="C936" s="90">
        <f t="array" ref="C936">IFERROR(INDEX('유닛 기본 밸런스'!$G:$G,MATCH(D936,'유닛 기본 밸런스'!B:B,0))*E936,0)</f>
        <v>0</v>
      </c>
      <c r="D936" s="90">
        <f t="array" ref="D936">IFERROR(INDEX('유닛 기본 밸런스'!$B:$B,MATCH(F936,'유닛 기본 밸런스'!C:C,0)),0)</f>
        <v>0</v>
      </c>
      <c r="E936" s="90"/>
      <c r="F936" s="89"/>
    </row>
    <row r="937" spans="2:6" ht="13.5">
      <c r="B937" s="90">
        <v>1</v>
      </c>
      <c r="C937" s="90">
        <f t="array" ref="C937">IFERROR(INDEX('유닛 기본 밸런스'!$G:$G,MATCH(D937,'유닛 기본 밸런스'!B:B,0))*E937,0)</f>
        <v>0</v>
      </c>
      <c r="D937" s="90">
        <f t="array" ref="D937">IFERROR(INDEX('유닛 기본 밸런스'!$B:$B,MATCH(F937,'유닛 기본 밸런스'!C:C,0)),0)</f>
        <v>0</v>
      </c>
      <c r="E937" s="90"/>
      <c r="F937" s="89"/>
    </row>
    <row r="938" spans="2:6" ht="13.5">
      <c r="B938" s="90">
        <v>1</v>
      </c>
      <c r="C938" s="90">
        <f t="array" ref="C938">IFERROR(INDEX('유닛 기본 밸런스'!$G:$G,MATCH(D938,'유닛 기본 밸런스'!B:B,0))*E938,0)</f>
        <v>0</v>
      </c>
      <c r="D938" s="90">
        <f t="array" ref="D938">IFERROR(INDEX('유닛 기본 밸런스'!$B:$B,MATCH(F938,'유닛 기본 밸런스'!C:C,0)),0)</f>
        <v>0</v>
      </c>
      <c r="E938" s="90"/>
      <c r="F938" s="89"/>
    </row>
    <row r="939" spans="2:6" ht="13.5">
      <c r="B939" s="90">
        <v>1</v>
      </c>
      <c r="C939" s="90">
        <f t="array" ref="C939">IFERROR(INDEX('유닛 기본 밸런스'!$G:$G,MATCH(D939,'유닛 기본 밸런스'!B:B,0))*E939,0)</f>
        <v>0</v>
      </c>
      <c r="D939" s="90">
        <f t="array" ref="D939">IFERROR(INDEX('유닛 기본 밸런스'!$B:$B,MATCH(F939,'유닛 기본 밸런스'!C:C,0)),0)</f>
        <v>0</v>
      </c>
      <c r="E939" s="90"/>
      <c r="F939" s="89"/>
    </row>
    <row r="940" spans="2:6" ht="13.5">
      <c r="B940" s="90">
        <v>1</v>
      </c>
      <c r="C940" s="90">
        <f t="array" ref="C940">IFERROR(INDEX('유닛 기본 밸런스'!$G:$G,MATCH(D940,'유닛 기본 밸런스'!B:B,0))*E940,0)</f>
        <v>0</v>
      </c>
      <c r="D940" s="90">
        <f t="array" ref="D940">IFERROR(INDEX('유닛 기본 밸런스'!$B:$B,MATCH(F940,'유닛 기본 밸런스'!C:C,0)),0)</f>
        <v>0</v>
      </c>
      <c r="E940" s="90"/>
      <c r="F940" s="89"/>
    </row>
    <row r="941" spans="2:6" ht="13.5">
      <c r="B941" s="90">
        <v>1</v>
      </c>
      <c r="C941" s="90">
        <f t="array" ref="C941">IFERROR(INDEX('유닛 기본 밸런스'!$G:$G,MATCH(D941,'유닛 기본 밸런스'!B:B,0))*E941,0)</f>
        <v>0</v>
      </c>
      <c r="D941" s="90">
        <f t="array" ref="D941">IFERROR(INDEX('유닛 기본 밸런스'!$B:$B,MATCH(F941,'유닛 기본 밸런스'!C:C,0)),0)</f>
        <v>0</v>
      </c>
      <c r="E941" s="90"/>
      <c r="F941" s="89"/>
    </row>
    <row r="942" spans="2:6" ht="13.5">
      <c r="B942" s="90">
        <v>1</v>
      </c>
      <c r="C942" s="90">
        <f t="array" ref="C942">IFERROR(INDEX('유닛 기본 밸런스'!$G:$G,MATCH(D942,'유닛 기본 밸런스'!B:B,0))*E942,0)</f>
        <v>0</v>
      </c>
      <c r="D942" s="90">
        <f t="array" ref="D942">IFERROR(INDEX('유닛 기본 밸런스'!$B:$B,MATCH(F942,'유닛 기본 밸런스'!C:C,0)),0)</f>
        <v>0</v>
      </c>
      <c r="E942" s="90"/>
      <c r="F942" s="89"/>
    </row>
    <row r="943" spans="2:6" ht="13.5">
      <c r="B943" s="90">
        <v>1</v>
      </c>
      <c r="C943" s="90">
        <f t="array" ref="C943">IFERROR(INDEX('유닛 기본 밸런스'!$G:$G,MATCH(D943,'유닛 기본 밸런스'!B:B,0))*E943,0)</f>
        <v>0</v>
      </c>
      <c r="D943" s="90">
        <f t="array" ref="D943">IFERROR(INDEX('유닛 기본 밸런스'!$B:$B,MATCH(F943,'유닛 기본 밸런스'!C:C,0)),0)</f>
        <v>0</v>
      </c>
      <c r="E943" s="90"/>
      <c r="F943" s="89"/>
    </row>
    <row r="944" spans="2:6" ht="13.5">
      <c r="B944" s="90">
        <v>1</v>
      </c>
      <c r="C944" s="90">
        <f t="array" ref="C944">IFERROR(INDEX('유닛 기본 밸런스'!$G:$G,MATCH(D944,'유닛 기본 밸런스'!B:B,0))*E944,0)</f>
        <v>0</v>
      </c>
      <c r="D944" s="90">
        <f t="array" ref="D944">IFERROR(INDEX('유닛 기본 밸런스'!$B:$B,MATCH(F944,'유닛 기본 밸런스'!C:C,0)),0)</f>
        <v>0</v>
      </c>
      <c r="E944" s="90"/>
      <c r="F944" s="89"/>
    </row>
    <row r="945" spans="2:6" ht="13.5">
      <c r="B945" s="90">
        <v>1</v>
      </c>
      <c r="C945" s="90">
        <f t="array" ref="C945">IFERROR(INDEX('유닛 기본 밸런스'!$G:$G,MATCH(D945,'유닛 기본 밸런스'!B:B,0))*E945,0)</f>
        <v>0</v>
      </c>
      <c r="D945" s="90">
        <f t="array" ref="D945">IFERROR(INDEX('유닛 기본 밸런스'!$B:$B,MATCH(F945,'유닛 기본 밸런스'!C:C,0)),0)</f>
        <v>0</v>
      </c>
      <c r="E945" s="90"/>
      <c r="F945" s="89"/>
    </row>
    <row r="946" spans="2:6" ht="13.5">
      <c r="B946" s="90">
        <v>1</v>
      </c>
      <c r="C946" s="90">
        <f t="array" ref="C946">IFERROR(INDEX('유닛 기본 밸런스'!$G:$G,MATCH(D946,'유닛 기본 밸런스'!B:B,0))*E946,0)</f>
        <v>0</v>
      </c>
      <c r="D946" s="90">
        <f t="array" ref="D946">IFERROR(INDEX('유닛 기본 밸런스'!$B:$B,MATCH(F946,'유닛 기본 밸런스'!C:C,0)),0)</f>
        <v>0</v>
      </c>
      <c r="E946" s="90"/>
      <c r="F946" s="89"/>
    </row>
    <row r="947" spans="2:6" ht="13.5">
      <c r="B947" s="90">
        <v>1</v>
      </c>
      <c r="C947" s="90">
        <f t="array" ref="C947">IFERROR(INDEX('유닛 기본 밸런스'!$G:$G,MATCH(D947,'유닛 기본 밸런스'!B:B,0))*E947,0)</f>
        <v>0</v>
      </c>
      <c r="D947" s="90">
        <f t="array" ref="D947">IFERROR(INDEX('유닛 기본 밸런스'!$B:$B,MATCH(F947,'유닛 기본 밸런스'!C:C,0)),0)</f>
        <v>0</v>
      </c>
      <c r="E947" s="90"/>
      <c r="F947" s="89"/>
    </row>
    <row r="948" spans="2:6" ht="13.5">
      <c r="B948" s="90">
        <v>1</v>
      </c>
      <c r="C948" s="90">
        <f t="array" ref="C948">IFERROR(INDEX('유닛 기본 밸런스'!$G:$G,MATCH(D948,'유닛 기본 밸런스'!B:B,0))*E948,0)</f>
        <v>0</v>
      </c>
      <c r="D948" s="90">
        <f t="array" ref="D948">IFERROR(INDEX('유닛 기본 밸런스'!$B:$B,MATCH(F948,'유닛 기본 밸런스'!C:C,0)),0)</f>
        <v>0</v>
      </c>
      <c r="E948" s="90"/>
      <c r="F948" s="89"/>
    </row>
    <row r="949" spans="2:6" ht="13.5">
      <c r="B949" s="90">
        <v>1</v>
      </c>
      <c r="C949" s="90">
        <f t="array" ref="C949">IFERROR(INDEX('유닛 기본 밸런스'!$G:$G,MATCH(D949,'유닛 기본 밸런스'!B:B,0))*E949,0)</f>
        <v>0</v>
      </c>
      <c r="D949" s="90">
        <f t="array" ref="D949">IFERROR(INDEX('유닛 기본 밸런스'!$B:$B,MATCH(F949,'유닛 기본 밸런스'!C:C,0)),0)</f>
        <v>0</v>
      </c>
      <c r="E949" s="90"/>
      <c r="F949" s="89"/>
    </row>
    <row r="950" spans="2:6" ht="13.5">
      <c r="B950" s="90">
        <v>1</v>
      </c>
      <c r="C950" s="90">
        <f t="array" ref="C950">IFERROR(INDEX('유닛 기본 밸런스'!$G:$G,MATCH(D950,'유닛 기본 밸런스'!B:B,0))*E950,0)</f>
        <v>0</v>
      </c>
      <c r="D950" s="90">
        <f t="array" ref="D950">IFERROR(INDEX('유닛 기본 밸런스'!$B:$B,MATCH(F950,'유닛 기본 밸런스'!C:C,0)),0)</f>
        <v>0</v>
      </c>
      <c r="E950" s="90"/>
      <c r="F950" s="89"/>
    </row>
    <row r="951" spans="2:6" ht="13.5">
      <c r="B951" s="90">
        <v>1</v>
      </c>
      <c r="C951" s="90">
        <f t="array" ref="C951">IFERROR(INDEX('유닛 기본 밸런스'!$G:$G,MATCH(D951,'유닛 기본 밸런스'!B:B,0))*E951,0)</f>
        <v>0</v>
      </c>
      <c r="D951" s="90">
        <f t="array" ref="D951">IFERROR(INDEX('유닛 기본 밸런스'!$B:$B,MATCH(F951,'유닛 기본 밸런스'!C:C,0)),0)</f>
        <v>0</v>
      </c>
      <c r="E951" s="90"/>
      <c r="F951" s="89"/>
    </row>
    <row r="952" spans="2:6" ht="13.5">
      <c r="B952" s="90">
        <v>1</v>
      </c>
      <c r="C952" s="90">
        <f t="array" ref="C952">IFERROR(INDEX('유닛 기본 밸런스'!$G:$G,MATCH(D952,'유닛 기본 밸런스'!B:B,0))*E952,0)</f>
        <v>0</v>
      </c>
      <c r="D952" s="90">
        <f t="array" ref="D952">IFERROR(INDEX('유닛 기본 밸런스'!$B:$B,MATCH(F952,'유닛 기본 밸런스'!C:C,0)),0)</f>
        <v>0</v>
      </c>
      <c r="E952" s="90"/>
      <c r="F952" s="89"/>
    </row>
    <row r="953" spans="2:6" ht="13.5">
      <c r="B953" s="90">
        <v>1</v>
      </c>
      <c r="C953" s="90">
        <f t="array" ref="C953">IFERROR(INDEX('유닛 기본 밸런스'!$G:$G,MATCH(D953,'유닛 기본 밸런스'!B:B,0))*E953,0)</f>
        <v>0</v>
      </c>
      <c r="D953" s="90">
        <f t="array" ref="D953">IFERROR(INDEX('유닛 기본 밸런스'!$B:$B,MATCH(F953,'유닛 기본 밸런스'!C:C,0)),0)</f>
        <v>0</v>
      </c>
      <c r="E953" s="90"/>
      <c r="F953" s="89"/>
    </row>
    <row r="954" spans="2:6" ht="13.5">
      <c r="B954" s="90">
        <v>1</v>
      </c>
      <c r="C954" s="90">
        <f t="array" ref="C954">IFERROR(INDEX('유닛 기본 밸런스'!$G:$G,MATCH(D954,'유닛 기본 밸런스'!B:B,0))*E954,0)</f>
        <v>0</v>
      </c>
      <c r="D954" s="90">
        <f t="array" ref="D954">IFERROR(INDEX('유닛 기본 밸런스'!$B:$B,MATCH(F954,'유닛 기본 밸런스'!C:C,0)),0)</f>
        <v>0</v>
      </c>
      <c r="E954" s="90"/>
      <c r="F954" s="89"/>
    </row>
    <row r="955" spans="2:6" ht="13.5">
      <c r="B955" s="90">
        <v>1</v>
      </c>
      <c r="C955" s="90">
        <f t="array" ref="C955">IFERROR(INDEX('유닛 기본 밸런스'!$G:$G,MATCH(D955,'유닛 기본 밸런스'!B:B,0))*E955,0)</f>
        <v>0</v>
      </c>
      <c r="D955" s="90">
        <f t="array" ref="D955">IFERROR(INDEX('유닛 기본 밸런스'!$B:$B,MATCH(F955,'유닛 기본 밸런스'!C:C,0)),0)</f>
        <v>0</v>
      </c>
      <c r="E955" s="90"/>
      <c r="F955" s="89"/>
    </row>
    <row r="956" spans="2:6" ht="13.5">
      <c r="B956" s="90">
        <v>1</v>
      </c>
      <c r="C956" s="90">
        <f t="array" ref="C956">IFERROR(INDEX('유닛 기본 밸런스'!$G:$G,MATCH(D956,'유닛 기본 밸런스'!B:B,0))*E956,0)</f>
        <v>0</v>
      </c>
      <c r="D956" s="90">
        <f t="array" ref="D956">IFERROR(INDEX('유닛 기본 밸런스'!$B:$B,MATCH(F956,'유닛 기본 밸런스'!C:C,0)),0)</f>
        <v>0</v>
      </c>
      <c r="E956" s="90"/>
      <c r="F956" s="89"/>
    </row>
    <row r="957" spans="2:6" ht="13.5">
      <c r="B957" s="90">
        <v>1</v>
      </c>
      <c r="C957" s="90">
        <f t="array" ref="C957">IFERROR(INDEX('유닛 기본 밸런스'!$G:$G,MATCH(D957,'유닛 기본 밸런스'!B:B,0))*E957,0)</f>
        <v>0</v>
      </c>
      <c r="D957" s="90">
        <f t="array" ref="D957">IFERROR(INDEX('유닛 기본 밸런스'!$B:$B,MATCH(F957,'유닛 기본 밸런스'!C:C,0)),0)</f>
        <v>0</v>
      </c>
      <c r="E957" s="90"/>
      <c r="F957" s="89"/>
    </row>
    <row r="958" spans="2:6" ht="13.5">
      <c r="B958" s="90">
        <v>1</v>
      </c>
      <c r="C958" s="90">
        <f t="array" ref="C958">IFERROR(INDEX('유닛 기본 밸런스'!$G:$G,MATCH(D958,'유닛 기본 밸런스'!B:B,0))*E958,0)</f>
        <v>0</v>
      </c>
      <c r="D958" s="90">
        <f t="array" ref="D958">IFERROR(INDEX('유닛 기본 밸런스'!$B:$B,MATCH(F958,'유닛 기본 밸런스'!C:C,0)),0)</f>
        <v>0</v>
      </c>
      <c r="E958" s="90"/>
      <c r="F958" s="89"/>
    </row>
    <row r="959" spans="2:6" ht="13.5">
      <c r="B959" s="90">
        <v>1</v>
      </c>
      <c r="C959" s="90">
        <f t="array" ref="C959">IFERROR(INDEX('유닛 기본 밸런스'!$G:$G,MATCH(D959,'유닛 기본 밸런스'!B:B,0))*E959,0)</f>
        <v>0</v>
      </c>
      <c r="D959" s="90">
        <f t="array" ref="D959">IFERROR(INDEX('유닛 기본 밸런스'!$B:$B,MATCH(F959,'유닛 기본 밸런스'!C:C,0)),0)</f>
        <v>0</v>
      </c>
      <c r="E959" s="90"/>
      <c r="F959" s="89"/>
    </row>
    <row r="960" spans="2:6" ht="13.5">
      <c r="B960" s="90">
        <v>1</v>
      </c>
      <c r="C960" s="90">
        <f t="array" ref="C960">IFERROR(INDEX('유닛 기본 밸런스'!$G:$G,MATCH(D960,'유닛 기본 밸런스'!B:B,0))*E960,0)</f>
        <v>0</v>
      </c>
      <c r="D960" s="90">
        <f t="array" ref="D960">IFERROR(INDEX('유닛 기본 밸런스'!$B:$B,MATCH(F960,'유닛 기본 밸런스'!C:C,0)),0)</f>
        <v>0</v>
      </c>
      <c r="E960" s="90"/>
      <c r="F960" s="89"/>
    </row>
    <row r="961" spans="2:6" ht="13.5">
      <c r="B961" s="90">
        <v>1</v>
      </c>
      <c r="C961" s="90">
        <f t="array" ref="C961">IFERROR(INDEX('유닛 기본 밸런스'!$G:$G,MATCH(D961,'유닛 기본 밸런스'!B:B,0))*E961,0)</f>
        <v>0</v>
      </c>
      <c r="D961" s="90">
        <f t="array" ref="D961">IFERROR(INDEX('유닛 기본 밸런스'!$B:$B,MATCH(F961,'유닛 기본 밸런스'!C:C,0)),0)</f>
        <v>0</v>
      </c>
      <c r="E961" s="90"/>
      <c r="F961" s="89"/>
    </row>
    <row r="962" spans="2:6" ht="13.5">
      <c r="B962" s="90">
        <v>1</v>
      </c>
      <c r="C962" s="90">
        <f t="array" ref="C962">IFERROR(INDEX('유닛 기본 밸런스'!$G:$G,MATCH(D962,'유닛 기본 밸런스'!B:B,0))*E962,0)</f>
        <v>0</v>
      </c>
      <c r="D962" s="90">
        <f t="array" ref="D962">IFERROR(INDEX('유닛 기본 밸런스'!$B:$B,MATCH(F962,'유닛 기본 밸런스'!C:C,0)),0)</f>
        <v>0</v>
      </c>
      <c r="E962" s="90"/>
      <c r="F962" s="89"/>
    </row>
    <row r="963" spans="2:6" ht="13.5">
      <c r="B963" s="90">
        <v>1</v>
      </c>
      <c r="C963" s="90">
        <f t="array" ref="C963">IFERROR(INDEX('유닛 기본 밸런스'!$G:$G,MATCH(D963,'유닛 기본 밸런스'!B:B,0))*E963,0)</f>
        <v>0</v>
      </c>
      <c r="D963" s="90">
        <f t="array" ref="D963">IFERROR(INDEX('유닛 기본 밸런스'!$B:$B,MATCH(F963,'유닛 기본 밸런스'!C:C,0)),0)</f>
        <v>0</v>
      </c>
      <c r="E963" s="90"/>
      <c r="F963" s="89"/>
    </row>
    <row r="964" spans="2:6" ht="13.5">
      <c r="B964" s="90">
        <v>1</v>
      </c>
      <c r="C964" s="90">
        <f t="array" ref="C964">IFERROR(INDEX('유닛 기본 밸런스'!$G:$G,MATCH(D964,'유닛 기본 밸런스'!B:B,0))*E964,0)</f>
        <v>0</v>
      </c>
      <c r="D964" s="90">
        <f t="array" ref="D964">IFERROR(INDEX('유닛 기본 밸런스'!$B:$B,MATCH(F964,'유닛 기본 밸런스'!C:C,0)),0)</f>
        <v>0</v>
      </c>
      <c r="E964" s="90"/>
      <c r="F964" s="89"/>
    </row>
    <row r="965" spans="2:6" ht="13.5">
      <c r="B965" s="90">
        <v>1</v>
      </c>
      <c r="C965" s="90">
        <f t="array" ref="C965">IFERROR(INDEX('유닛 기본 밸런스'!$G:$G,MATCH(D965,'유닛 기본 밸런스'!B:B,0))*E965,0)</f>
        <v>0</v>
      </c>
      <c r="D965" s="90">
        <f t="array" ref="D965">IFERROR(INDEX('유닛 기본 밸런스'!$B:$B,MATCH(F965,'유닛 기본 밸런스'!C:C,0)),0)</f>
        <v>0</v>
      </c>
      <c r="E965" s="90"/>
      <c r="F965" s="89"/>
    </row>
    <row r="966" spans="2:6" ht="13.5">
      <c r="B966" s="90">
        <v>1</v>
      </c>
      <c r="C966" s="90">
        <f t="array" ref="C966">IFERROR(INDEX('유닛 기본 밸런스'!$G:$G,MATCH(D966,'유닛 기본 밸런스'!B:B,0))*E966,0)</f>
        <v>0</v>
      </c>
      <c r="D966" s="90">
        <f t="array" ref="D966">IFERROR(INDEX('유닛 기본 밸런스'!$B:$B,MATCH(F966,'유닛 기본 밸런스'!C:C,0)),0)</f>
        <v>0</v>
      </c>
      <c r="E966" s="90"/>
      <c r="F966" s="89"/>
    </row>
    <row r="967" spans="2:6" ht="13.5">
      <c r="B967" s="90">
        <v>1</v>
      </c>
      <c r="C967" s="90">
        <f t="array" ref="C967">IFERROR(INDEX('유닛 기본 밸런스'!$G:$G,MATCH(D967,'유닛 기본 밸런스'!B:B,0))*E967,0)</f>
        <v>0</v>
      </c>
      <c r="D967" s="90">
        <f t="array" ref="D967">IFERROR(INDEX('유닛 기본 밸런스'!$B:$B,MATCH(F967,'유닛 기본 밸런스'!C:C,0)),0)</f>
        <v>0</v>
      </c>
      <c r="E967" s="90"/>
      <c r="F967" s="89"/>
    </row>
    <row r="968" spans="2:6" ht="13.5">
      <c r="B968" s="90">
        <v>1</v>
      </c>
      <c r="C968" s="90">
        <f t="array" ref="C968">IFERROR(INDEX('유닛 기본 밸런스'!$G:$G,MATCH(D968,'유닛 기본 밸런스'!B:B,0))*E968,0)</f>
        <v>0</v>
      </c>
      <c r="D968" s="90">
        <f t="array" ref="D968">IFERROR(INDEX('유닛 기본 밸런스'!$B:$B,MATCH(F968,'유닛 기본 밸런스'!C:C,0)),0)</f>
        <v>0</v>
      </c>
      <c r="E968" s="90"/>
      <c r="F968" s="89"/>
    </row>
    <row r="969" spans="2:6" ht="13.5">
      <c r="B969" s="90">
        <v>1</v>
      </c>
      <c r="C969" s="90">
        <f t="array" ref="C969">IFERROR(INDEX('유닛 기본 밸런스'!$G:$G,MATCH(D969,'유닛 기본 밸런스'!B:B,0))*E969,0)</f>
        <v>0</v>
      </c>
      <c r="D969" s="90">
        <f t="array" ref="D969">IFERROR(INDEX('유닛 기본 밸런스'!$B:$B,MATCH(F969,'유닛 기본 밸런스'!C:C,0)),0)</f>
        <v>0</v>
      </c>
      <c r="E969" s="90"/>
      <c r="F969" s="89"/>
    </row>
    <row r="970" spans="2:6" ht="13.5">
      <c r="B970" s="90">
        <v>1</v>
      </c>
      <c r="C970" s="90">
        <f t="array" ref="C970">IFERROR(INDEX('유닛 기본 밸런스'!$G:$G,MATCH(D970,'유닛 기본 밸런스'!B:B,0))*E970,0)</f>
        <v>0</v>
      </c>
      <c r="D970" s="90">
        <f t="array" ref="D970">IFERROR(INDEX('유닛 기본 밸런스'!$B:$B,MATCH(F970,'유닛 기본 밸런스'!C:C,0)),0)</f>
        <v>0</v>
      </c>
      <c r="E970" s="90"/>
      <c r="F970" s="89"/>
    </row>
    <row r="971" spans="2:6" ht="13.5">
      <c r="B971" s="90">
        <v>1</v>
      </c>
      <c r="C971" s="90">
        <f t="array" ref="C971">IFERROR(INDEX('유닛 기본 밸런스'!$G:$G,MATCH(D971,'유닛 기본 밸런스'!B:B,0))*E971,0)</f>
        <v>0</v>
      </c>
      <c r="D971" s="90">
        <f t="array" ref="D971">IFERROR(INDEX('유닛 기본 밸런스'!$B:$B,MATCH(F971,'유닛 기본 밸런스'!C:C,0)),0)</f>
        <v>0</v>
      </c>
      <c r="E971" s="90"/>
      <c r="F971" s="89"/>
    </row>
    <row r="972" spans="2:6" ht="13.5">
      <c r="B972" s="90">
        <v>1</v>
      </c>
      <c r="C972" s="90">
        <f t="array" ref="C972">IFERROR(INDEX('유닛 기본 밸런스'!$G:$G,MATCH(D972,'유닛 기본 밸런스'!B:B,0))*E972,0)</f>
        <v>0</v>
      </c>
      <c r="D972" s="90">
        <f t="array" ref="D972">IFERROR(INDEX('유닛 기본 밸런스'!$B:$B,MATCH(F972,'유닛 기본 밸런스'!C:C,0)),0)</f>
        <v>0</v>
      </c>
      <c r="E972" s="90"/>
      <c r="F972" s="89"/>
    </row>
    <row r="973" spans="2:6" ht="13.5">
      <c r="B973" s="90">
        <v>1</v>
      </c>
      <c r="C973" s="90">
        <f t="array" ref="C973">IFERROR(INDEX('유닛 기본 밸런스'!$G:$G,MATCH(D973,'유닛 기본 밸런스'!B:B,0))*E973,0)</f>
        <v>0</v>
      </c>
      <c r="D973" s="90">
        <f t="array" ref="D973">IFERROR(INDEX('유닛 기본 밸런스'!$B:$B,MATCH(F973,'유닛 기본 밸런스'!C:C,0)),0)</f>
        <v>0</v>
      </c>
      <c r="E973" s="90"/>
      <c r="F973" s="89"/>
    </row>
    <row r="974" spans="2:6" ht="13.5">
      <c r="B974" s="90">
        <v>1</v>
      </c>
      <c r="C974" s="90">
        <f t="array" ref="C974">IFERROR(INDEX('유닛 기본 밸런스'!$G:$G,MATCH(D974,'유닛 기본 밸런스'!B:B,0))*E974,0)</f>
        <v>0</v>
      </c>
      <c r="D974" s="90">
        <f t="array" ref="D974">IFERROR(INDEX('유닛 기본 밸런스'!$B:$B,MATCH(F974,'유닛 기본 밸런스'!C:C,0)),0)</f>
        <v>0</v>
      </c>
      <c r="E974" s="90"/>
      <c r="F974" s="89"/>
    </row>
    <row r="975" spans="2:6" ht="13.5">
      <c r="B975" s="90">
        <v>1</v>
      </c>
      <c r="C975" s="90">
        <f t="array" ref="C975">IFERROR(INDEX('유닛 기본 밸런스'!$G:$G,MATCH(D975,'유닛 기본 밸런스'!B:B,0))*E975,0)</f>
        <v>0</v>
      </c>
      <c r="D975" s="90">
        <f t="array" ref="D975">IFERROR(INDEX('유닛 기본 밸런스'!$B:$B,MATCH(F975,'유닛 기본 밸런스'!C:C,0)),0)</f>
        <v>0</v>
      </c>
      <c r="E975" s="90"/>
      <c r="F975" s="89"/>
    </row>
    <row r="976" spans="2:6" ht="13.5">
      <c r="B976" s="90">
        <v>1</v>
      </c>
      <c r="C976" s="90">
        <f t="array" ref="C976">IFERROR(INDEX('유닛 기본 밸런스'!$G:$G,MATCH(D976,'유닛 기본 밸런스'!B:B,0))*E976,0)</f>
        <v>0</v>
      </c>
      <c r="D976" s="90">
        <f t="array" ref="D976">IFERROR(INDEX('유닛 기본 밸런스'!$B:$B,MATCH(F976,'유닛 기본 밸런스'!C:C,0)),0)</f>
        <v>0</v>
      </c>
      <c r="E976" s="90"/>
      <c r="F976" s="89"/>
    </row>
    <row r="977" spans="2:6" ht="13.5">
      <c r="B977" s="90">
        <v>1</v>
      </c>
      <c r="C977" s="90">
        <f t="array" ref="C977">IFERROR(INDEX('유닛 기본 밸런스'!$G:$G,MATCH(D977,'유닛 기본 밸런스'!B:B,0))*E977,0)</f>
        <v>0</v>
      </c>
      <c r="D977" s="90">
        <f t="array" ref="D977">IFERROR(INDEX('유닛 기본 밸런스'!$B:$B,MATCH(F977,'유닛 기본 밸런스'!C:C,0)),0)</f>
        <v>0</v>
      </c>
      <c r="E977" s="90"/>
      <c r="F977" s="89"/>
    </row>
    <row r="978" spans="2:6" ht="13.5">
      <c r="B978" s="90">
        <v>1</v>
      </c>
      <c r="C978" s="90">
        <f t="array" ref="C978">IFERROR(INDEX('유닛 기본 밸런스'!$G:$G,MATCH(D978,'유닛 기본 밸런스'!B:B,0))*E978,0)</f>
        <v>0</v>
      </c>
      <c r="D978" s="90">
        <f t="array" ref="D978">IFERROR(INDEX('유닛 기본 밸런스'!$B:$B,MATCH(F978,'유닛 기본 밸런스'!C:C,0)),0)</f>
        <v>0</v>
      </c>
      <c r="E978" s="90"/>
      <c r="F978" s="89"/>
    </row>
    <row r="979" spans="2:6" ht="13.5">
      <c r="B979" s="90">
        <v>1</v>
      </c>
      <c r="C979" s="90">
        <f t="array" ref="C979">IFERROR(INDEX('유닛 기본 밸런스'!$G:$G,MATCH(D979,'유닛 기본 밸런스'!B:B,0))*E979,0)</f>
        <v>0</v>
      </c>
      <c r="D979" s="90">
        <f t="array" ref="D979">IFERROR(INDEX('유닛 기본 밸런스'!$B:$B,MATCH(F979,'유닛 기본 밸런스'!C:C,0)),0)</f>
        <v>0</v>
      </c>
      <c r="E979" s="90"/>
      <c r="F979" s="89"/>
    </row>
    <row r="980" spans="2:6" ht="13.5">
      <c r="B980" s="90">
        <v>1</v>
      </c>
      <c r="C980" s="90">
        <f t="array" ref="C980">IFERROR(INDEX('유닛 기본 밸런스'!$G:$G,MATCH(D980,'유닛 기본 밸런스'!B:B,0))*E980,0)</f>
        <v>0</v>
      </c>
      <c r="D980" s="90">
        <f t="array" ref="D980">IFERROR(INDEX('유닛 기본 밸런스'!$B:$B,MATCH(F980,'유닛 기본 밸런스'!C:C,0)),0)</f>
        <v>0</v>
      </c>
      <c r="E980" s="90"/>
      <c r="F980" s="89"/>
    </row>
    <row r="981" spans="2:6" ht="13.5">
      <c r="B981" s="90">
        <v>1</v>
      </c>
      <c r="C981" s="90">
        <f t="array" ref="C981">IFERROR(INDEX('유닛 기본 밸런스'!$G:$G,MATCH(D981,'유닛 기본 밸런스'!B:B,0))*E981,0)</f>
        <v>0</v>
      </c>
      <c r="D981" s="90">
        <f t="array" ref="D981">IFERROR(INDEX('유닛 기본 밸런스'!$B:$B,MATCH(F981,'유닛 기본 밸런스'!C:C,0)),0)</f>
        <v>0</v>
      </c>
      <c r="E981" s="90"/>
      <c r="F981" s="89"/>
    </row>
    <row r="982" spans="2:6" ht="13.5">
      <c r="B982" s="90">
        <v>1</v>
      </c>
      <c r="C982" s="90">
        <f t="array" ref="C982">IFERROR(INDEX('유닛 기본 밸런스'!$G:$G,MATCH(D982,'유닛 기본 밸런스'!B:B,0))*E982,0)</f>
        <v>0</v>
      </c>
      <c r="D982" s="90">
        <f t="array" ref="D982">IFERROR(INDEX('유닛 기본 밸런스'!$B:$B,MATCH(F982,'유닛 기본 밸런스'!C:C,0)),0)</f>
        <v>0</v>
      </c>
      <c r="E982" s="90"/>
      <c r="F982" s="89"/>
    </row>
    <row r="983" spans="2:6" ht="13.5">
      <c r="B983" s="90">
        <v>1</v>
      </c>
      <c r="C983" s="90">
        <f t="array" ref="C983">IFERROR(INDEX('유닛 기본 밸런스'!$G:$G,MATCH(D983,'유닛 기본 밸런스'!B:B,0))*E983,0)</f>
        <v>0</v>
      </c>
      <c r="D983" s="90">
        <f t="array" ref="D983">IFERROR(INDEX('유닛 기본 밸런스'!$B:$B,MATCH(F983,'유닛 기본 밸런스'!C:C,0)),0)</f>
        <v>0</v>
      </c>
      <c r="E983" s="90"/>
      <c r="F983" s="89"/>
    </row>
    <row r="984" spans="2:6" ht="13.5">
      <c r="B984" s="90">
        <v>1</v>
      </c>
      <c r="C984" s="90">
        <f t="array" ref="C984">IFERROR(INDEX('유닛 기본 밸런스'!$G:$G,MATCH(D984,'유닛 기본 밸런스'!B:B,0))*E984,0)</f>
        <v>0</v>
      </c>
      <c r="D984" s="90">
        <f t="array" ref="D984">IFERROR(INDEX('유닛 기본 밸런스'!$B:$B,MATCH(F984,'유닛 기본 밸런스'!C:C,0)),0)</f>
        <v>0</v>
      </c>
      <c r="E984" s="90"/>
      <c r="F984" s="89"/>
    </row>
    <row r="985" spans="2:6" ht="13.5">
      <c r="B985" s="90">
        <v>1</v>
      </c>
      <c r="C985" s="90">
        <f t="array" ref="C985">IFERROR(INDEX('유닛 기본 밸런스'!$G:$G,MATCH(D985,'유닛 기본 밸런스'!B:B,0))*E985,0)</f>
        <v>0</v>
      </c>
      <c r="D985" s="90">
        <f t="array" ref="D985">IFERROR(INDEX('유닛 기본 밸런스'!$B:$B,MATCH(F985,'유닛 기본 밸런스'!C:C,0)),0)</f>
        <v>0</v>
      </c>
      <c r="E985" s="90"/>
      <c r="F985" s="89"/>
    </row>
    <row r="986" spans="2:6" ht="13.5">
      <c r="B986" s="90">
        <v>1</v>
      </c>
      <c r="C986" s="90">
        <f t="array" ref="C986">IFERROR(INDEX('유닛 기본 밸런스'!$G:$G,MATCH(D986,'유닛 기본 밸런스'!B:B,0))*E986,0)</f>
        <v>0</v>
      </c>
      <c r="D986" s="90">
        <f t="array" ref="D986">IFERROR(INDEX('유닛 기본 밸런스'!$B:$B,MATCH(F986,'유닛 기본 밸런스'!C:C,0)),0)</f>
        <v>0</v>
      </c>
      <c r="E986" s="90"/>
      <c r="F986" s="89"/>
    </row>
    <row r="987" spans="2:6" ht="13.5">
      <c r="B987" s="90">
        <v>1</v>
      </c>
      <c r="C987" s="90">
        <f t="array" ref="C987">IFERROR(INDEX('유닛 기본 밸런스'!$G:$G,MATCH(D987,'유닛 기본 밸런스'!B:B,0))*E987,0)</f>
        <v>0</v>
      </c>
      <c r="D987" s="90">
        <f t="array" ref="D987">IFERROR(INDEX('유닛 기본 밸런스'!$B:$B,MATCH(F987,'유닛 기본 밸런스'!C:C,0)),0)</f>
        <v>0</v>
      </c>
      <c r="E987" s="90"/>
      <c r="F987" s="89"/>
    </row>
    <row r="988" spans="2:6" ht="13.5">
      <c r="B988" s="90">
        <v>1</v>
      </c>
      <c r="C988" s="90">
        <f t="array" ref="C988">IFERROR(INDEX('유닛 기본 밸런스'!$G:$G,MATCH(D988,'유닛 기본 밸런스'!B:B,0))*E988,0)</f>
        <v>0</v>
      </c>
      <c r="D988" s="90">
        <f t="array" ref="D988">IFERROR(INDEX('유닛 기본 밸런스'!$B:$B,MATCH(F988,'유닛 기본 밸런스'!C:C,0)),0)</f>
        <v>0</v>
      </c>
      <c r="E988" s="90"/>
      <c r="F988" s="89"/>
    </row>
    <row r="989" spans="2:6" ht="13.5">
      <c r="B989" s="90">
        <v>1</v>
      </c>
      <c r="C989" s="90">
        <f t="array" ref="C989">IFERROR(INDEX('유닛 기본 밸런스'!$G:$G,MATCH(D989,'유닛 기본 밸런스'!B:B,0))*E989,0)</f>
        <v>0</v>
      </c>
      <c r="D989" s="90">
        <f t="array" ref="D989">IFERROR(INDEX('유닛 기본 밸런스'!$B:$B,MATCH(F989,'유닛 기본 밸런스'!C:C,0)),0)</f>
        <v>0</v>
      </c>
      <c r="E989" s="90"/>
      <c r="F989" s="89"/>
    </row>
    <row r="990" spans="2:6" ht="13.5">
      <c r="B990" s="90">
        <v>1</v>
      </c>
      <c r="C990" s="90">
        <f t="array" ref="C990">IFERROR(INDEX('유닛 기본 밸런스'!$G:$G,MATCH(D990,'유닛 기본 밸런스'!B:B,0))*E990,0)</f>
        <v>0</v>
      </c>
      <c r="D990" s="90">
        <f t="array" ref="D990">IFERROR(INDEX('유닛 기본 밸런스'!$B:$B,MATCH(F990,'유닛 기본 밸런스'!C:C,0)),0)</f>
        <v>0</v>
      </c>
      <c r="E990" s="90"/>
      <c r="F990" s="89"/>
    </row>
    <row r="991" spans="2:6" ht="13.5">
      <c r="B991" s="90">
        <v>1</v>
      </c>
      <c r="C991" s="90">
        <f t="array" ref="C991">IFERROR(INDEX('유닛 기본 밸런스'!$G:$G,MATCH(D991,'유닛 기본 밸런스'!B:B,0))*E991,0)</f>
        <v>0</v>
      </c>
      <c r="D991" s="90">
        <f t="array" ref="D991">IFERROR(INDEX('유닛 기본 밸런스'!$B:$B,MATCH(F991,'유닛 기본 밸런스'!C:C,0)),0)</f>
        <v>0</v>
      </c>
      <c r="E991" s="90"/>
      <c r="F991" s="89"/>
    </row>
    <row r="992" spans="2:6" ht="13.5">
      <c r="B992" s="90">
        <v>1</v>
      </c>
      <c r="C992" s="90">
        <f t="array" ref="C992">IFERROR(INDEX('유닛 기본 밸런스'!$G:$G,MATCH(D992,'유닛 기본 밸런스'!B:B,0))*E992,0)</f>
        <v>0</v>
      </c>
      <c r="D992" s="90">
        <f t="array" ref="D992">IFERROR(INDEX('유닛 기본 밸런스'!$B:$B,MATCH(F992,'유닛 기본 밸런스'!C:C,0)),0)</f>
        <v>0</v>
      </c>
      <c r="E992" s="90"/>
      <c r="F992" s="89"/>
    </row>
    <row r="993" spans="2:6" ht="13.5">
      <c r="B993" s="90">
        <v>1</v>
      </c>
      <c r="C993" s="90">
        <f t="array" ref="C993">IFERROR(INDEX('유닛 기본 밸런스'!$G:$G,MATCH(D993,'유닛 기본 밸런스'!B:B,0))*E993,0)</f>
        <v>0</v>
      </c>
      <c r="D993" s="90">
        <f t="array" ref="D993">IFERROR(INDEX('유닛 기본 밸런스'!$B:$B,MATCH(F993,'유닛 기본 밸런스'!C:C,0)),0)</f>
        <v>0</v>
      </c>
      <c r="E993" s="90"/>
      <c r="F993" s="89"/>
    </row>
    <row r="994" spans="2:6" ht="13.5">
      <c r="B994" s="90">
        <v>1</v>
      </c>
      <c r="C994" s="90">
        <f t="array" ref="C994">IFERROR(INDEX('유닛 기본 밸런스'!$G:$G,MATCH(D994,'유닛 기본 밸런스'!B:B,0))*E994,0)</f>
        <v>0</v>
      </c>
      <c r="D994" s="90">
        <f t="array" ref="D994">IFERROR(INDEX('유닛 기본 밸런스'!$B:$B,MATCH(F994,'유닛 기본 밸런스'!C:C,0)),0)</f>
        <v>0</v>
      </c>
      <c r="E994" s="90"/>
      <c r="F994" s="89"/>
    </row>
    <row r="995" spans="2:6" ht="13.5">
      <c r="B995" s="90">
        <v>1</v>
      </c>
      <c r="C995" s="90">
        <f t="array" ref="C995">IFERROR(INDEX('유닛 기본 밸런스'!$G:$G,MATCH(D995,'유닛 기본 밸런스'!B:B,0))*E995,0)</f>
        <v>0</v>
      </c>
      <c r="D995" s="90">
        <f t="array" ref="D995">IFERROR(INDEX('유닛 기본 밸런스'!$B:$B,MATCH(F995,'유닛 기본 밸런스'!C:C,0)),0)</f>
        <v>0</v>
      </c>
      <c r="E995" s="90"/>
      <c r="F995" s="89"/>
    </row>
    <row r="996" spans="2:6" ht="13.5">
      <c r="B996" s="90">
        <v>1</v>
      </c>
      <c r="C996" s="90">
        <f t="array" ref="C996">IFERROR(INDEX('유닛 기본 밸런스'!$G:$G,MATCH(D996,'유닛 기본 밸런스'!B:B,0))*E996,0)</f>
        <v>0</v>
      </c>
      <c r="D996" s="90">
        <f t="array" ref="D996">IFERROR(INDEX('유닛 기본 밸런스'!$B:$B,MATCH(F996,'유닛 기본 밸런스'!C:C,0)),0)</f>
        <v>0</v>
      </c>
      <c r="E996" s="90"/>
      <c r="F996" s="89"/>
    </row>
    <row r="997" spans="2:6" ht="13.5">
      <c r="B997" s="90">
        <v>1</v>
      </c>
      <c r="C997" s="90">
        <f t="array" ref="C997">IFERROR(INDEX('유닛 기본 밸런스'!$G:$G,MATCH(D997,'유닛 기본 밸런스'!B:B,0))*E997,0)</f>
        <v>0</v>
      </c>
      <c r="D997" s="90">
        <f t="array" ref="D997">IFERROR(INDEX('유닛 기본 밸런스'!$B:$B,MATCH(F997,'유닛 기본 밸런스'!C:C,0)),0)</f>
        <v>0</v>
      </c>
      <c r="E997" s="90"/>
      <c r="F997" s="89"/>
    </row>
    <row r="998" spans="2:6" ht="13.5">
      <c r="B998" s="90">
        <v>1</v>
      </c>
      <c r="C998" s="90">
        <f t="array" ref="C998">IFERROR(INDEX('유닛 기본 밸런스'!$G:$G,MATCH(D998,'유닛 기본 밸런스'!B:B,0))*E998,0)</f>
        <v>0</v>
      </c>
      <c r="D998" s="90">
        <f t="array" ref="D998">IFERROR(INDEX('유닛 기본 밸런스'!$B:$B,MATCH(F998,'유닛 기본 밸런스'!C:C,0)),0)</f>
        <v>0</v>
      </c>
      <c r="E998" s="90"/>
      <c r="F998" s="89"/>
    </row>
    <row r="999" spans="2:6" ht="13.5">
      <c r="B999" s="90">
        <v>1</v>
      </c>
      <c r="C999" s="90">
        <f t="array" ref="C999">IFERROR(INDEX('유닛 기본 밸런스'!$G:$G,MATCH(D999,'유닛 기본 밸런스'!B:B,0))*E999,0)</f>
        <v>0</v>
      </c>
      <c r="D999" s="90">
        <f t="array" ref="D999">IFERROR(INDEX('유닛 기본 밸런스'!$B:$B,MATCH(F999,'유닛 기본 밸런스'!C:C,0)),0)</f>
        <v>0</v>
      </c>
      <c r="E999" s="90"/>
      <c r="F999" s="89"/>
    </row>
    <row r="1000" spans="2:6" ht="13.5">
      <c r="B1000" s="90">
        <v>1</v>
      </c>
      <c r="C1000" s="90">
        <f t="array" ref="C1000">IFERROR(INDEX('유닛 기본 밸런스'!$G:$G,MATCH(D1000,'유닛 기본 밸런스'!B:B,0))*E1000,0)</f>
        <v>0</v>
      </c>
      <c r="D1000" s="90">
        <f t="array" ref="D1000">IFERROR(INDEX('유닛 기본 밸런스'!$B:$B,MATCH(F1000,'유닛 기본 밸런스'!C:C,0)),0)</f>
        <v>0</v>
      </c>
      <c r="E1000" s="90"/>
      <c r="F1000" s="89"/>
    </row>
    <row r="1001" spans="2:6" ht="13.5">
      <c r="B1001" s="90">
        <v>1</v>
      </c>
      <c r="C1001" s="90">
        <f t="array" ref="C1001">IFERROR(INDEX('유닛 기본 밸런스'!$G:$G,MATCH(D1001,'유닛 기본 밸런스'!B:B,0))*E1001,0)</f>
        <v>0</v>
      </c>
      <c r="D1001" s="90">
        <f t="array" ref="D1001">IFERROR(INDEX('유닛 기본 밸런스'!$B:$B,MATCH(F1001,'유닛 기본 밸런스'!C:C,0)),0)</f>
        <v>0</v>
      </c>
      <c r="E1001" s="90"/>
      <c r="F1001" s="89"/>
    </row>
    <row r="1002" spans="2:6" ht="13.5">
      <c r="B1002" s="90">
        <v>1</v>
      </c>
      <c r="C1002" s="90">
        <f t="array" ref="C1002">IFERROR(INDEX('유닛 기본 밸런스'!$G:$G,MATCH(D1002,'유닛 기본 밸런스'!B:B,0))*E1002,0)</f>
        <v>0</v>
      </c>
      <c r="D1002" s="90">
        <f t="array" ref="D1002">IFERROR(INDEX('유닛 기본 밸런스'!$B:$B,MATCH(F1002,'유닛 기본 밸런스'!C:C,0)),0)</f>
        <v>0</v>
      </c>
      <c r="E1002" s="90"/>
      <c r="F1002" s="89"/>
    </row>
    <row r="1003" spans="2:6" ht="13.5">
      <c r="B1003" s="90">
        <v>1</v>
      </c>
      <c r="C1003" s="90">
        <f t="array" ref="C1003">IFERROR(INDEX('유닛 기본 밸런스'!$G:$G,MATCH(D1003,'유닛 기본 밸런스'!B:B,0))*E1003,0)</f>
        <v>0</v>
      </c>
      <c r="D1003" s="90">
        <f t="array" ref="D1003">IFERROR(INDEX('유닛 기본 밸런스'!$B:$B,MATCH(F1003,'유닛 기본 밸런스'!C:C,0)),0)</f>
        <v>0</v>
      </c>
      <c r="E1003" s="90"/>
      <c r="F1003" s="89"/>
    </row>
    <row r="1004" spans="2:6" ht="13.5">
      <c r="B1004" s="90">
        <v>1</v>
      </c>
      <c r="C1004" s="90">
        <f t="array" ref="C1004">IFERROR(INDEX('유닛 기본 밸런스'!$G:$G,MATCH(D1004,'유닛 기본 밸런스'!B:B,0))*E1004,0)</f>
        <v>0</v>
      </c>
      <c r="D1004" s="90">
        <f t="array" ref="D1004">IFERROR(INDEX('유닛 기본 밸런스'!$B:$B,MATCH(F1004,'유닛 기본 밸런스'!C:C,0)),0)</f>
        <v>0</v>
      </c>
      <c r="E1004" s="90"/>
      <c r="F1004" s="89"/>
    </row>
    <row r="1005" spans="2:6" ht="13.5">
      <c r="B1005" s="90">
        <v>1</v>
      </c>
      <c r="C1005" s="90">
        <f t="array" ref="C1005">IFERROR(INDEX('유닛 기본 밸런스'!$G:$G,MATCH(D1005,'유닛 기본 밸런스'!B:B,0))*E1005,0)</f>
        <v>0</v>
      </c>
      <c r="D1005" s="90">
        <f t="array" ref="D1005">IFERROR(INDEX('유닛 기본 밸런스'!$B:$B,MATCH(F1005,'유닛 기본 밸런스'!C:C,0)),0)</f>
        <v>0</v>
      </c>
      <c r="E1005" s="90"/>
      <c r="F1005" s="89"/>
    </row>
    <row r="1006" spans="2:6" ht="13.5">
      <c r="B1006" s="90">
        <v>1</v>
      </c>
      <c r="C1006" s="90">
        <f t="array" ref="C1006">IFERROR(INDEX('유닛 기본 밸런스'!$G:$G,MATCH(D1006,'유닛 기본 밸런스'!B:B,0))*E1006,0)</f>
        <v>0</v>
      </c>
      <c r="D1006" s="90">
        <f t="array" ref="D1006">IFERROR(INDEX('유닛 기본 밸런스'!$B:$B,MATCH(F1006,'유닛 기본 밸런스'!C:C,0)),0)</f>
        <v>0</v>
      </c>
      <c r="E1006" s="90"/>
      <c r="F1006" s="89"/>
    </row>
    <row r="1007" spans="2:6" ht="13.5">
      <c r="B1007" s="90">
        <v>1</v>
      </c>
      <c r="C1007" s="90">
        <f t="array" ref="C1007">IFERROR(INDEX('유닛 기본 밸런스'!$G:$G,MATCH(D1007,'유닛 기본 밸런스'!B:B,0))*E1007,0)</f>
        <v>0</v>
      </c>
      <c r="D1007" s="90">
        <f t="array" ref="D1007">IFERROR(INDEX('유닛 기본 밸런스'!$B:$B,MATCH(F1007,'유닛 기본 밸런스'!C:C,0)),0)</f>
        <v>0</v>
      </c>
      <c r="E1007" s="90"/>
      <c r="F1007" s="89"/>
    </row>
    <row r="1008" spans="2:6" ht="13.5">
      <c r="B1008" s="90">
        <v>1</v>
      </c>
      <c r="C1008" s="90">
        <f t="array" ref="C1008">IFERROR(INDEX('유닛 기본 밸런스'!$G:$G,MATCH(D1008,'유닛 기본 밸런스'!B:B,0))*E1008,0)</f>
        <v>0</v>
      </c>
      <c r="D1008" s="90">
        <f t="array" ref="D1008">IFERROR(INDEX('유닛 기본 밸런스'!$B:$B,MATCH(F1008,'유닛 기본 밸런스'!C:C,0)),0)</f>
        <v>0</v>
      </c>
      <c r="E1008" s="90"/>
      <c r="F1008" s="89"/>
    </row>
    <row r="1009" spans="2:6" ht="13.5">
      <c r="B1009" s="90">
        <v>1</v>
      </c>
      <c r="C1009" s="90">
        <f t="array" ref="C1009">IFERROR(INDEX('유닛 기본 밸런스'!$G:$G,MATCH(D1009,'유닛 기본 밸런스'!B:B,0))*E1009,0)</f>
        <v>0</v>
      </c>
      <c r="D1009" s="90">
        <f t="array" ref="D1009">IFERROR(INDEX('유닛 기본 밸런스'!$B:$B,MATCH(F1009,'유닛 기본 밸런스'!C:C,0)),0)</f>
        <v>0</v>
      </c>
      <c r="E1009" s="90"/>
      <c r="F1009" s="89"/>
    </row>
    <row r="1010" spans="2:6" ht="13.5">
      <c r="B1010" s="90">
        <v>1</v>
      </c>
      <c r="C1010" s="90">
        <f t="array" ref="C1010">IFERROR(INDEX('유닛 기본 밸런스'!$G:$G,MATCH(D1010,'유닛 기본 밸런스'!B:B,0))*E1010,0)</f>
        <v>0</v>
      </c>
      <c r="D1010" s="90">
        <f t="array" ref="D1010">IFERROR(INDEX('유닛 기본 밸런스'!$B:$B,MATCH(F1010,'유닛 기본 밸런스'!C:C,0)),0)</f>
        <v>0</v>
      </c>
      <c r="E1010" s="90"/>
      <c r="F1010" s="89"/>
    </row>
    <row r="1011" spans="2:6" ht="13.5">
      <c r="B1011" s="90">
        <v>1</v>
      </c>
      <c r="C1011" s="90">
        <f t="array" ref="C1011">IFERROR(INDEX('유닛 기본 밸런스'!$G:$G,MATCH(D1011,'유닛 기본 밸런스'!B:B,0))*E1011,0)</f>
        <v>0</v>
      </c>
      <c r="D1011" s="90">
        <f t="array" ref="D1011">IFERROR(INDEX('유닛 기본 밸런스'!$B:$B,MATCH(F1011,'유닛 기본 밸런스'!C:C,0)),0)</f>
        <v>0</v>
      </c>
      <c r="E1011" s="90"/>
      <c r="F1011" s="89"/>
    </row>
    <row r="1012" spans="2:6" ht="13.5">
      <c r="B1012" s="90">
        <v>1</v>
      </c>
      <c r="C1012" s="90">
        <f t="array" ref="C1012">IFERROR(INDEX('유닛 기본 밸런스'!$G:$G,MATCH(D1012,'유닛 기본 밸런스'!B:B,0))*E1012,0)</f>
        <v>0</v>
      </c>
      <c r="D1012" s="90">
        <f t="array" ref="D1012">IFERROR(INDEX('유닛 기본 밸런스'!$B:$B,MATCH(F1012,'유닛 기본 밸런스'!C:C,0)),0)</f>
        <v>0</v>
      </c>
      <c r="E1012" s="90"/>
      <c r="F1012" s="89"/>
    </row>
    <row r="1013" spans="2:6" ht="13.5">
      <c r="B1013" s="90">
        <v>1</v>
      </c>
      <c r="C1013" s="90">
        <f t="array" ref="C1013">IFERROR(INDEX('유닛 기본 밸런스'!$G:$G,MATCH(D1013,'유닛 기본 밸런스'!B:B,0))*E1013,0)</f>
        <v>0</v>
      </c>
      <c r="D1013" s="90">
        <f t="array" ref="D1013">IFERROR(INDEX('유닛 기본 밸런스'!$B:$B,MATCH(F1013,'유닛 기본 밸런스'!C:C,0)),0)</f>
        <v>0</v>
      </c>
      <c r="E1013" s="90"/>
      <c r="F1013" s="89"/>
    </row>
    <row r="1014" spans="2:6" ht="13.5">
      <c r="B1014" s="90">
        <v>1</v>
      </c>
      <c r="C1014" s="90">
        <f t="array" ref="C1014">IFERROR(INDEX('유닛 기본 밸런스'!$G:$G,MATCH(D1014,'유닛 기본 밸런스'!B:B,0))*E1014,0)</f>
        <v>0</v>
      </c>
      <c r="D1014" s="90">
        <f t="array" ref="D1014">IFERROR(INDEX('유닛 기본 밸런스'!$B:$B,MATCH(F1014,'유닛 기본 밸런스'!C:C,0)),0)</f>
        <v>0</v>
      </c>
      <c r="E1014" s="90"/>
      <c r="F1014" s="89"/>
    </row>
    <row r="1015" spans="2:6" ht="13.5">
      <c r="B1015" s="90">
        <v>1</v>
      </c>
      <c r="C1015" s="90">
        <f t="array" ref="C1015">IFERROR(INDEX('유닛 기본 밸런스'!$G:$G,MATCH(D1015,'유닛 기본 밸런스'!B:B,0))*E1015,0)</f>
        <v>0</v>
      </c>
      <c r="D1015" s="90">
        <f t="array" ref="D1015">IFERROR(INDEX('유닛 기본 밸런스'!$B:$B,MATCH(F1015,'유닛 기본 밸런스'!C:C,0)),0)</f>
        <v>0</v>
      </c>
      <c r="E1015" s="90"/>
      <c r="F1015" s="89"/>
    </row>
    <row r="1016" spans="2:6" ht="13.5">
      <c r="B1016" s="90">
        <v>1</v>
      </c>
      <c r="C1016" s="90">
        <f t="array" ref="C1016">IFERROR(INDEX('유닛 기본 밸런스'!$G:$G,MATCH(D1016,'유닛 기본 밸런스'!B:B,0))*E1016,0)</f>
        <v>0</v>
      </c>
      <c r="D1016" s="90">
        <f t="array" ref="D1016">IFERROR(INDEX('유닛 기본 밸런스'!$B:$B,MATCH(F1016,'유닛 기본 밸런스'!C:C,0)),0)</f>
        <v>0</v>
      </c>
      <c r="E1016" s="90"/>
      <c r="F1016" s="89"/>
    </row>
    <row r="1017" spans="2:6" ht="13.5">
      <c r="B1017" s="90">
        <v>1</v>
      </c>
      <c r="C1017" s="90">
        <f t="array" ref="C1017">IFERROR(INDEX('유닛 기본 밸런스'!$G:$G,MATCH(D1017,'유닛 기본 밸런스'!B:B,0))*E1017,0)</f>
        <v>0</v>
      </c>
      <c r="D1017" s="90">
        <f t="array" ref="D1017">IFERROR(INDEX('유닛 기본 밸런스'!$B:$B,MATCH(F1017,'유닛 기본 밸런스'!C:C,0)),0)</f>
        <v>0</v>
      </c>
      <c r="E1017" s="90"/>
      <c r="F1017" s="89"/>
    </row>
    <row r="1018" spans="2:6" ht="13.5">
      <c r="B1018" s="90">
        <v>1</v>
      </c>
      <c r="C1018" s="90">
        <f t="array" ref="C1018">IFERROR(INDEX('유닛 기본 밸런스'!$G:$G,MATCH(D1018,'유닛 기본 밸런스'!B:B,0))*E1018,0)</f>
        <v>0</v>
      </c>
      <c r="D1018" s="90">
        <f t="array" ref="D1018">IFERROR(INDEX('유닛 기본 밸런스'!$B:$B,MATCH(F1018,'유닛 기본 밸런스'!C:C,0)),0)</f>
        <v>0</v>
      </c>
      <c r="E1018" s="90"/>
      <c r="F1018" s="89"/>
    </row>
    <row r="1019" spans="2:6" ht="13.5">
      <c r="B1019" s="90">
        <v>1</v>
      </c>
      <c r="C1019" s="90">
        <f t="array" ref="C1019">IFERROR(INDEX('유닛 기본 밸런스'!$G:$G,MATCH(D1019,'유닛 기본 밸런스'!B:B,0))*E1019,0)</f>
        <v>0</v>
      </c>
      <c r="D1019" s="90">
        <f t="array" ref="D1019">IFERROR(INDEX('유닛 기본 밸런스'!$B:$B,MATCH(F1019,'유닛 기본 밸런스'!C:C,0)),0)</f>
        <v>0</v>
      </c>
      <c r="E1019" s="90"/>
      <c r="F1019" s="89"/>
    </row>
    <row r="1020" spans="2:6" ht="13.5">
      <c r="B1020" s="90">
        <v>1</v>
      </c>
      <c r="C1020" s="90">
        <f t="array" ref="C1020">IFERROR(INDEX('유닛 기본 밸런스'!$G:$G,MATCH(D1020,'유닛 기본 밸런스'!B:B,0))*E1020,0)</f>
        <v>0</v>
      </c>
      <c r="D1020" s="90">
        <f t="array" ref="D1020">IFERROR(INDEX('유닛 기본 밸런스'!$B:$B,MATCH(F1020,'유닛 기본 밸런스'!C:C,0)),0)</f>
        <v>0</v>
      </c>
      <c r="E1020" s="90"/>
      <c r="F1020" s="89"/>
    </row>
    <row r="1021" spans="2:6" ht="13.5">
      <c r="B1021" s="90">
        <v>1</v>
      </c>
      <c r="C1021" s="90">
        <f t="array" ref="C1021">IFERROR(INDEX('유닛 기본 밸런스'!$G:$G,MATCH(D1021,'유닛 기본 밸런스'!B:B,0))*E1021,0)</f>
        <v>0</v>
      </c>
      <c r="D1021" s="90">
        <f t="array" ref="D1021">IFERROR(INDEX('유닛 기본 밸런스'!$B:$B,MATCH(F1021,'유닛 기본 밸런스'!C:C,0)),0)</f>
        <v>0</v>
      </c>
      <c r="E1021" s="90"/>
      <c r="F1021" s="89"/>
    </row>
    <row r="1022" spans="2:6" ht="13.5">
      <c r="B1022" s="90">
        <v>1</v>
      </c>
      <c r="C1022" s="90">
        <f t="array" ref="C1022">IFERROR(INDEX('유닛 기본 밸런스'!$G:$G,MATCH(D1022,'유닛 기본 밸런스'!B:B,0))*E1022,0)</f>
        <v>0</v>
      </c>
      <c r="D1022" s="90">
        <f t="array" ref="D1022">IFERROR(INDEX('유닛 기본 밸런스'!$B:$B,MATCH(F1022,'유닛 기본 밸런스'!C:C,0)),0)</f>
        <v>0</v>
      </c>
      <c r="E1022" s="90"/>
      <c r="F1022" s="89"/>
    </row>
    <row r="1023" spans="2:6" ht="13.5">
      <c r="B1023" s="90">
        <v>1</v>
      </c>
      <c r="C1023" s="90">
        <f t="array" ref="C1023">IFERROR(INDEX('유닛 기본 밸런스'!$G:$G,MATCH(D1023,'유닛 기본 밸런스'!B:B,0))*E1023,0)</f>
        <v>0</v>
      </c>
      <c r="D1023" s="90">
        <f t="array" ref="D1023">IFERROR(INDEX('유닛 기본 밸런스'!$B:$B,MATCH(F1023,'유닛 기본 밸런스'!C:C,0)),0)</f>
        <v>0</v>
      </c>
      <c r="E1023" s="90"/>
      <c r="F1023" s="89"/>
    </row>
    <row r="1024" spans="2:6" ht="13.5">
      <c r="B1024" s="90">
        <v>1</v>
      </c>
      <c r="C1024" s="90">
        <f t="array" ref="C1024">IFERROR(INDEX('유닛 기본 밸런스'!$G:$G,MATCH(D1024,'유닛 기본 밸런스'!B:B,0))*E1024,0)</f>
        <v>0</v>
      </c>
      <c r="D1024" s="90">
        <f t="array" ref="D1024">IFERROR(INDEX('유닛 기본 밸런스'!$B:$B,MATCH(F1024,'유닛 기본 밸런스'!C:C,0)),0)</f>
        <v>0</v>
      </c>
      <c r="E1024" s="90"/>
      <c r="F1024" s="89"/>
    </row>
    <row r="1025" spans="2:6" ht="13.5">
      <c r="B1025" s="90">
        <v>1</v>
      </c>
      <c r="C1025" s="90">
        <f t="array" ref="C1025">IFERROR(INDEX('유닛 기본 밸런스'!$G:$G,MATCH(D1025,'유닛 기본 밸런스'!B:B,0))*E1025,0)</f>
        <v>0</v>
      </c>
      <c r="D1025" s="90">
        <f t="array" ref="D1025">IFERROR(INDEX('유닛 기본 밸런스'!$B:$B,MATCH(F1025,'유닛 기본 밸런스'!C:C,0)),0)</f>
        <v>0</v>
      </c>
      <c r="E1025" s="90"/>
      <c r="F1025" s="89"/>
    </row>
  </sheetData>
  <phoneticPr fontId="2" type="noConversion"/>
  <conditionalFormatting sqref="B28:F1025">
    <cfRule type="expression" dxfId="6" priority="1">
      <formula>MOD($B28,2)=1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1000000}">
          <x14:formula1>
            <xm:f>'유닛 기본 밸런스'!$C$31:$C$62</xm:f>
          </x14:formula1>
          <xm:sqref>F28:F1025</xm:sqref>
        </x14:dataValidation>
        <x14:dataValidation type="list" allowBlank="1" showErrorMessage="1" xr:uid="{00000000-0002-0000-0C00-000000000000}">
          <x14:formula1>
            <xm:f>'유닛 기본 밸런스'!$C$63:$C$133</xm:f>
          </x14:formula1>
          <xm:sqref>K4:K9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M66"/>
  <sheetViews>
    <sheetView topLeftCell="A13" zoomScale="85" zoomScaleNormal="85" workbookViewId="0">
      <selection activeCell="I50" sqref="I50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50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50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50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50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50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50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50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50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50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50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50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50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50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50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50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50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50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50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50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50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50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50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50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50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50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50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50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50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50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50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50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50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50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50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50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50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50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50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50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50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50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50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50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50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50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50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50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50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50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50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50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50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50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50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50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50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50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50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50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6" si="16">IF(D63=1,"(원거리)","(근거리)")&amp;B63</f>
        <v>(원거리)Indian_House</v>
      </c>
      <c r="D63" s="40">
        <v>1</v>
      </c>
      <c r="E63" s="40">
        <v>50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6" si="17">"name_"&amp;A63</f>
        <v>name_11010</v>
      </c>
      <c r="K63" s="40" t="str">
        <f t="shared" ref="K63:K66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50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11012</v>
      </c>
      <c r="B65" s="41" t="s">
        <v>340</v>
      </c>
      <c r="C65" s="41" t="str">
        <f t="shared" si="16"/>
        <v>(원거리)Indian_Wall_2</v>
      </c>
      <c r="D65" s="40">
        <v>1</v>
      </c>
      <c r="E65" s="40">
        <v>50</v>
      </c>
      <c r="F65" s="40">
        <v>-1</v>
      </c>
      <c r="G65" s="40">
        <v>1</v>
      </c>
      <c r="H65" s="40">
        <v>1</v>
      </c>
      <c r="I65" s="40">
        <v>1</v>
      </c>
      <c r="J65" s="40" t="str">
        <f t="shared" si="17"/>
        <v>name_11012</v>
      </c>
      <c r="K65" s="40" t="str">
        <f t="shared" si="18"/>
        <v>unit_icon_11012</v>
      </c>
      <c r="L65" s="52" t="str">
        <f t="shared" ref="L65" si="20">IF(A65&lt;1999,"Unit/Enemy/Chapter_1/"&amp;A65&amp;"_"&amp;B65&amp;".prefab",IF(A65&lt;2999,"Unit/Hero/"&amp;A65&amp;"_"&amp;B65&amp;".prefab","Unit/Enemy/Chapter_1_Object/"&amp;A65&amp;"_"&amp;B65&amp;".prefab"))</f>
        <v>Unit/Enemy/Chapter_1_Object/11012_Indian_Wall_2.prefab</v>
      </c>
      <c r="M65" s="38" t="s">
        <v>241</v>
      </c>
    </row>
    <row r="66" spans="1:13">
      <c r="A66" s="40">
        <v>20001</v>
      </c>
      <c r="B66" s="40" t="s">
        <v>276</v>
      </c>
      <c r="C66" s="41" t="str">
        <f t="shared" si="16"/>
        <v>(근거리)DevilCastle</v>
      </c>
      <c r="D66" s="40">
        <v>0</v>
      </c>
      <c r="E66" s="40">
        <v>50</v>
      </c>
      <c r="F66" s="40">
        <v>1</v>
      </c>
      <c r="G66" s="40">
        <v>1</v>
      </c>
      <c r="H66" s="40">
        <v>1</v>
      </c>
      <c r="I66" s="40">
        <v>1</v>
      </c>
      <c r="J66" s="40" t="str">
        <f t="shared" si="17"/>
        <v>name_20001</v>
      </c>
      <c r="K66" s="40" t="str">
        <f t="shared" si="18"/>
        <v>unit_icon_20001</v>
      </c>
      <c r="L66" s="52" t="s">
        <v>277</v>
      </c>
      <c r="M66" s="38" t="s">
        <v>241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W66"/>
  <sheetViews>
    <sheetView zoomScaleNormal="100" workbookViewId="0">
      <pane ySplit="3" topLeftCell="A18" activePane="bottomLeft" state="frozen"/>
      <selection pane="bottomLeft" activeCell="M54" sqref="M54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6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1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1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1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1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1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1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1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3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3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3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3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3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3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3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3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3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3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3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3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3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3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152500</v>
      </c>
      <c r="G52" s="5">
        <v>10</v>
      </c>
      <c r="H52" s="5">
        <v>9999</v>
      </c>
      <c r="I52" s="42">
        <v>10</v>
      </c>
      <c r="J52" s="5">
        <v>1</v>
      </c>
      <c r="K52" s="5">
        <v>99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125000</v>
      </c>
      <c r="G53" s="5">
        <v>20</v>
      </c>
      <c r="H53" s="5">
        <v>9999</v>
      </c>
      <c r="I53" s="42">
        <f>IF(INDEX(Unitinfo!D:D,MATCH(UnitGradeInfo!B53,Unitinfo!A:A,0))=1,50,5)</f>
        <v>50</v>
      </c>
      <c r="J53" s="5">
        <v>1</v>
      </c>
      <c r="K53" s="5">
        <v>99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1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</v>
      </c>
      <c r="L62" s="5">
        <v>0</v>
      </c>
      <c r="M62" s="5">
        <v>1000</v>
      </c>
      <c r="N62" s="5">
        <f t="shared" ref="N62:N66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75" thickBot="1">
      <c r="A65" s="5">
        <f t="shared" si="1"/>
        <v>62</v>
      </c>
      <c r="B65" s="40">
        <v>11012</v>
      </c>
      <c r="C65" s="20" t="str">
        <f>INDEX(Unitinfo!C:C,MATCH(UnitGradeInfo!B65,Unitinfo!A:A,0))</f>
        <v>(원거리)Indian_Wall_2</v>
      </c>
      <c r="D65" s="21">
        <v>1</v>
      </c>
      <c r="E65" s="9">
        <v>10</v>
      </c>
      <c r="F65" s="5">
        <v>100</v>
      </c>
      <c r="G65" s="5">
        <v>10</v>
      </c>
      <c r="H65" s="5">
        <v>0</v>
      </c>
      <c r="I65" s="42">
        <f>IF(INDEX(Unitinfo!D:D,MATCH(UnitGradeInfo!B65,Unitinfo!A:A,0))=1,50,5)</f>
        <v>50</v>
      </c>
      <c r="J65" s="5">
        <v>1</v>
      </c>
      <c r="K65" s="5">
        <v>1</v>
      </c>
      <c r="L65" s="5">
        <v>0</v>
      </c>
      <c r="M65" s="5">
        <v>1000</v>
      </c>
      <c r="N65" s="5">
        <f t="shared" si="4"/>
        <v>11012</v>
      </c>
      <c r="O65" s="5">
        <v>0</v>
      </c>
      <c r="P65" s="5">
        <v>0</v>
      </c>
      <c r="Q65" s="19" t="s">
        <v>121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  <row r="66" spans="1:23">
      <c r="A66" s="5">
        <f t="shared" si="1"/>
        <v>63</v>
      </c>
      <c r="B66" s="40">
        <v>20001</v>
      </c>
      <c r="C66" s="20" t="str">
        <f>INDEX(Unitinfo!C:C,MATCH(UnitGradeInfo!B66,Unitinfo!A:A,0))</f>
        <v>(근거리)DevilCastle</v>
      </c>
      <c r="D66" s="5">
        <v>1</v>
      </c>
      <c r="E66" s="9">
        <v>13</v>
      </c>
      <c r="F66" s="5">
        <v>3000</v>
      </c>
      <c r="G66" s="5">
        <v>0</v>
      </c>
      <c r="H66" s="5">
        <v>0</v>
      </c>
      <c r="I66" s="42">
        <v>1</v>
      </c>
      <c r="J66" s="5">
        <v>0</v>
      </c>
      <c r="K66" s="5">
        <v>1</v>
      </c>
      <c r="L66" s="5">
        <v>0</v>
      </c>
      <c r="M66" s="5">
        <v>0</v>
      </c>
      <c r="N66" s="5">
        <f t="shared" si="4"/>
        <v>20001</v>
      </c>
      <c r="O66" s="5">
        <v>0</v>
      </c>
      <c r="P66" s="5">
        <v>0</v>
      </c>
      <c r="Q66" s="19" t="s">
        <v>122</v>
      </c>
      <c r="R66" s="5">
        <v>0</v>
      </c>
      <c r="S66" s="5">
        <v>1</v>
      </c>
      <c r="T66" s="19" t="s">
        <v>122</v>
      </c>
      <c r="U66" s="5">
        <v>2</v>
      </c>
      <c r="V66" s="5">
        <v>10</v>
      </c>
      <c r="W66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32" sqref="I3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1</v>
      </c>
      <c r="D7" s="12" t="s">
        <v>214</v>
      </c>
    </row>
    <row r="8" spans="1:4" ht="16.5">
      <c r="A8" s="2" t="s">
        <v>272</v>
      </c>
      <c r="B8" s="3" t="s">
        <v>10</v>
      </c>
      <c r="C8" s="3">
        <v>60</v>
      </c>
      <c r="D8" s="2" t="s">
        <v>274</v>
      </c>
    </row>
    <row r="9" spans="1:4" ht="16.5">
      <c r="A9" s="2" t="s">
        <v>273</v>
      </c>
      <c r="B9" s="3" t="s">
        <v>10</v>
      </c>
      <c r="C9" s="3">
        <v>50</v>
      </c>
      <c r="D9" s="2" t="s">
        <v>275</v>
      </c>
    </row>
    <row r="10" spans="1:4" ht="16.5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6.5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6.5">
      <c r="A12" s="2" t="s">
        <v>317</v>
      </c>
      <c r="B12" s="3" t="s">
        <v>10</v>
      </c>
      <c r="C12" s="3">
        <v>2001</v>
      </c>
      <c r="D12" s="12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opLeftCell="A7" workbookViewId="0">
      <selection activeCell="S7" sqref="S7"/>
    </sheetView>
  </sheetViews>
  <sheetFormatPr defaultRowHeight="15"/>
  <cols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324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J38" sqref="J38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>
      <c r="A15" s="5"/>
      <c r="B15" s="5"/>
      <c r="C15" s="5"/>
      <c r="D15" s="40"/>
      <c r="E15" s="9"/>
      <c r="F15" s="9"/>
    </row>
    <row r="16" spans="1:6">
      <c r="A16" s="5"/>
      <c r="B16" s="5"/>
      <c r="C16" s="5"/>
      <c r="D16" s="40"/>
      <c r="E16" s="9"/>
      <c r="F16" s="9"/>
    </row>
    <row r="17" spans="1:6">
      <c r="A17" s="5"/>
      <c r="B17" s="5"/>
      <c r="C17" s="5"/>
      <c r="D17" s="40"/>
      <c r="E17" s="9"/>
      <c r="F17" s="9"/>
    </row>
    <row r="18" spans="1:6">
      <c r="A18" s="5"/>
      <c r="B18" s="5"/>
      <c r="C18" s="5"/>
      <c r="D18" s="40"/>
      <c r="E18" s="9"/>
      <c r="F18" s="9"/>
    </row>
    <row r="19" spans="1:6">
      <c r="A19" s="5"/>
      <c r="B19" s="5"/>
      <c r="C19" s="5"/>
      <c r="D19" s="40"/>
      <c r="E19" s="9"/>
      <c r="F19" s="9"/>
    </row>
    <row r="20" spans="1:6">
      <c r="A20" s="5"/>
      <c r="B20" s="5"/>
      <c r="C20" s="5"/>
      <c r="D20" s="40"/>
      <c r="E20" s="9"/>
      <c r="F20" s="9"/>
    </row>
    <row r="21" spans="1:6">
      <c r="A21" s="5"/>
      <c r="B21" s="5"/>
      <c r="C21" s="5"/>
      <c r="D21" s="40"/>
      <c r="E21" s="9"/>
      <c r="F21" s="9"/>
    </row>
    <row r="22" spans="1:6">
      <c r="A22" s="5"/>
      <c r="B22" s="5"/>
      <c r="C22" s="5"/>
      <c r="D22" s="40"/>
      <c r="E22" s="9"/>
      <c r="F22" s="9"/>
    </row>
    <row r="23" spans="1: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F26"/>
  <sheetViews>
    <sheetView workbookViewId="0">
      <selection activeCell="F28" sqref="F28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6">
      <c r="A1" s="14" t="s">
        <v>42</v>
      </c>
      <c r="B1" s="14" t="s">
        <v>321</v>
      </c>
      <c r="C1" s="14" t="s">
        <v>322</v>
      </c>
      <c r="D1" s="14" t="s">
        <v>323</v>
      </c>
      <c r="E1" s="14" t="s">
        <v>86</v>
      </c>
      <c r="F1" s="14" t="s">
        <v>47</v>
      </c>
    </row>
    <row r="2" spans="1:6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</row>
    <row r="5" spans="1:6">
      <c r="A5" s="5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</row>
    <row r="6" spans="1:6">
      <c r="A6" s="5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</row>
    <row r="7" spans="1:6">
      <c r="A7" s="5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</row>
    <row r="8" spans="1:6">
      <c r="A8" s="5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</row>
    <row r="9" spans="1:6">
      <c r="A9" s="5">
        <f>A4+50</f>
        <v>1051</v>
      </c>
      <c r="B9" s="5">
        <v>1</v>
      </c>
      <c r="C9" s="5">
        <v>5000</v>
      </c>
      <c r="D9" s="5">
        <v>1000</v>
      </c>
      <c r="E9" s="5">
        <v>8</v>
      </c>
      <c r="F9" t="s">
        <v>341</v>
      </c>
    </row>
    <row r="10" spans="1:6">
      <c r="A10" s="5">
        <f t="shared" ref="A10:A13" si="0">A5+50</f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342</v>
      </c>
    </row>
    <row r="11" spans="1:6">
      <c r="A11" s="5">
        <f t="shared" si="0"/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343</v>
      </c>
    </row>
    <row r="12" spans="1:6">
      <c r="A12" s="5">
        <f t="shared" si="0"/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344</v>
      </c>
    </row>
    <row r="13" spans="1:6">
      <c r="A13" s="5">
        <f t="shared" si="0"/>
        <v>1066</v>
      </c>
      <c r="B13" s="5">
        <v>1</v>
      </c>
      <c r="C13" s="5">
        <v>5000</v>
      </c>
      <c r="D13" s="5">
        <v>1000</v>
      </c>
      <c r="E13" s="5">
        <v>6</v>
      </c>
      <c r="F13" t="s">
        <v>345</v>
      </c>
    </row>
    <row r="14" spans="1:6">
      <c r="A14" s="5">
        <v>2002</v>
      </c>
      <c r="B14" s="5">
        <v>0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Projectile/2002_Slime_Archer_Bullet.prefab</v>
      </c>
    </row>
    <row r="15" spans="1:6">
      <c r="A15" s="5">
        <v>2004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Projectile/2004_Skeleton_Archer_Bullet.prefab</v>
      </c>
    </row>
    <row r="16" spans="1:6">
      <c r="A16" s="5">
        <v>2005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Projectile/2005_Skeleton_Witch_Bullet.prefab</v>
      </c>
    </row>
    <row r="17" spans="1:6">
      <c r="A17" s="5">
        <v>2009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Projectile/2009_Witch_Fire_Bullet.prefab</v>
      </c>
    </row>
    <row r="18" spans="1:6">
      <c r="A18" s="5">
        <v>2010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Projectile/2010_Witch_Thunder_Bullet.prefab</v>
      </c>
    </row>
    <row r="19" spans="1:6">
      <c r="A19" s="5">
        <v>2011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Projectile/2011_Witch_Poison_Bullet.prefab</v>
      </c>
    </row>
    <row r="20" spans="1:6">
      <c r="A20" s="5">
        <v>2012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Projectile/2012_Goblin_Stone_Bullet.prefab</v>
      </c>
    </row>
    <row r="21" spans="1:6">
      <c r="A21" s="5">
        <v>2015</v>
      </c>
      <c r="B21" s="5">
        <v>0</v>
      </c>
      <c r="C21" s="5">
        <v>5000</v>
      </c>
      <c r="D21" s="5">
        <v>1000</v>
      </c>
      <c r="E21" s="5">
        <v>5</v>
      </c>
      <c r="F21" t="str">
        <f>"Projectile/"&amp;A21&amp;"_"&amp;INDEX(Unitinfo!B:B,MATCH(A21,Unitinfo!A:A,0))&amp;"_Bullet.prefab"</f>
        <v>Projectile/2015_Orc_Stone_Bullet.prefab</v>
      </c>
    </row>
    <row r="22" spans="1:6">
      <c r="A22" s="5">
        <v>2018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Projectile/2018_Dragon_Fire_Bullet.prefab</v>
      </c>
    </row>
    <row r="23" spans="1:6">
      <c r="A23" s="5">
        <v>11002</v>
      </c>
      <c r="B23" s="5">
        <v>0</v>
      </c>
      <c r="C23" s="5">
        <v>5000</v>
      </c>
      <c r="D23" s="5">
        <v>1000</v>
      </c>
      <c r="E23" s="5">
        <v>1</v>
      </c>
      <c r="F23" t="str">
        <f>"Projectile/"&amp;A23&amp;"_"&amp;INDEX(Unitinfo!B:B,MATCH(A23,Unitinfo!A:A,0))&amp;"_Bullet.prefab"</f>
        <v>Projectile/11002_Indian_Catapult_Bullet.prefab</v>
      </c>
    </row>
    <row r="24" spans="1:6">
      <c r="A24" s="5">
        <v>11004</v>
      </c>
      <c r="B24" s="5">
        <v>0</v>
      </c>
      <c r="C24" s="5">
        <v>5000</v>
      </c>
      <c r="D24" s="5">
        <v>1000</v>
      </c>
      <c r="E24" s="5">
        <v>8</v>
      </c>
      <c r="F24" t="str">
        <f>"Projectile/"&amp;A24&amp;"_"&amp;INDEX(Unitinfo!B:B,MATCH(A24,Unitinfo!A:A,0))&amp;"_Bullet.prefab"</f>
        <v>Projectile/11004_Indian_Watchtower_Bullet.prefab</v>
      </c>
    </row>
    <row r="25" spans="1:6">
      <c r="A25" s="5"/>
      <c r="B25" s="5"/>
      <c r="C25" s="5"/>
      <c r="D25" s="5"/>
      <c r="E25" s="5"/>
    </row>
    <row r="26" spans="1:6">
      <c r="A26" s="5"/>
      <c r="B26" s="5"/>
      <c r="C26" s="5"/>
      <c r="D26" s="5"/>
      <c r="E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N6" sqref="N6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  <row r="12" spans="1:4">
      <c r="A12" s="2" t="s">
        <v>353</v>
      </c>
      <c r="B12" s="11" t="s">
        <v>354</v>
      </c>
      <c r="C12" s="11" t="s">
        <v>353</v>
      </c>
      <c r="D12" s="11" t="s">
        <v>355</v>
      </c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H28"/>
  <sheetViews>
    <sheetView zoomScale="70" zoomScaleNormal="70" workbookViewId="0">
      <selection activeCell="C28" sqref="C28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6.5">
      <c r="A9" s="5">
        <v>6</v>
      </c>
      <c r="B9" s="9" t="s">
        <v>325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6.5">
      <c r="A10" s="5">
        <v>7</v>
      </c>
      <c r="B10" s="9" t="s">
        <v>326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6.5">
      <c r="A11" s="5">
        <v>8</v>
      </c>
      <c r="B11" s="9" t="s">
        <v>327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6.5">
      <c r="A12" s="5">
        <v>9</v>
      </c>
      <c r="B12" s="9" t="s">
        <v>328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6.5">
      <c r="A13" s="5">
        <v>10</v>
      </c>
      <c r="B13" s="9" t="s">
        <v>329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6.5">
      <c r="A14" s="5">
        <v>11</v>
      </c>
      <c r="B14" s="9" t="s">
        <v>330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6.5">
      <c r="A15" s="5">
        <v>12</v>
      </c>
      <c r="B15" s="9" t="s">
        <v>331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6.5">
      <c r="A16" s="5">
        <v>13</v>
      </c>
      <c r="B16" s="9" t="s">
        <v>332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6.5">
      <c r="A17" s="5">
        <v>14</v>
      </c>
      <c r="B17" s="9" t="s">
        <v>333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6.5">
      <c r="A18" s="5">
        <v>15</v>
      </c>
      <c r="B18" s="9" t="s">
        <v>334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6.5">
      <c r="A19" s="5">
        <v>16</v>
      </c>
      <c r="B19" s="9" t="s">
        <v>335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6.5">
      <c r="A20" s="5">
        <v>17</v>
      </c>
      <c r="B20" s="9" t="s">
        <v>336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6.5">
      <c r="A21" s="5">
        <v>18</v>
      </c>
      <c r="B21" s="9" t="s">
        <v>337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6.5">
      <c r="A22" s="5">
        <v>19</v>
      </c>
      <c r="B22" s="9" t="s">
        <v>338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6.5">
      <c r="A23" s="5">
        <v>20</v>
      </c>
      <c r="B23" s="9" t="s">
        <v>339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F11" sqref="A1:F11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>
      <selection activeCell="G19" sqref="G19"/>
    </sheetView>
  </sheetViews>
  <sheetFormatPr defaultRowHeight="15"/>
  <cols>
    <col min="4" max="4" width="14" customWidth="1"/>
    <col min="5" max="5" width="17.7109375" customWidth="1"/>
  </cols>
  <sheetData>
    <row r="1" spans="1:5">
      <c r="A1" s="14" t="s">
        <v>42</v>
      </c>
      <c r="B1" s="14" t="s">
        <v>346</v>
      </c>
      <c r="C1" s="14" t="s">
        <v>347</v>
      </c>
      <c r="D1" s="14" t="s">
        <v>348</v>
      </c>
      <c r="E1" s="14" t="s">
        <v>349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5</v>
      </c>
      <c r="D4" s="5">
        <v>1</v>
      </c>
      <c r="E4" s="5">
        <v>1000</v>
      </c>
    </row>
    <row r="5" spans="1:5">
      <c r="A5" s="5">
        <v>2</v>
      </c>
      <c r="B5" s="5">
        <v>2</v>
      </c>
      <c r="C5" s="5">
        <v>10</v>
      </c>
      <c r="D5" s="5">
        <v>1</v>
      </c>
      <c r="E5" s="5">
        <v>1000</v>
      </c>
    </row>
    <row r="6" spans="1:5">
      <c r="A6" s="5">
        <v>3</v>
      </c>
      <c r="B6" s="5">
        <v>3</v>
      </c>
      <c r="C6" s="5">
        <v>15</v>
      </c>
      <c r="D6" s="5">
        <v>1</v>
      </c>
      <c r="E6" s="5">
        <v>1000</v>
      </c>
    </row>
    <row r="7" spans="1:5">
      <c r="A7" s="5">
        <v>4</v>
      </c>
      <c r="B7" s="5">
        <v>4</v>
      </c>
      <c r="C7" s="5">
        <v>20</v>
      </c>
      <c r="D7" s="5">
        <v>1</v>
      </c>
      <c r="E7" s="5">
        <v>1000</v>
      </c>
    </row>
    <row r="8" spans="1:5">
      <c r="A8" s="5">
        <v>5</v>
      </c>
      <c r="B8" s="5">
        <v>5</v>
      </c>
      <c r="C8" s="5">
        <v>25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30</v>
      </c>
      <c r="D9" s="5">
        <v>2</v>
      </c>
      <c r="E9" s="5">
        <v>1000</v>
      </c>
    </row>
    <row r="10" spans="1:5">
      <c r="A10" s="5">
        <v>7</v>
      </c>
      <c r="B10" s="5">
        <v>7</v>
      </c>
      <c r="C10" s="5">
        <v>35</v>
      </c>
      <c r="D10" s="5">
        <v>2</v>
      </c>
      <c r="E10" s="5">
        <v>1000</v>
      </c>
    </row>
    <row r="11" spans="1:5">
      <c r="A11" s="5">
        <v>8</v>
      </c>
      <c r="B11" s="5">
        <v>8</v>
      </c>
      <c r="C11" s="5">
        <v>40</v>
      </c>
      <c r="D11" s="5">
        <v>2</v>
      </c>
      <c r="E11" s="5">
        <v>1000</v>
      </c>
    </row>
    <row r="12" spans="1:5">
      <c r="A12" s="5">
        <v>9</v>
      </c>
      <c r="B12" s="5">
        <v>9</v>
      </c>
      <c r="C12" s="5">
        <v>45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50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55</v>
      </c>
      <c r="D14" s="5">
        <v>3</v>
      </c>
      <c r="E14" s="5">
        <v>1000</v>
      </c>
    </row>
    <row r="15" spans="1:5">
      <c r="A15" s="5">
        <v>12</v>
      </c>
      <c r="B15" s="5">
        <v>12</v>
      </c>
      <c r="C15" s="5">
        <v>60</v>
      </c>
      <c r="D15" s="5">
        <v>3</v>
      </c>
      <c r="E15" s="5">
        <v>1000</v>
      </c>
    </row>
    <row r="16" spans="1:5">
      <c r="A16" s="5">
        <v>13</v>
      </c>
      <c r="B16" s="5">
        <v>13</v>
      </c>
      <c r="C16" s="5">
        <v>65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70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75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80</v>
      </c>
      <c r="D19" s="5">
        <v>4</v>
      </c>
      <c r="E19" s="5">
        <v>1000</v>
      </c>
    </row>
    <row r="20" spans="1:5">
      <c r="A20" s="5">
        <v>17</v>
      </c>
      <c r="B20" s="5">
        <v>17</v>
      </c>
      <c r="C20" s="5">
        <v>85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90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95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100</v>
      </c>
      <c r="D23" s="5">
        <v>6</v>
      </c>
      <c r="E23" s="5">
        <v>1000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A2" sqref="A2:C3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</v>
      </c>
    </row>
    <row r="19" spans="1:4">
      <c r="A19">
        <v>16</v>
      </c>
      <c r="B19" s="5">
        <v>2011</v>
      </c>
      <c r="C19" s="5">
        <v>1</v>
      </c>
      <c r="D19" s="5">
        <v>1</v>
      </c>
    </row>
    <row r="20" spans="1:4">
      <c r="A20">
        <v>17</v>
      </c>
      <c r="B20" s="5">
        <v>2012</v>
      </c>
      <c r="C20" s="5">
        <v>1</v>
      </c>
      <c r="D20" s="5">
        <v>1</v>
      </c>
    </row>
    <row r="21" spans="1:4">
      <c r="A21">
        <v>18</v>
      </c>
      <c r="B21" s="5">
        <v>2013</v>
      </c>
      <c r="C21" s="5">
        <v>1</v>
      </c>
      <c r="D21" s="5">
        <v>1</v>
      </c>
    </row>
    <row r="22" spans="1:4">
      <c r="A22">
        <v>19</v>
      </c>
      <c r="B22" s="5">
        <v>2014</v>
      </c>
      <c r="C22" s="5">
        <v>1</v>
      </c>
      <c r="D22" s="5">
        <v>1</v>
      </c>
    </row>
    <row r="23" spans="1:4">
      <c r="A23">
        <v>20</v>
      </c>
      <c r="B23" s="5">
        <v>2015</v>
      </c>
      <c r="C23" s="5">
        <v>1</v>
      </c>
      <c r="D23" s="5">
        <v>1</v>
      </c>
    </row>
    <row r="24" spans="1:4">
      <c r="A24">
        <v>21</v>
      </c>
      <c r="B24" s="5">
        <v>2016</v>
      </c>
      <c r="C24" s="5">
        <v>1</v>
      </c>
      <c r="D24" s="5">
        <v>1</v>
      </c>
    </row>
    <row r="25" spans="1:4">
      <c r="A25">
        <v>22</v>
      </c>
      <c r="B25" s="5">
        <v>2017</v>
      </c>
      <c r="C25" s="5">
        <v>1</v>
      </c>
      <c r="D25" s="5">
        <v>1</v>
      </c>
    </row>
    <row r="26" spans="1:4">
      <c r="A26">
        <v>23</v>
      </c>
      <c r="B26" s="5">
        <v>2018</v>
      </c>
      <c r="C26" s="5">
        <v>1</v>
      </c>
      <c r="D26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>
      <selection activeCell="D25" sqref="D25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1000</v>
      </c>
      <c r="E4" s="53" t="s">
        <v>311</v>
      </c>
    </row>
    <row r="5" spans="1:5">
      <c r="A5" s="5">
        <v>2</v>
      </c>
      <c r="B5" s="53">
        <v>0</v>
      </c>
      <c r="C5" s="6">
        <v>2</v>
      </c>
      <c r="D5" s="6">
        <v>1000</v>
      </c>
      <c r="E5" s="53" t="s">
        <v>312</v>
      </c>
    </row>
    <row r="6" spans="1:5">
      <c r="A6" s="5">
        <v>3</v>
      </c>
      <c r="B6" s="53">
        <v>0</v>
      </c>
      <c r="C6" s="5">
        <v>3</v>
      </c>
      <c r="D6" s="6">
        <v>1000</v>
      </c>
      <c r="E6" s="19" t="s">
        <v>313</v>
      </c>
    </row>
    <row r="7" spans="1:5">
      <c r="A7" s="5">
        <v>4</v>
      </c>
      <c r="B7" s="53">
        <v>0</v>
      </c>
      <c r="C7" s="5">
        <v>4</v>
      </c>
      <c r="D7" s="6">
        <v>1000</v>
      </c>
      <c r="E7" s="19" t="s">
        <v>314</v>
      </c>
    </row>
    <row r="8" spans="1: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>
      <c r="A10" s="5">
        <v>7</v>
      </c>
      <c r="B10" s="53">
        <v>3</v>
      </c>
      <c r="C10" s="5"/>
      <c r="D10" s="5"/>
      <c r="E10" s="19" t="s">
        <v>300</v>
      </c>
    </row>
    <row r="11" spans="1:5">
      <c r="A11" s="5">
        <v>8</v>
      </c>
      <c r="B11" s="53">
        <v>3</v>
      </c>
      <c r="C11" s="5"/>
      <c r="D11" s="5"/>
      <c r="E11" s="19" t="s">
        <v>301</v>
      </c>
    </row>
    <row r="12" spans="1:5">
      <c r="A12" s="5">
        <v>9</v>
      </c>
      <c r="B12" s="53">
        <v>3</v>
      </c>
      <c r="C12" s="5"/>
      <c r="D12" s="5"/>
      <c r="E12" s="19" t="s">
        <v>302</v>
      </c>
    </row>
    <row r="13" spans="1: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>
      <c r="A14" s="5">
        <v>11</v>
      </c>
      <c r="B14" s="53">
        <v>3</v>
      </c>
      <c r="C14" s="5"/>
      <c r="D14" s="5"/>
      <c r="E14" s="19" t="s">
        <v>304</v>
      </c>
    </row>
    <row r="15" spans="1:5">
      <c r="A15" s="5">
        <v>12</v>
      </c>
      <c r="B15" s="53">
        <v>3</v>
      </c>
      <c r="C15" s="5"/>
      <c r="D15" s="5"/>
      <c r="E15" s="19" t="s">
        <v>305</v>
      </c>
    </row>
    <row r="16" spans="1:5">
      <c r="A16" s="5">
        <v>13</v>
      </c>
      <c r="B16" s="53">
        <v>3</v>
      </c>
      <c r="C16" s="5"/>
      <c r="D16" s="5"/>
      <c r="E16" s="19" t="s">
        <v>306</v>
      </c>
    </row>
    <row r="17" spans="1:5">
      <c r="A17" s="5">
        <v>14</v>
      </c>
      <c r="B17" s="53">
        <v>3</v>
      </c>
      <c r="C17" s="5"/>
      <c r="D17" s="5"/>
      <c r="E17" s="57" t="s">
        <v>319</v>
      </c>
    </row>
    <row r="18" spans="1:5">
      <c r="A18" s="5">
        <v>15</v>
      </c>
      <c r="B18" s="53">
        <v>3</v>
      </c>
      <c r="C18" s="5"/>
      <c r="D18" s="5"/>
      <c r="E18" s="58" t="s">
        <v>320</v>
      </c>
    </row>
    <row r="19" spans="1:5">
      <c r="A19" s="5">
        <v>16</v>
      </c>
      <c r="B19" s="53">
        <v>3</v>
      </c>
      <c r="C19" s="5"/>
      <c r="D19" s="5"/>
      <c r="E19" s="19" t="s">
        <v>307</v>
      </c>
    </row>
    <row r="20" spans="1:5">
      <c r="A20" s="5">
        <v>17</v>
      </c>
      <c r="B20" s="53">
        <v>1</v>
      </c>
      <c r="C20" s="5">
        <v>3</v>
      </c>
      <c r="D20" s="5">
        <v>0</v>
      </c>
      <c r="E20" s="19" t="s">
        <v>308</v>
      </c>
    </row>
    <row r="21" spans="1:5">
      <c r="A21" s="5">
        <v>18</v>
      </c>
      <c r="B21" s="53">
        <v>3</v>
      </c>
      <c r="C21" s="5"/>
      <c r="D21" s="5"/>
      <c r="E21" s="19" t="s">
        <v>309</v>
      </c>
    </row>
    <row r="22" spans="1:5">
      <c r="A22" s="5">
        <v>19</v>
      </c>
      <c r="B22" s="53">
        <v>3</v>
      </c>
      <c r="C22" s="5"/>
      <c r="D22" s="5"/>
      <c r="E22" s="19" t="s">
        <v>301</v>
      </c>
    </row>
    <row r="23" spans="1:5">
      <c r="A23" s="5">
        <v>20</v>
      </c>
      <c r="B23" s="53">
        <v>4</v>
      </c>
      <c r="E23" s="59" t="s">
        <v>350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activeCell="H9" sqref="H9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6.5">
      <c r="A5" s="5">
        <v>2</v>
      </c>
      <c r="B5" s="9" t="s">
        <v>293</v>
      </c>
      <c r="C5">
        <v>2</v>
      </c>
    </row>
    <row r="6" spans="1:3" ht="16.5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topLeftCell="A3" zoomScale="130" zoomScaleNormal="130" workbookViewId="0">
      <selection activeCell="F24" sqref="F24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62</v>
      </c>
      <c r="B16" s="2" t="s">
        <v>356</v>
      </c>
      <c r="C16" s="4">
        <v>3</v>
      </c>
      <c r="D16" s="26" t="s">
        <v>357</v>
      </c>
    </row>
    <row r="17" spans="1:4" ht="16.5">
      <c r="A17" s="2" t="s">
        <v>217</v>
      </c>
      <c r="B17" s="2" t="s">
        <v>218</v>
      </c>
      <c r="C17" s="4">
        <v>0</v>
      </c>
      <c r="D17" s="26"/>
    </row>
    <row r="18" spans="1:4" ht="16.5">
      <c r="A18" s="2" t="s">
        <v>217</v>
      </c>
      <c r="B18" s="2" t="s">
        <v>219</v>
      </c>
      <c r="C18" s="4">
        <v>1</v>
      </c>
      <c r="D18" s="26"/>
    </row>
    <row r="19" spans="1:4" ht="16.5">
      <c r="A19" s="2" t="s">
        <v>217</v>
      </c>
      <c r="B19" s="2" t="s">
        <v>220</v>
      </c>
      <c r="C19" s="4">
        <v>2</v>
      </c>
      <c r="D19" s="26"/>
    </row>
    <row r="20" spans="1:4" ht="16.5">
      <c r="A20" s="2" t="s">
        <v>217</v>
      </c>
      <c r="B20" s="2" t="s">
        <v>221</v>
      </c>
      <c r="C20" s="4">
        <v>3</v>
      </c>
      <c r="D20" s="26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6.5">
      <c r="A24" s="2" t="s">
        <v>103</v>
      </c>
      <c r="B24" s="25" t="s">
        <v>107</v>
      </c>
      <c r="C24" s="4">
        <v>3</v>
      </c>
      <c r="D24" s="8"/>
    </row>
    <row r="25" spans="1:4" ht="16.5">
      <c r="A25" s="2" t="s">
        <v>103</v>
      </c>
      <c r="B25" s="25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6.5">
      <c r="A28" s="2" t="s">
        <v>103</v>
      </c>
      <c r="B28" s="25" t="s">
        <v>108</v>
      </c>
      <c r="C28" s="4">
        <v>7</v>
      </c>
      <c r="D28" s="8"/>
    </row>
    <row r="29" spans="1:4" ht="16.5">
      <c r="A29" s="2" t="s">
        <v>103</v>
      </c>
      <c r="B29" s="25" t="s">
        <v>109</v>
      </c>
      <c r="C29" s="4">
        <v>8</v>
      </c>
      <c r="D29" s="8"/>
    </row>
    <row r="30" spans="1:4">
      <c r="A30" s="2" t="s">
        <v>288</v>
      </c>
      <c r="B30" t="s">
        <v>310</v>
      </c>
      <c r="C30" s="4">
        <v>0</v>
      </c>
    </row>
    <row r="31" spans="1:4">
      <c r="A31" s="2" t="s">
        <v>288</v>
      </c>
      <c r="B31" s="8" t="s">
        <v>352</v>
      </c>
      <c r="C31" s="4">
        <v>1</v>
      </c>
    </row>
    <row r="32" spans="1:4">
      <c r="A32" s="2" t="s">
        <v>288</v>
      </c>
      <c r="B32" s="8" t="s">
        <v>297</v>
      </c>
      <c r="C32" s="4">
        <v>2</v>
      </c>
    </row>
    <row r="33" spans="1:3">
      <c r="A33" s="2" t="s">
        <v>288</v>
      </c>
      <c r="B33" s="8" t="s">
        <v>299</v>
      </c>
      <c r="C33" s="4">
        <v>3</v>
      </c>
    </row>
    <row r="34" spans="1:3">
      <c r="A34" s="2" t="s">
        <v>288</v>
      </c>
      <c r="B34" s="8" t="s">
        <v>351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유닛 기본 밸런스</vt:lpstr>
      <vt:lpstr>등급표</vt:lpstr>
      <vt:lpstr>챕터1 스테이지 밸런스</vt:lpstr>
      <vt:lpstr>Unitinfo</vt:lpstr>
      <vt:lpstr>UnitGradeInfo</vt:lpstr>
      <vt:lpstr>ConfigTable</vt:lpstr>
      <vt:lpstr>Attendance</vt:lpstr>
      <vt:lpstr>WaveStage</vt:lpstr>
      <vt:lpstr>ProjectileInfo</vt:lpstr>
      <vt:lpstr>Localization</vt:lpstr>
      <vt:lpstr>StageInfo</vt:lpstr>
      <vt:lpstr>StageRewardInfo</vt:lpstr>
      <vt:lpstr>Level</vt:lpstr>
      <vt:lpstr>GachaList</vt:lpstr>
      <vt:lpstr>TutorialInfo</vt:lpstr>
      <vt:lpstr>Dialogue</vt:lpstr>
      <vt:lpstr>EnumTable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2023-11-09T09:08:06Z</dcterms:modified>
</cp:coreProperties>
</file>