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1" activeTab="12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TutorialInfo" sheetId="33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E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E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F81" i="37"/>
  <c r="G81" i="37" s="1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F93" i="37"/>
  <c r="G93" i="37" s="1"/>
  <c r="E417" i="25" s="1"/>
  <c r="F94" i="37"/>
  <c r="G94" i="37" s="1"/>
  <c r="F95" i="37"/>
  <c r="G95" i="37" s="1"/>
  <c r="F96" i="37"/>
  <c r="G96" i="37" s="1"/>
  <c r="F97" i="37"/>
  <c r="G97" i="37" s="1"/>
  <c r="E491" i="25" s="1"/>
  <c r="F98" i="37"/>
  <c r="G98" i="37" s="1"/>
  <c r="E512" i="25" s="1"/>
  <c r="F99" i="37"/>
  <c r="G99" i="37" s="1"/>
  <c r="F100" i="37"/>
  <c r="G100" i="37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V95" i="37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H507" i="25" l="1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76" i="25"/>
  <c r="F464" i="25"/>
  <c r="F452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79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54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08" i="25"/>
  <c r="F605" i="25"/>
  <c r="F593" i="25"/>
  <c r="F590" i="25"/>
  <c r="F581" i="25"/>
  <c r="F536" i="25"/>
  <c r="G657" i="25"/>
  <c r="G591" i="25"/>
  <c r="F634" i="25"/>
  <c r="F511" i="25"/>
  <c r="F499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G417" i="25"/>
  <c r="G41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04" i="25" l="1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E32" i="28" s="1"/>
  <c r="D34" i="28"/>
  <c r="E96" i="28" s="1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E77" i="28" s="1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E74" i="28" s="1"/>
  <c r="D41" i="28"/>
  <c r="E41" i="28" s="1"/>
  <c r="F426" i="25"/>
  <c r="D56" i="28"/>
  <c r="E56" i="28" s="1"/>
  <c r="F582" i="25"/>
  <c r="D46" i="28"/>
  <c r="E46" i="28" s="1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E12" i="28"/>
  <c r="D12" i="28"/>
  <c r="F504" i="25"/>
  <c r="G608" i="25"/>
  <c r="D5" i="28"/>
  <c r="E36" i="28" s="1"/>
  <c r="D92" i="28"/>
  <c r="E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E7" i="28"/>
  <c r="F606" i="25"/>
  <c r="D39" i="28"/>
  <c r="D22" i="28"/>
  <c r="D43" i="28"/>
  <c r="E43" i="28"/>
  <c r="F658" i="25"/>
  <c r="D14" i="28"/>
  <c r="G638" i="25"/>
  <c r="D89" i="28"/>
  <c r="E89" i="28"/>
  <c r="D30" i="28"/>
  <c r="E30" i="28" s="1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E86" i="28" s="1"/>
  <c r="D69" i="28"/>
  <c r="E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E93" i="28" s="1"/>
  <c r="D31" i="28"/>
  <c r="F535" i="25"/>
  <c r="F657" i="25"/>
  <c r="F588" i="25"/>
  <c r="F550" i="25"/>
  <c r="F579" i="25"/>
  <c r="F428" i="25"/>
  <c r="F553" i="25"/>
  <c r="D25" i="28"/>
  <c r="E25" i="28" s="1"/>
  <c r="D40" i="28"/>
  <c r="E40" i="28" s="1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E50" i="28" s="1"/>
  <c r="E19" i="28"/>
  <c r="D70" i="28"/>
  <c r="E70" i="28" s="1"/>
  <c r="D9" i="28"/>
  <c r="D4" i="28"/>
  <c r="E4" i="28" s="1"/>
  <c r="F423" i="25"/>
  <c r="D79" i="28"/>
  <c r="E17" i="28" s="1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E33" i="28"/>
  <c r="F413" i="25"/>
  <c r="F574" i="25"/>
  <c r="F603" i="25"/>
  <c r="F577" i="25"/>
  <c r="F411" i="25"/>
  <c r="D81" i="28"/>
  <c r="E81" i="28" s="1"/>
  <c r="F546" i="25"/>
  <c r="D66" i="28"/>
  <c r="D17" i="28"/>
  <c r="D26" i="28"/>
  <c r="D6" i="28"/>
  <c r="E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54" i="28" s="1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E22" i="28" s="1"/>
  <c r="D52" i="28"/>
  <c r="E52" i="28" s="1"/>
  <c r="D73" i="28"/>
  <c r="D75" i="28"/>
  <c r="E75" i="28" s="1"/>
  <c r="D57" i="28"/>
  <c r="D59" i="28"/>
  <c r="E59" i="28" s="1"/>
  <c r="D16" i="28"/>
  <c r="E16" i="28" s="1"/>
  <c r="D49" i="28"/>
  <c r="E49" i="28" s="1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E63" i="28" s="1"/>
  <c r="G635" i="25"/>
  <c r="G611" i="25"/>
  <c r="D27" i="28"/>
  <c r="E58" i="28" s="1"/>
  <c r="D20" i="28"/>
  <c r="E51" i="28" s="1"/>
  <c r="G40" i="25"/>
  <c r="D21" i="28"/>
  <c r="E21" i="28" s="1"/>
  <c r="D11" i="28"/>
  <c r="E73" i="28" s="1"/>
  <c r="D60" i="28"/>
  <c r="E60" i="28" s="1"/>
  <c r="D44" i="28"/>
  <c r="D90" i="28"/>
  <c r="G424" i="25"/>
  <c r="D47" i="28"/>
  <c r="E47" i="28" s="1"/>
  <c r="D80" i="28"/>
  <c r="D24" i="28"/>
  <c r="E24" i="28" s="1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E68" i="28"/>
  <c r="E62" i="28"/>
  <c r="E35" i="28"/>
  <c r="E71" i="28"/>
  <c r="E61" i="28"/>
  <c r="E65" i="28"/>
  <c r="G55" i="25"/>
  <c r="E13" i="28"/>
  <c r="E34" i="28"/>
  <c r="E29" i="28"/>
  <c r="E8" i="28"/>
  <c r="E39" i="28"/>
  <c r="E64" i="28"/>
  <c r="E95" i="28"/>
  <c r="E38" i="28"/>
  <c r="E15" i="28"/>
  <c r="E9" i="28"/>
  <c r="E67" i="28"/>
  <c r="E85" i="28"/>
  <c r="E87" i="28"/>
  <c r="E18" i="28"/>
  <c r="E57" i="28"/>
  <c r="G56" i="25"/>
  <c r="E79" i="28"/>
  <c r="E37" i="28"/>
  <c r="E14" i="28"/>
  <c r="E80" i="28"/>
  <c r="E90" i="28"/>
  <c r="E66" i="28"/>
  <c r="E91" i="28"/>
  <c r="E45" i="28"/>
  <c r="E78" i="28"/>
  <c r="E94" i="28"/>
  <c r="E88" i="28"/>
  <c r="E10" i="28"/>
  <c r="G54" i="25"/>
  <c r="E84" i="28"/>
  <c r="E23" i="28"/>
  <c r="E42" i="28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E28" i="28"/>
  <c r="E31" i="28"/>
  <c r="E76" i="28"/>
  <c r="E48" i="28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E20" i="28"/>
  <c r="E26" i="28"/>
  <c r="E82" i="28"/>
  <c r="E72" i="28"/>
  <c r="E55" i="28"/>
  <c r="E83" i="28"/>
  <c r="E53" i="28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E44" i="28"/>
  <c r="E27" i="28"/>
  <c r="E5" i="28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E11" i="28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<sst xmlns="http://schemas.openxmlformats.org/spreadsheetml/2006/main" count="2215" uniqueCount="432">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</sst>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26" sqref="I26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243</v>
      </c>
      <c r="B8" s="3" t="s">
        <v>10</v>
      </c>
      <c r="C8" s="3">
        <v>60</v>
      </c>
      <c r="D8" s="2" t="s">
        <v>245</v>
      </c>
    </row>
    <row r="9" spans="1:4" ht="17.399999999999999">
      <c r="A9" s="2" t="s">
        <v>244</v>
      </c>
      <c r="B9" s="3" t="s">
        <v>10</v>
      </c>
      <c r="C9" s="3">
        <v>50</v>
      </c>
      <c r="D9" s="2" t="s">
        <v>246</v>
      </c>
    </row>
    <row r="10" spans="1:4" ht="17.399999999999999">
      <c r="A10" s="2" t="s">
        <v>249</v>
      </c>
      <c r="B10" s="3" t="s">
        <v>250</v>
      </c>
      <c r="C10" s="3">
        <v>10</v>
      </c>
      <c r="D10" s="2" t="s">
        <v>251</v>
      </c>
    </row>
    <row r="11" spans="1:4" ht="17.399999999999999">
      <c r="A11" s="2" t="s">
        <v>253</v>
      </c>
      <c r="B11" s="3" t="s">
        <v>250</v>
      </c>
      <c r="C11" s="3">
        <v>300</v>
      </c>
      <c r="D11" s="2" t="s">
        <v>252</v>
      </c>
    </row>
    <row r="12" spans="1:4" ht="17.399999999999999">
      <c r="A12" s="2" t="s">
        <v>287</v>
      </c>
      <c r="B12" s="3" t="s">
        <v>10</v>
      </c>
      <c r="C12" s="3">
        <v>2001</v>
      </c>
      <c r="D12" s="1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248</v>
      </c>
      <c r="C1" s="14" t="s">
        <v>239</v>
      </c>
      <c r="D1" s="14" t="s">
        <v>240</v>
      </c>
      <c r="E1" s="14" t="s">
        <v>241</v>
      </c>
      <c r="F1" s="14" t="s">
        <v>242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opLeftCell="A3" workbookViewId="0">
      <selection activeCell="E37" sqref="E37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202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209</v>
      </c>
      <c r="C11" s="2" t="s">
        <v>205</v>
      </c>
      <c r="D11" s="2" t="s">
        <v>205</v>
      </c>
    </row>
    <row r="12" spans="1:4">
      <c r="A12" s="2" t="s">
        <v>322</v>
      </c>
      <c r="B12" s="11" t="s">
        <v>323</v>
      </c>
      <c r="C12" s="11" t="s">
        <v>322</v>
      </c>
      <c r="D12" s="11" t="s">
        <v>324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C25" sqref="C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235</v>
      </c>
      <c r="H1" s="14" t="s">
        <v>236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295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296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297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298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299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300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301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302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303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304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305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306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307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308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309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237</v>
      </c>
      <c r="C24" s="5">
        <v>0</v>
      </c>
      <c r="D24" s="5">
        <v>0</v>
      </c>
      <c r="E24" s="9" t="s">
        <v>238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237</v>
      </c>
      <c r="C25" s="5">
        <v>0</v>
      </c>
      <c r="D25" s="5">
        <v>4</v>
      </c>
      <c r="E25" s="9" t="s">
        <v>238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4" workbookViewId="0">
      <selection activeCell="E47" sqref="E47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315</v>
      </c>
      <c r="C1" s="14" t="s">
        <v>316</v>
      </c>
      <c r="D1" s="14" t="s">
        <v>317</v>
      </c>
      <c r="E1" s="14" t="s">
        <v>318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5" sqref="D25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257</v>
      </c>
      <c r="C1" s="14" t="s">
        <v>259</v>
      </c>
      <c r="D1" s="14" t="s">
        <v>255</v>
      </c>
      <c r="E1" s="45" t="s">
        <v>155</v>
      </c>
    </row>
    <row r="2" spans="1:5">
      <c r="A2" s="15" t="s">
        <v>1</v>
      </c>
      <c r="B2" s="16" t="s">
        <v>256</v>
      </c>
      <c r="C2" s="16" t="s">
        <v>254</v>
      </c>
      <c r="D2" s="16" t="s">
        <v>250</v>
      </c>
      <c r="E2" s="46" t="s">
        <v>285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281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282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283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284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266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268</v>
      </c>
    </row>
    <row r="10" spans="1:5" ht="15">
      <c r="A10" s="5">
        <v>7</v>
      </c>
      <c r="B10" s="44">
        <v>3</v>
      </c>
      <c r="C10" s="5"/>
      <c r="D10" s="5"/>
      <c r="E10" s="19" t="s">
        <v>270</v>
      </c>
    </row>
    <row r="11" spans="1:5" ht="15">
      <c r="A11" s="5">
        <v>8</v>
      </c>
      <c r="B11" s="44">
        <v>3</v>
      </c>
      <c r="C11" s="5"/>
      <c r="D11" s="5"/>
      <c r="E11" s="19" t="s">
        <v>271</v>
      </c>
    </row>
    <row r="12" spans="1:5" ht="15">
      <c r="A12" s="5">
        <v>9</v>
      </c>
      <c r="B12" s="44">
        <v>3</v>
      </c>
      <c r="C12" s="5"/>
      <c r="D12" s="5"/>
      <c r="E12" s="19" t="s">
        <v>272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273</v>
      </c>
    </row>
    <row r="14" spans="1:5" ht="15">
      <c r="A14" s="5">
        <v>11</v>
      </c>
      <c r="B14" s="44">
        <v>3</v>
      </c>
      <c r="C14" s="5"/>
      <c r="D14" s="5"/>
      <c r="E14" s="19" t="s">
        <v>274</v>
      </c>
    </row>
    <row r="15" spans="1:5" ht="15">
      <c r="A15" s="5">
        <v>12</v>
      </c>
      <c r="B15" s="44">
        <v>3</v>
      </c>
      <c r="C15" s="5"/>
      <c r="D15" s="5"/>
      <c r="E15" s="19" t="s">
        <v>275</v>
      </c>
    </row>
    <row r="16" spans="1:5" ht="15">
      <c r="A16" s="5">
        <v>13</v>
      </c>
      <c r="B16" s="44">
        <v>3</v>
      </c>
      <c r="C16" s="5"/>
      <c r="D16" s="5"/>
      <c r="E16" s="19" t="s">
        <v>276</v>
      </c>
    </row>
    <row r="17" spans="1:5" ht="15">
      <c r="A17" s="5">
        <v>14</v>
      </c>
      <c r="B17" s="44">
        <v>3</v>
      </c>
      <c r="C17" s="5"/>
      <c r="D17" s="5"/>
      <c r="E17" s="48" t="s">
        <v>289</v>
      </c>
    </row>
    <row r="18" spans="1:5">
      <c r="A18" s="5">
        <v>15</v>
      </c>
      <c r="B18" s="44">
        <v>3</v>
      </c>
      <c r="C18" s="5"/>
      <c r="D18" s="5"/>
      <c r="E18" s="49" t="s">
        <v>290</v>
      </c>
    </row>
    <row r="19" spans="1:5" ht="15">
      <c r="A19" s="5">
        <v>16</v>
      </c>
      <c r="B19" s="44">
        <v>3</v>
      </c>
      <c r="C19" s="5"/>
      <c r="D19" s="5"/>
      <c r="E19" s="19" t="s">
        <v>277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278</v>
      </c>
    </row>
    <row r="21" spans="1:5" ht="15">
      <c r="A21" s="5">
        <v>18</v>
      </c>
      <c r="B21" s="44">
        <v>3</v>
      </c>
      <c r="C21" s="5"/>
      <c r="D21" s="5"/>
      <c r="E21" s="19" t="s">
        <v>279</v>
      </c>
    </row>
    <row r="22" spans="1:5" ht="15">
      <c r="A22" s="5">
        <v>19</v>
      </c>
      <c r="B22" s="44">
        <v>3</v>
      </c>
      <c r="C22" s="5"/>
      <c r="D22" s="5"/>
      <c r="E22" s="19" t="s">
        <v>271</v>
      </c>
    </row>
    <row r="23" spans="1:5">
      <c r="A23" s="5">
        <v>20</v>
      </c>
      <c r="B23" s="44">
        <v>4</v>
      </c>
      <c r="E23" s="50" t="s">
        <v>319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J26" sqref="J2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260</v>
      </c>
      <c r="C1" s="14" t="s">
        <v>265</v>
      </c>
    </row>
    <row r="2" spans="1:3">
      <c r="A2" s="15" t="s">
        <v>1</v>
      </c>
      <c r="B2" s="16" t="s">
        <v>261</v>
      </c>
      <c r="C2" s="16" t="s">
        <v>286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262</v>
      </c>
      <c r="C4">
        <v>2</v>
      </c>
    </row>
    <row r="5" spans="1:3" ht="17.399999999999999">
      <c r="A5" s="5">
        <v>2</v>
      </c>
      <c r="B5" s="9" t="s">
        <v>263</v>
      </c>
      <c r="C5">
        <v>2</v>
      </c>
    </row>
    <row r="6" spans="1:3" ht="17.399999999999999">
      <c r="A6" s="5">
        <v>3</v>
      </c>
      <c r="B6" s="9" t="s">
        <v>264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C14" sqref="B14:C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325</v>
      </c>
      <c r="C16" s="4">
        <v>3</v>
      </c>
      <c r="D16" s="25" t="s">
        <v>326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258</v>
      </c>
      <c r="B30" t="s">
        <v>280</v>
      </c>
      <c r="C30" s="4">
        <v>0</v>
      </c>
    </row>
    <row r="31" spans="1:4">
      <c r="A31" s="2" t="s">
        <v>258</v>
      </c>
      <c r="B31" s="8" t="s">
        <v>321</v>
      </c>
      <c r="C31" s="4">
        <v>1</v>
      </c>
    </row>
    <row r="32" spans="1:4">
      <c r="A32" s="2" t="s">
        <v>258</v>
      </c>
      <c r="B32" s="8" t="s">
        <v>267</v>
      </c>
      <c r="C32" s="4">
        <v>2</v>
      </c>
    </row>
    <row r="33" spans="1:3">
      <c r="A33" s="2" t="s">
        <v>258</v>
      </c>
      <c r="B33" s="8" t="s">
        <v>269</v>
      </c>
      <c r="C33" s="4">
        <v>3</v>
      </c>
    </row>
    <row r="34" spans="1:3">
      <c r="A34" s="2" t="s">
        <v>258</v>
      </c>
      <c r="B34" s="8" t="s">
        <v>320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F39" sqref="F39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291</v>
      </c>
      <c r="C1" s="14" t="s">
        <v>292</v>
      </c>
      <c r="D1" s="14" t="s">
        <v>293</v>
      </c>
      <c r="E1" s="14" t="s">
        <v>86</v>
      </c>
      <c r="F1" s="14" t="s">
        <v>47</v>
      </c>
      <c r="G1" s="14" t="s">
        <v>431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310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311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312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313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313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314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zoomScale="85" zoomScaleNormal="85" workbookViewId="0">
      <selection activeCell="D34" sqref="D34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210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10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211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10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211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10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211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10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211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10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211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10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211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10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211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10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211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10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211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10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211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10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211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10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211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10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211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10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211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10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211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10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211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10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211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10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211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10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211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10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211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10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211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10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211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10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211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10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211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10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211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10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211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10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211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10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211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10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211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10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211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10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211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10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211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128">
        <v>10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217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128">
        <v>10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214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128">
        <v>10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214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128">
        <v>10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216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128">
        <v>10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215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128">
        <v>10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214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128">
        <v>10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214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128">
        <v>10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214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128">
        <v>10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213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128">
        <v>10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214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128">
        <v>10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214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128">
        <v>10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214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132">
        <v>10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247</v>
      </c>
      <c r="M48" s="135" t="s">
        <v>214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10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211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10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211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10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211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10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211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10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211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10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211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10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211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10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211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10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211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10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211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10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211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10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211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10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211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10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211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10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211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10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211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10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211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10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211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10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211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10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211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10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211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10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211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10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211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10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211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10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211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10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211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10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211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10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211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10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211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10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211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10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211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abSelected="1" zoomScale="70" zoomScaleNormal="70" workbookViewId="0">
      <pane ySplit="3" topLeftCell="A211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234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7500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2100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1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2280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1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9500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2460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1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10500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2640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1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11500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2820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1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12500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3000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1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13500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3180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1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14500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3360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1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15500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3540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1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16500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3720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1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17500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3900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1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18500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4080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1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19500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4260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1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20500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4440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1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21500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4620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1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22500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4800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1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23500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4980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1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24500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5160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1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25500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5340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1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26500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5520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1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7500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2100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1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2280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1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9500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2460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1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10500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2640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1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11500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2820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1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12500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3000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1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13500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3180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1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14500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3360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1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15500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3540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1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16500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3720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1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17500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3900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1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18500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4080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1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19500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4260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1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20500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4440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1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21500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4620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1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22500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4800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1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23500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4980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1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24500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5160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1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25500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5340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1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26500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5520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1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250</v>
      </c>
      <c r="F449" s="5">
        <f>INDEX(ref_Unit_Balance!$V$31:$V$106,MATCH(UnitGradeInfo!B449,ref_Unit_Balance!$B$31:$B$1048576,0))
+
INDEX(ref_Unit_Balance!$AB$31:$AB$106,MATCH(UnitGradeInfo!B449,ref_Unit_Balance!$B$31:$B$1048576,0))*(D449-1)</f>
        <v>8000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1200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1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250</v>
      </c>
      <c r="F450" s="5">
        <f>INDEX(ref_Unit_Balance!$V$31:$V$106,MATCH(UnitGradeInfo!B450,ref_Unit_Balance!$B$31:$B$1048576,0))
+
INDEX(ref_Unit_Balance!$AB$31:$AB$106,MATCH(UnitGradeInfo!B450,ref_Unit_Balance!$B$31:$B$1048576,0))*(D450-1)</f>
        <v>8800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1320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1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250</v>
      </c>
      <c r="F451" s="5">
        <f>INDEX(ref_Unit_Balance!$V$31:$V$106,MATCH(UnitGradeInfo!B451,ref_Unit_Balance!$B$31:$B$1048576,0))
+
INDEX(ref_Unit_Balance!$AB$31:$AB$106,MATCH(UnitGradeInfo!B451,ref_Unit_Balance!$B$31:$B$1048576,0))*(D451-1)</f>
        <v>9600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1440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1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10400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1560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1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11200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1680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1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250</v>
      </c>
      <c r="F454" s="5">
        <f>INDEX(ref_Unit_Balance!$V$31:$V$106,MATCH(UnitGradeInfo!B454,ref_Unit_Balance!$B$31:$B$1048576,0))
+
INDEX(ref_Unit_Balance!$AB$31:$AB$106,MATCH(UnitGradeInfo!B454,ref_Unit_Balance!$B$31:$B$1048576,0))*(D454-1)</f>
        <v>12000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1800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1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250</v>
      </c>
      <c r="F455" s="5">
        <f>INDEX(ref_Unit_Balance!$V$31:$V$106,MATCH(UnitGradeInfo!B455,ref_Unit_Balance!$B$31:$B$1048576,0))
+
INDEX(ref_Unit_Balance!$AB$31:$AB$106,MATCH(UnitGradeInfo!B455,ref_Unit_Balance!$B$31:$B$1048576,0))*(D455-1)</f>
        <v>12800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1920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1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13600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2040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1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250</v>
      </c>
      <c r="F457" s="5">
        <f>INDEX(ref_Unit_Balance!$V$31:$V$106,MATCH(UnitGradeInfo!B457,ref_Unit_Balance!$B$31:$B$1048576,0))
+
INDEX(ref_Unit_Balance!$AB$31:$AB$106,MATCH(UnitGradeInfo!B457,ref_Unit_Balance!$B$31:$B$1048576,0))*(D457-1)</f>
        <v>14400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2160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1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250</v>
      </c>
      <c r="F458" s="5">
        <f>INDEX(ref_Unit_Balance!$V$31:$V$106,MATCH(UnitGradeInfo!B458,ref_Unit_Balance!$B$31:$B$1048576,0))
+
INDEX(ref_Unit_Balance!$AB$31:$AB$106,MATCH(UnitGradeInfo!B458,ref_Unit_Balance!$B$31:$B$1048576,0))*(D458-1)</f>
        <v>15200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2280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1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250</v>
      </c>
      <c r="F459" s="5">
        <f>INDEX(ref_Unit_Balance!$V$31:$V$106,MATCH(UnitGradeInfo!B459,ref_Unit_Balance!$B$31:$B$1048576,0))
+
INDEX(ref_Unit_Balance!$AB$31:$AB$106,MATCH(UnitGradeInfo!B459,ref_Unit_Balance!$B$31:$B$1048576,0))*(D459-1)</f>
        <v>16000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2400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1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16800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2520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1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250</v>
      </c>
      <c r="F461" s="5">
        <f>INDEX(ref_Unit_Balance!$V$31:$V$106,MATCH(UnitGradeInfo!B461,ref_Unit_Balance!$B$31:$B$1048576,0))
+
INDEX(ref_Unit_Balance!$AB$31:$AB$106,MATCH(UnitGradeInfo!B461,ref_Unit_Balance!$B$31:$B$1048576,0))*(D461-1)</f>
        <v>17600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2640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1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250</v>
      </c>
      <c r="F462" s="5">
        <f>INDEX(ref_Unit_Balance!$V$31:$V$106,MATCH(UnitGradeInfo!B462,ref_Unit_Balance!$B$31:$B$1048576,0))
+
INDEX(ref_Unit_Balance!$AB$31:$AB$106,MATCH(UnitGradeInfo!B462,ref_Unit_Balance!$B$31:$B$1048576,0))*(D462-1)</f>
        <v>18400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2760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1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250</v>
      </c>
      <c r="F463" s="5">
        <f>INDEX(ref_Unit_Balance!$V$31:$V$106,MATCH(UnitGradeInfo!B463,ref_Unit_Balance!$B$31:$B$1048576,0))
+
INDEX(ref_Unit_Balance!$AB$31:$AB$106,MATCH(UnitGradeInfo!B463,ref_Unit_Balance!$B$31:$B$1048576,0))*(D463-1)</f>
        <v>19200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2880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1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250</v>
      </c>
      <c r="F464" s="5">
        <f>INDEX(ref_Unit_Balance!$V$31:$V$106,MATCH(UnitGradeInfo!B464,ref_Unit_Balance!$B$31:$B$1048576,0))
+
INDEX(ref_Unit_Balance!$AB$31:$AB$106,MATCH(UnitGradeInfo!B464,ref_Unit_Balance!$B$31:$B$1048576,0))*(D464-1)</f>
        <v>20000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3000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1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250</v>
      </c>
      <c r="F465" s="5">
        <f>INDEX(ref_Unit_Balance!$V$31:$V$106,MATCH(UnitGradeInfo!B465,ref_Unit_Balance!$B$31:$B$1048576,0))
+
INDEX(ref_Unit_Balance!$AB$31:$AB$106,MATCH(UnitGradeInfo!B465,ref_Unit_Balance!$B$31:$B$1048576,0))*(D465-1)</f>
        <v>20800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3120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1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250</v>
      </c>
      <c r="F466" s="5">
        <f>INDEX(ref_Unit_Balance!$V$31:$V$106,MATCH(UnitGradeInfo!B466,ref_Unit_Balance!$B$31:$B$1048576,0))
+
INDEX(ref_Unit_Balance!$AB$31:$AB$106,MATCH(UnitGradeInfo!B466,ref_Unit_Balance!$B$31:$B$1048576,0))*(D466-1)</f>
        <v>21600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3240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1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250</v>
      </c>
      <c r="F467" s="5">
        <f>INDEX(ref_Unit_Balance!$V$31:$V$106,MATCH(UnitGradeInfo!B467,ref_Unit_Balance!$B$31:$B$1048576,0))
+
INDEX(ref_Unit_Balance!$AB$31:$AB$106,MATCH(UnitGradeInfo!B467,ref_Unit_Balance!$B$31:$B$1048576,0))*(D467-1)</f>
        <v>22400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3360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1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23200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3480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1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250</v>
      </c>
      <c r="F469" s="5">
        <f>INDEX(ref_Unit_Balance!$V$31:$V$106,MATCH(UnitGradeInfo!B469,ref_Unit_Balance!$B$31:$B$1048576,0))
+
INDEX(ref_Unit_Balance!$AB$31:$AB$106,MATCH(UnitGradeInfo!B469,ref_Unit_Balance!$B$31:$B$1048576,0))*(D469-1)</f>
        <v>8000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1200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1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250</v>
      </c>
      <c r="F470" s="5">
        <f>INDEX(ref_Unit_Balance!$V$31:$V$106,MATCH(UnitGradeInfo!B470,ref_Unit_Balance!$B$31:$B$1048576,0))
+
INDEX(ref_Unit_Balance!$AB$31:$AB$106,MATCH(UnitGradeInfo!B470,ref_Unit_Balance!$B$31:$B$1048576,0))*(D470-1)</f>
        <v>8800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1320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1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250</v>
      </c>
      <c r="F471" s="5">
        <f>INDEX(ref_Unit_Balance!$V$31:$V$106,MATCH(UnitGradeInfo!B471,ref_Unit_Balance!$B$31:$B$1048576,0))
+
INDEX(ref_Unit_Balance!$AB$31:$AB$106,MATCH(UnitGradeInfo!B471,ref_Unit_Balance!$B$31:$B$1048576,0))*(D471-1)</f>
        <v>9600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1440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1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10400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1560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1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11200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1680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1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250</v>
      </c>
      <c r="F474" s="5">
        <f>INDEX(ref_Unit_Balance!$V$31:$V$106,MATCH(UnitGradeInfo!B474,ref_Unit_Balance!$B$31:$B$1048576,0))
+
INDEX(ref_Unit_Balance!$AB$31:$AB$106,MATCH(UnitGradeInfo!B474,ref_Unit_Balance!$B$31:$B$1048576,0))*(D474-1)</f>
        <v>12000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1800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1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250</v>
      </c>
      <c r="F475" s="5">
        <f>INDEX(ref_Unit_Balance!$V$31:$V$106,MATCH(UnitGradeInfo!B475,ref_Unit_Balance!$B$31:$B$1048576,0))
+
INDEX(ref_Unit_Balance!$AB$31:$AB$106,MATCH(UnitGradeInfo!B475,ref_Unit_Balance!$B$31:$B$1048576,0))*(D475-1)</f>
        <v>12800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1920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1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13600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2040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1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250</v>
      </c>
      <c r="F477" s="5">
        <f>INDEX(ref_Unit_Balance!$V$31:$V$106,MATCH(UnitGradeInfo!B477,ref_Unit_Balance!$B$31:$B$1048576,0))
+
INDEX(ref_Unit_Balance!$AB$31:$AB$106,MATCH(UnitGradeInfo!B477,ref_Unit_Balance!$B$31:$B$1048576,0))*(D477-1)</f>
        <v>14400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2160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1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250</v>
      </c>
      <c r="F478" s="5">
        <f>INDEX(ref_Unit_Balance!$V$31:$V$106,MATCH(UnitGradeInfo!B478,ref_Unit_Balance!$B$31:$B$1048576,0))
+
INDEX(ref_Unit_Balance!$AB$31:$AB$106,MATCH(UnitGradeInfo!B478,ref_Unit_Balance!$B$31:$B$1048576,0))*(D478-1)</f>
        <v>15200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2280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1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250</v>
      </c>
      <c r="F479" s="5">
        <f>INDEX(ref_Unit_Balance!$V$31:$V$106,MATCH(UnitGradeInfo!B479,ref_Unit_Balance!$B$31:$B$1048576,0))
+
INDEX(ref_Unit_Balance!$AB$31:$AB$106,MATCH(UnitGradeInfo!B479,ref_Unit_Balance!$B$31:$B$1048576,0))*(D479-1)</f>
        <v>16000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2400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1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16800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2520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1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250</v>
      </c>
      <c r="F481" s="5">
        <f>INDEX(ref_Unit_Balance!$V$31:$V$106,MATCH(UnitGradeInfo!B481,ref_Unit_Balance!$B$31:$B$1048576,0))
+
INDEX(ref_Unit_Balance!$AB$31:$AB$106,MATCH(UnitGradeInfo!B481,ref_Unit_Balance!$B$31:$B$1048576,0))*(D481-1)</f>
        <v>17600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2640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1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250</v>
      </c>
      <c r="F482" s="5">
        <f>INDEX(ref_Unit_Balance!$V$31:$V$106,MATCH(UnitGradeInfo!B482,ref_Unit_Balance!$B$31:$B$1048576,0))
+
INDEX(ref_Unit_Balance!$AB$31:$AB$106,MATCH(UnitGradeInfo!B482,ref_Unit_Balance!$B$31:$B$1048576,0))*(D482-1)</f>
        <v>18400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2760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1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250</v>
      </c>
      <c r="F483" s="5">
        <f>INDEX(ref_Unit_Balance!$V$31:$V$106,MATCH(UnitGradeInfo!B483,ref_Unit_Balance!$B$31:$B$1048576,0))
+
INDEX(ref_Unit_Balance!$AB$31:$AB$106,MATCH(UnitGradeInfo!B483,ref_Unit_Balance!$B$31:$B$1048576,0))*(D483-1)</f>
        <v>19200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2880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1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250</v>
      </c>
      <c r="F484" s="5">
        <f>INDEX(ref_Unit_Balance!$V$31:$V$106,MATCH(UnitGradeInfo!B484,ref_Unit_Balance!$B$31:$B$1048576,0))
+
INDEX(ref_Unit_Balance!$AB$31:$AB$106,MATCH(UnitGradeInfo!B484,ref_Unit_Balance!$B$31:$B$1048576,0))*(D484-1)</f>
        <v>20000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3000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1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250</v>
      </c>
      <c r="F485" s="5">
        <f>INDEX(ref_Unit_Balance!$V$31:$V$106,MATCH(UnitGradeInfo!B485,ref_Unit_Balance!$B$31:$B$1048576,0))
+
INDEX(ref_Unit_Balance!$AB$31:$AB$106,MATCH(UnitGradeInfo!B485,ref_Unit_Balance!$B$31:$B$1048576,0))*(D485-1)</f>
        <v>20800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3120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1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250</v>
      </c>
      <c r="F486" s="5">
        <f>INDEX(ref_Unit_Balance!$V$31:$V$106,MATCH(UnitGradeInfo!B486,ref_Unit_Balance!$B$31:$B$1048576,0))
+
INDEX(ref_Unit_Balance!$AB$31:$AB$106,MATCH(UnitGradeInfo!B486,ref_Unit_Balance!$B$31:$B$1048576,0))*(D486-1)</f>
        <v>21600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3240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1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250</v>
      </c>
      <c r="F487" s="5">
        <f>INDEX(ref_Unit_Balance!$V$31:$V$106,MATCH(UnitGradeInfo!B487,ref_Unit_Balance!$B$31:$B$1048576,0))
+
INDEX(ref_Unit_Balance!$AB$31:$AB$106,MATCH(UnitGradeInfo!B487,ref_Unit_Balance!$B$31:$B$1048576,0))*(D487-1)</f>
        <v>22400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3360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1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23200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3480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1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20000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3600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1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21000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3780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1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3960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1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23000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4140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1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4320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1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25000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4500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1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26000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4680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1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27000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4860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1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28000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5040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1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29000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5220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1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30000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5400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1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31000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5580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1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5760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1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33000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5940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1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34000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6120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1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35000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6300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1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36000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6480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1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37000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6660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1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38000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6840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1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39000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7020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1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16000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2400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1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16800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2520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1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17600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2640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1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18400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2760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1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19200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2880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1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3000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1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20800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3120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1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21600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3240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1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3360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1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23200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3480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1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3600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1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24800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3720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1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426</v>
      </c>
      <c r="S520" s="19" t="s">
        <v>426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25600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3840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1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426</v>
      </c>
      <c r="S521" s="19" t="s">
        <v>426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26400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3960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1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426</v>
      </c>
      <c r="S522" s="19" t="s">
        <v>426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27200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4080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1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426</v>
      </c>
      <c r="S523" s="19" t="s">
        <v>426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28000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4200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1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426</v>
      </c>
      <c r="S524" s="19" t="s">
        <v>426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28800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4320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1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426</v>
      </c>
      <c r="S525" s="19" t="s">
        <v>426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29600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4440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1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426</v>
      </c>
      <c r="S526" s="19" t="s">
        <v>426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30400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4560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1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426</v>
      </c>
      <c r="S527" s="19" t="s">
        <v>426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31200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4680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1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426</v>
      </c>
      <c r="S528" s="19" t="s">
        <v>426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500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2000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1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426</v>
      </c>
      <c r="S529" s="19" t="s">
        <v>426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500</v>
      </c>
      <c r="F530" s="5">
        <f>INDEX(ref_Unit_Balance!$V$31:$V$106,MATCH(UnitGradeInfo!B530,ref_Unit_Balance!$B$31:$B$1048576,0))
+
INDEX(ref_Unit_Balance!$AB$31:$AB$106,MATCH(UnitGradeInfo!B530,ref_Unit_Balance!$B$31:$B$1048576,0))*(D530-1)</f>
        <v>20800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2120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1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426</v>
      </c>
      <c r="S530" s="19" t="s">
        <v>426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500</v>
      </c>
      <c r="F531" s="5">
        <f>INDEX(ref_Unit_Balance!$V$31:$V$106,MATCH(UnitGradeInfo!B531,ref_Unit_Balance!$B$31:$B$1048576,0))
+
INDEX(ref_Unit_Balance!$AB$31:$AB$106,MATCH(UnitGradeInfo!B531,ref_Unit_Balance!$B$31:$B$1048576,0))*(D531-1)</f>
        <v>21600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2240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1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426</v>
      </c>
      <c r="S531" s="19" t="s">
        <v>426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500</v>
      </c>
      <c r="F532" s="5">
        <f>INDEX(ref_Unit_Balance!$V$31:$V$106,MATCH(UnitGradeInfo!B532,ref_Unit_Balance!$B$31:$B$1048576,0))
+
INDEX(ref_Unit_Balance!$AB$31:$AB$106,MATCH(UnitGradeInfo!B532,ref_Unit_Balance!$B$31:$B$1048576,0))*(D532-1)</f>
        <v>22400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2360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1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426</v>
      </c>
      <c r="S532" s="19" t="s">
        <v>426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500</v>
      </c>
      <c r="F533" s="5">
        <f>INDEX(ref_Unit_Balance!$V$31:$V$106,MATCH(UnitGradeInfo!B533,ref_Unit_Balance!$B$31:$B$1048576,0))
+
INDEX(ref_Unit_Balance!$AB$31:$AB$106,MATCH(UnitGradeInfo!B533,ref_Unit_Balance!$B$31:$B$1048576,0))*(D533-1)</f>
        <v>23200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2480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1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426</v>
      </c>
      <c r="S533" s="19" t="s">
        <v>426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500</v>
      </c>
      <c r="F534" s="5">
        <f>INDEX(ref_Unit_Balance!$V$31:$V$106,MATCH(UnitGradeInfo!B534,ref_Unit_Balance!$B$31:$B$1048576,0))
+
INDEX(ref_Unit_Balance!$AB$31:$AB$106,MATCH(UnitGradeInfo!B534,ref_Unit_Balance!$B$31:$B$1048576,0))*(D534-1)</f>
        <v>24000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2600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1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426</v>
      </c>
      <c r="S534" s="19" t="s">
        <v>426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500</v>
      </c>
      <c r="F535" s="5">
        <f>INDEX(ref_Unit_Balance!$V$31:$V$106,MATCH(UnitGradeInfo!B535,ref_Unit_Balance!$B$31:$B$1048576,0))
+
INDEX(ref_Unit_Balance!$AB$31:$AB$106,MATCH(UnitGradeInfo!B535,ref_Unit_Balance!$B$31:$B$1048576,0))*(D535-1)</f>
        <v>24800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2720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1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426</v>
      </c>
      <c r="S535" s="19" t="s">
        <v>426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500</v>
      </c>
      <c r="F536" s="5">
        <f>INDEX(ref_Unit_Balance!$V$31:$V$106,MATCH(UnitGradeInfo!B536,ref_Unit_Balance!$B$31:$B$1048576,0))
+
INDEX(ref_Unit_Balance!$AB$31:$AB$106,MATCH(UnitGradeInfo!B536,ref_Unit_Balance!$B$31:$B$1048576,0))*(D536-1)</f>
        <v>25600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2840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1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426</v>
      </c>
      <c r="S536" s="19" t="s">
        <v>426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500</v>
      </c>
      <c r="F537" s="5">
        <f>INDEX(ref_Unit_Balance!$V$31:$V$106,MATCH(UnitGradeInfo!B537,ref_Unit_Balance!$B$31:$B$1048576,0))
+
INDEX(ref_Unit_Balance!$AB$31:$AB$106,MATCH(UnitGradeInfo!B537,ref_Unit_Balance!$B$31:$B$1048576,0))*(D537-1)</f>
        <v>26400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2960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1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426</v>
      </c>
      <c r="S537" s="19" t="s">
        <v>426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500</v>
      </c>
      <c r="F538" s="5">
        <f>INDEX(ref_Unit_Balance!$V$31:$V$106,MATCH(UnitGradeInfo!B538,ref_Unit_Balance!$B$31:$B$1048576,0))
+
INDEX(ref_Unit_Balance!$AB$31:$AB$106,MATCH(UnitGradeInfo!B538,ref_Unit_Balance!$B$31:$B$1048576,0))*(D538-1)</f>
        <v>27200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3080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1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426</v>
      </c>
      <c r="S538" s="19" t="s">
        <v>426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500</v>
      </c>
      <c r="F539" s="5">
        <f>INDEX(ref_Unit_Balance!$V$31:$V$106,MATCH(UnitGradeInfo!B539,ref_Unit_Balance!$B$31:$B$1048576,0))
+
INDEX(ref_Unit_Balance!$AB$31:$AB$106,MATCH(UnitGradeInfo!B539,ref_Unit_Balance!$B$31:$B$1048576,0))*(D539-1)</f>
        <v>28000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3200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1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426</v>
      </c>
      <c r="S539" s="19" t="s">
        <v>426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500</v>
      </c>
      <c r="F540" s="5">
        <f>INDEX(ref_Unit_Balance!$V$31:$V$106,MATCH(UnitGradeInfo!B540,ref_Unit_Balance!$B$31:$B$1048576,0))
+
INDEX(ref_Unit_Balance!$AB$31:$AB$106,MATCH(UnitGradeInfo!B540,ref_Unit_Balance!$B$31:$B$1048576,0))*(D540-1)</f>
        <v>28800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3320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1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426</v>
      </c>
      <c r="S540" s="19" t="s">
        <v>426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500</v>
      </c>
      <c r="F541" s="5">
        <f>INDEX(ref_Unit_Balance!$V$31:$V$106,MATCH(UnitGradeInfo!B541,ref_Unit_Balance!$B$31:$B$1048576,0))
+
INDEX(ref_Unit_Balance!$AB$31:$AB$106,MATCH(UnitGradeInfo!B541,ref_Unit_Balance!$B$31:$B$1048576,0))*(D541-1)</f>
        <v>29600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3440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1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426</v>
      </c>
      <c r="S541" s="19" t="s">
        <v>426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500</v>
      </c>
      <c r="F542" s="5">
        <f>INDEX(ref_Unit_Balance!$V$31:$V$106,MATCH(UnitGradeInfo!B542,ref_Unit_Balance!$B$31:$B$1048576,0))
+
INDEX(ref_Unit_Balance!$AB$31:$AB$106,MATCH(UnitGradeInfo!B542,ref_Unit_Balance!$B$31:$B$1048576,0))*(D542-1)</f>
        <v>30400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3560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1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426</v>
      </c>
      <c r="S542" s="19" t="s">
        <v>426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500</v>
      </c>
      <c r="F543" s="5">
        <f>INDEX(ref_Unit_Balance!$V$31:$V$106,MATCH(UnitGradeInfo!B543,ref_Unit_Balance!$B$31:$B$1048576,0))
+
INDEX(ref_Unit_Balance!$AB$31:$AB$106,MATCH(UnitGradeInfo!B543,ref_Unit_Balance!$B$31:$B$1048576,0))*(D543-1)</f>
        <v>31200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3680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1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426</v>
      </c>
      <c r="S543" s="19" t="s">
        <v>426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500</v>
      </c>
      <c r="F544" s="5">
        <f>INDEX(ref_Unit_Balance!$V$31:$V$106,MATCH(UnitGradeInfo!B544,ref_Unit_Balance!$B$31:$B$1048576,0))
+
INDEX(ref_Unit_Balance!$AB$31:$AB$106,MATCH(UnitGradeInfo!B544,ref_Unit_Balance!$B$31:$B$1048576,0))*(D544-1)</f>
        <v>32000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3800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1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426</v>
      </c>
      <c r="S544" s="19" t="s">
        <v>426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500</v>
      </c>
      <c r="F545" s="5">
        <f>INDEX(ref_Unit_Balance!$V$31:$V$106,MATCH(UnitGradeInfo!B545,ref_Unit_Balance!$B$31:$B$1048576,0))
+
INDEX(ref_Unit_Balance!$AB$31:$AB$106,MATCH(UnitGradeInfo!B545,ref_Unit_Balance!$B$31:$B$1048576,0))*(D545-1)</f>
        <v>32800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3920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1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426</v>
      </c>
      <c r="S545" s="19" t="s">
        <v>426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500</v>
      </c>
      <c r="F546" s="5">
        <f>INDEX(ref_Unit_Balance!$V$31:$V$106,MATCH(UnitGradeInfo!B546,ref_Unit_Balance!$B$31:$B$1048576,0))
+
INDEX(ref_Unit_Balance!$AB$31:$AB$106,MATCH(UnitGradeInfo!B546,ref_Unit_Balance!$B$31:$B$1048576,0))*(D546-1)</f>
        <v>33600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4040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1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426</v>
      </c>
      <c r="S546" s="19" t="s">
        <v>426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500</v>
      </c>
      <c r="F547" s="5">
        <f>INDEX(ref_Unit_Balance!$V$31:$V$106,MATCH(UnitGradeInfo!B547,ref_Unit_Balance!$B$31:$B$1048576,0))
+
INDEX(ref_Unit_Balance!$AB$31:$AB$106,MATCH(UnitGradeInfo!B547,ref_Unit_Balance!$B$31:$B$1048576,0))*(D547-1)</f>
        <v>34400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4160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1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426</v>
      </c>
      <c r="S547" s="19" t="s">
        <v>426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500</v>
      </c>
      <c r="F548" s="5">
        <f>INDEX(ref_Unit_Balance!$V$31:$V$106,MATCH(UnitGradeInfo!B548,ref_Unit_Balance!$B$31:$B$1048576,0))
+
INDEX(ref_Unit_Balance!$AB$31:$AB$106,MATCH(UnitGradeInfo!B548,ref_Unit_Balance!$B$31:$B$1048576,0))*(D548-1)</f>
        <v>35200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4280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1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426</v>
      </c>
      <c r="S548" s="19" t="s">
        <v>426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21000</v>
      </c>
      <c r="G549" s="5">
        <f>INDEX(ref_Unit_Balance!$R$31:$R$106,MATCH(UnitGradeInfo!B549,ref_Unit_Balance!$B$31:$B$1048576,0))
+
INDEX(ref_Unit_Balance!$AA$31:$AA$106,MATCH(UnitGradeInfo!B549,ref_Unit_Balance!$B$31:$B$1048576,0))*(D549-1)</f>
        <v>900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1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426</v>
      </c>
      <c r="S549" s="19" t="s">
        <v>426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21800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1020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1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426</v>
      </c>
      <c r="S550" s="19" t="s">
        <v>426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22600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1140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1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426</v>
      </c>
      <c r="S551" s="19" t="s">
        <v>426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23400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1260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1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426</v>
      </c>
      <c r="S552" s="19" t="s">
        <v>426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24200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1380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1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426</v>
      </c>
      <c r="S553" s="19" t="s">
        <v>426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25000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1500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1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426</v>
      </c>
      <c r="S554" s="19" t="s">
        <v>426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25800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1620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1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426</v>
      </c>
      <c r="S555" s="19" t="s">
        <v>426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26600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1740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1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426</v>
      </c>
      <c r="S556" s="19" t="s">
        <v>426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27400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1860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1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426</v>
      </c>
      <c r="S557" s="19" t="s">
        <v>426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28200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1980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1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426</v>
      </c>
      <c r="S558" s="19" t="s">
        <v>426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29000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2100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1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426</v>
      </c>
      <c r="S559" s="19" t="s">
        <v>426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29800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2220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1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426</v>
      </c>
      <c r="S560" s="19" t="s">
        <v>426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30600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2340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1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426</v>
      </c>
      <c r="S561" s="19" t="s">
        <v>426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31400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2460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1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426</v>
      </c>
      <c r="S562" s="19" t="s">
        <v>426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32200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2580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1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426</v>
      </c>
      <c r="S563" s="19" t="s">
        <v>426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33000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2700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1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426</v>
      </c>
      <c r="S564" s="19" t="s">
        <v>426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33800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2820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1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426</v>
      </c>
      <c r="S565" s="19" t="s">
        <v>426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34600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2940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1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426</v>
      </c>
      <c r="S566" s="19" t="s">
        <v>426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35400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3060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1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426</v>
      </c>
      <c r="S567" s="19" t="s">
        <v>426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36200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3180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1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426</v>
      </c>
      <c r="S568" s="19" t="s">
        <v>426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21000</v>
      </c>
      <c r="G569" s="5">
        <f>INDEX(ref_Unit_Balance!$R$31:$R$106,MATCH(UnitGradeInfo!B569,ref_Unit_Balance!$B$31:$B$1048576,0))
+
INDEX(ref_Unit_Balance!$AA$31:$AA$106,MATCH(UnitGradeInfo!B569,ref_Unit_Balance!$B$31:$B$1048576,0))*(D569-1)</f>
        <v>900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1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426</v>
      </c>
      <c r="S569" s="19" t="s">
        <v>426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21800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1020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1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426</v>
      </c>
      <c r="S570" s="19" t="s">
        <v>426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22600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1140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1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426</v>
      </c>
      <c r="S571" s="19" t="s">
        <v>426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23400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1260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1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426</v>
      </c>
      <c r="S572" s="19" t="s">
        <v>426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24200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1380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1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426</v>
      </c>
      <c r="S573" s="19" t="s">
        <v>426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25000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1500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1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426</v>
      </c>
      <c r="S574" s="19" t="s">
        <v>426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25800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1620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1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426</v>
      </c>
      <c r="S575" s="19" t="s">
        <v>426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26600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1740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1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426</v>
      </c>
      <c r="S576" s="19" t="s">
        <v>426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27400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1860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1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426</v>
      </c>
      <c r="S577" s="19" t="s">
        <v>426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28200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1980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1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426</v>
      </c>
      <c r="S578" s="19" t="s">
        <v>426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29000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2100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1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426</v>
      </c>
      <c r="S579" s="19" t="s">
        <v>426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29800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2220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1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426</v>
      </c>
      <c r="S580" s="19" t="s">
        <v>426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30600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2340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1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426</v>
      </c>
      <c r="S581" s="19" t="s">
        <v>426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31400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2460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1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426</v>
      </c>
      <c r="S582" s="19" t="s">
        <v>426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32200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2580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1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426</v>
      </c>
      <c r="S583" s="19" t="s">
        <v>426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33000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2700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1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426</v>
      </c>
      <c r="S584" s="19" t="s">
        <v>426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33800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2820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1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426</v>
      </c>
      <c r="S585" s="19" t="s">
        <v>426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34600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2940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1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426</v>
      </c>
      <c r="S586" s="19" t="s">
        <v>426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35400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3060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1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426</v>
      </c>
      <c r="S587" s="19" t="s">
        <v>426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36200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3180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1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426</v>
      </c>
      <c r="S588" s="19" t="s">
        <v>426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21000</v>
      </c>
      <c r="G589" s="5">
        <f>INDEX(ref_Unit_Balance!$R$31:$R$106,MATCH(UnitGradeInfo!B589,ref_Unit_Balance!$B$31:$B$1048576,0))
+
INDEX(ref_Unit_Balance!$AA$31:$AA$106,MATCH(UnitGradeInfo!B589,ref_Unit_Balance!$B$31:$B$1048576,0))*(D589-1)</f>
        <v>900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1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426</v>
      </c>
      <c r="S589" s="19" t="s">
        <v>426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21800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1020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1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426</v>
      </c>
      <c r="S590" s="19" t="s">
        <v>426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22600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1140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1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426</v>
      </c>
      <c r="S591" s="19" t="s">
        <v>426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23400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1260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1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426</v>
      </c>
      <c r="S592" s="19" t="s">
        <v>426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24200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1380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1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426</v>
      </c>
      <c r="S593" s="19" t="s">
        <v>426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25000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1500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1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426</v>
      </c>
      <c r="S594" s="19" t="s">
        <v>426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25800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1620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1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426</v>
      </c>
      <c r="S595" s="19" t="s">
        <v>426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26600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1740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1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426</v>
      </c>
      <c r="S596" s="19" t="s">
        <v>426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27400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1860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1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426</v>
      </c>
      <c r="S597" s="19" t="s">
        <v>426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28200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1980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1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426</v>
      </c>
      <c r="S598" s="19" t="s">
        <v>426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29000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2100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1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426</v>
      </c>
      <c r="S599" s="19" t="s">
        <v>426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29800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2220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1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426</v>
      </c>
      <c r="S600" s="19" t="s">
        <v>426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30600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2340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1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426</v>
      </c>
      <c r="S601" s="19" t="s">
        <v>426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31400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2460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1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426</v>
      </c>
      <c r="S602" s="19" t="s">
        <v>426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32200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2580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1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426</v>
      </c>
      <c r="S603" s="19" t="s">
        <v>426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33000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2700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1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426</v>
      </c>
      <c r="S604" s="19" t="s">
        <v>426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33800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2820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1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426</v>
      </c>
      <c r="S605" s="19" t="s">
        <v>426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34600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2940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1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426</v>
      </c>
      <c r="S606" s="19" t="s">
        <v>426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35400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3060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1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426</v>
      </c>
      <c r="S607" s="19" t="s">
        <v>426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36200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3180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1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426</v>
      </c>
      <c r="S608" s="19" t="s">
        <v>426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15000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2700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1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426</v>
      </c>
      <c r="S609" s="19" t="s">
        <v>426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2880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1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426</v>
      </c>
      <c r="S610" s="19" t="s">
        <v>426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17000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3060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1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426</v>
      </c>
      <c r="S611" s="19" t="s">
        <v>426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3240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1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426</v>
      </c>
      <c r="S612" s="19" t="s">
        <v>426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19000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3420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1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426</v>
      </c>
      <c r="S613" s="19" t="s">
        <v>426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20000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3600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1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426</v>
      </c>
      <c r="S614" s="19" t="s">
        <v>426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21000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3780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1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426</v>
      </c>
      <c r="S615" s="19" t="s">
        <v>426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3960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1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426</v>
      </c>
      <c r="S616" s="19" t="s">
        <v>426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4140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1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426</v>
      </c>
      <c r="S617" s="19" t="s">
        <v>426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4320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1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426</v>
      </c>
      <c r="S618" s="19" t="s">
        <v>426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25000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4500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1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426</v>
      </c>
      <c r="S619" s="19" t="s">
        <v>426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26000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4680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1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426</v>
      </c>
      <c r="S620" s="19" t="s">
        <v>426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27000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4860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1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426</v>
      </c>
      <c r="S621" s="19" t="s">
        <v>426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5040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1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426</v>
      </c>
      <c r="S622" s="19" t="s">
        <v>426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5220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1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426</v>
      </c>
      <c r="S623" s="19" t="s">
        <v>426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30000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5400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1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426</v>
      </c>
      <c r="S624" s="19" t="s">
        <v>426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31000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5580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1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426</v>
      </c>
      <c r="S625" s="19" t="s">
        <v>426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32000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5760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1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426</v>
      </c>
      <c r="S626" s="19" t="s">
        <v>426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33000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5940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1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426</v>
      </c>
      <c r="S627" s="19" t="s">
        <v>426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34000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6120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1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426</v>
      </c>
      <c r="S628" s="19" t="s">
        <v>426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375</v>
      </c>
      <c r="F629" s="5">
        <f>INDEX(ref_Unit_Balance!$V$31:$V$106,MATCH(UnitGradeInfo!B629,ref_Unit_Balance!$B$31:$B$1048576,0))
+
INDEX(ref_Unit_Balance!$AB$31:$AB$106,MATCH(UnitGradeInfo!B629,ref_Unit_Balance!$B$31:$B$1048576,0))*(D629-1)</f>
        <v>12000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1800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1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426</v>
      </c>
      <c r="S629" s="19" t="s">
        <v>426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375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12800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1920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1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426</v>
      </c>
      <c r="S630" s="19" t="s">
        <v>426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375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13600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2040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1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426</v>
      </c>
      <c r="S631" s="19" t="s">
        <v>426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375</v>
      </c>
      <c r="F632" s="5">
        <f>INDEX(ref_Unit_Balance!$V$31:$V$106,MATCH(UnitGradeInfo!B632,ref_Unit_Balance!$B$31:$B$1048576,0))
+
INDEX(ref_Unit_Balance!$AB$31:$AB$106,MATCH(UnitGradeInfo!B632,ref_Unit_Balance!$B$31:$B$1048576,0))*(D632-1)</f>
        <v>14400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2160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1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426</v>
      </c>
      <c r="S632" s="19" t="s">
        <v>426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375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15200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2280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1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426</v>
      </c>
      <c r="S633" s="19" t="s">
        <v>426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375</v>
      </c>
      <c r="F634" s="5">
        <f>INDEX(ref_Unit_Balance!$V$31:$V$106,MATCH(UnitGradeInfo!B634,ref_Unit_Balance!$B$31:$B$1048576,0))
+
INDEX(ref_Unit_Balance!$AB$31:$AB$106,MATCH(UnitGradeInfo!B634,ref_Unit_Balance!$B$31:$B$1048576,0))*(D634-1)</f>
        <v>16000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2400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1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426</v>
      </c>
      <c r="S634" s="19" t="s">
        <v>426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375</v>
      </c>
      <c r="F635" s="5">
        <f>INDEX(ref_Unit_Balance!$V$31:$V$106,MATCH(UnitGradeInfo!B635,ref_Unit_Balance!$B$31:$B$1048576,0))
+
INDEX(ref_Unit_Balance!$AB$31:$AB$106,MATCH(UnitGradeInfo!B635,ref_Unit_Balance!$B$31:$B$1048576,0))*(D635-1)</f>
        <v>16800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2520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1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426</v>
      </c>
      <c r="S635" s="19" t="s">
        <v>426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375</v>
      </c>
      <c r="F636" s="5">
        <f>INDEX(ref_Unit_Balance!$V$31:$V$106,MATCH(UnitGradeInfo!B636,ref_Unit_Balance!$B$31:$B$1048576,0))
+
INDEX(ref_Unit_Balance!$AB$31:$AB$106,MATCH(UnitGradeInfo!B636,ref_Unit_Balance!$B$31:$B$1048576,0))*(D636-1)</f>
        <v>17600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2640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1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426</v>
      </c>
      <c r="S636" s="19" t="s">
        <v>426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375</v>
      </c>
      <c r="F637" s="5">
        <f>INDEX(ref_Unit_Balance!$V$31:$V$106,MATCH(UnitGradeInfo!B637,ref_Unit_Balance!$B$31:$B$1048576,0))
+
INDEX(ref_Unit_Balance!$AB$31:$AB$106,MATCH(UnitGradeInfo!B637,ref_Unit_Balance!$B$31:$B$1048576,0))*(D637-1)</f>
        <v>18400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2760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1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426</v>
      </c>
      <c r="S637" s="19" t="s">
        <v>426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375</v>
      </c>
      <c r="F638" s="5">
        <f>INDEX(ref_Unit_Balance!$V$31:$V$106,MATCH(UnitGradeInfo!B638,ref_Unit_Balance!$B$31:$B$1048576,0))
+
INDEX(ref_Unit_Balance!$AB$31:$AB$106,MATCH(UnitGradeInfo!B638,ref_Unit_Balance!$B$31:$B$1048576,0))*(D638-1)</f>
        <v>19200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2880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1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426</v>
      </c>
      <c r="S638" s="19" t="s">
        <v>426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375</v>
      </c>
      <c r="F639" s="5">
        <f>INDEX(ref_Unit_Balance!$V$31:$V$106,MATCH(UnitGradeInfo!B639,ref_Unit_Balance!$B$31:$B$1048576,0))
+
INDEX(ref_Unit_Balance!$AB$31:$AB$106,MATCH(UnitGradeInfo!B639,ref_Unit_Balance!$B$31:$B$1048576,0))*(D639-1)</f>
        <v>20000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3000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1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426</v>
      </c>
      <c r="S639" s="19" t="s">
        <v>426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375</v>
      </c>
      <c r="F640" s="5">
        <f>INDEX(ref_Unit_Balance!$V$31:$V$106,MATCH(UnitGradeInfo!B640,ref_Unit_Balance!$B$31:$B$1048576,0))
+
INDEX(ref_Unit_Balance!$AB$31:$AB$106,MATCH(UnitGradeInfo!B640,ref_Unit_Balance!$B$31:$B$1048576,0))*(D640-1)</f>
        <v>20800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3120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1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426</v>
      </c>
      <c r="S640" s="19" t="s">
        <v>426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375</v>
      </c>
      <c r="F641" s="5">
        <f>INDEX(ref_Unit_Balance!$V$31:$V$106,MATCH(UnitGradeInfo!B641,ref_Unit_Balance!$B$31:$B$1048576,0))
+
INDEX(ref_Unit_Balance!$AB$31:$AB$106,MATCH(UnitGradeInfo!B641,ref_Unit_Balance!$B$31:$B$1048576,0))*(D641-1)</f>
        <v>21600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3240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1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426</v>
      </c>
      <c r="S641" s="19" t="s">
        <v>426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375</v>
      </c>
      <c r="F642" s="5">
        <f>INDEX(ref_Unit_Balance!$V$31:$V$106,MATCH(UnitGradeInfo!B642,ref_Unit_Balance!$B$31:$B$1048576,0))
+
INDEX(ref_Unit_Balance!$AB$31:$AB$106,MATCH(UnitGradeInfo!B642,ref_Unit_Balance!$B$31:$B$1048576,0))*(D642-1)</f>
        <v>22400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3360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1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426</v>
      </c>
      <c r="S642" s="19" t="s">
        <v>426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375</v>
      </c>
      <c r="F643" s="5">
        <f>INDEX(ref_Unit_Balance!$V$31:$V$106,MATCH(UnitGradeInfo!B643,ref_Unit_Balance!$B$31:$B$1048576,0))
+
INDEX(ref_Unit_Balance!$AB$31:$AB$106,MATCH(UnitGradeInfo!B643,ref_Unit_Balance!$B$31:$B$1048576,0))*(D643-1)</f>
        <v>23200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3480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1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426</v>
      </c>
      <c r="S643" s="19" t="s">
        <v>426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375</v>
      </c>
      <c r="F644" s="5">
        <f>INDEX(ref_Unit_Balance!$V$31:$V$106,MATCH(UnitGradeInfo!B644,ref_Unit_Balance!$B$31:$B$1048576,0))
+
INDEX(ref_Unit_Balance!$AB$31:$AB$106,MATCH(UnitGradeInfo!B644,ref_Unit_Balance!$B$31:$B$1048576,0))*(D644-1)</f>
        <v>24000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3600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1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426</v>
      </c>
      <c r="S644" s="19" t="s">
        <v>426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375</v>
      </c>
      <c r="F645" s="5">
        <f>INDEX(ref_Unit_Balance!$V$31:$V$106,MATCH(UnitGradeInfo!B645,ref_Unit_Balance!$B$31:$B$1048576,0))
+
INDEX(ref_Unit_Balance!$AB$31:$AB$106,MATCH(UnitGradeInfo!B645,ref_Unit_Balance!$B$31:$B$1048576,0))*(D645-1)</f>
        <v>24800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3720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1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426</v>
      </c>
      <c r="S645" s="19" t="s">
        <v>426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375</v>
      </c>
      <c r="F646" s="5">
        <f>INDEX(ref_Unit_Balance!$V$31:$V$106,MATCH(UnitGradeInfo!B646,ref_Unit_Balance!$B$31:$B$1048576,0))
+
INDEX(ref_Unit_Balance!$AB$31:$AB$106,MATCH(UnitGradeInfo!B646,ref_Unit_Balance!$B$31:$B$1048576,0))*(D646-1)</f>
        <v>25600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3840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1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426</v>
      </c>
      <c r="S646" s="19" t="s">
        <v>426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375</v>
      </c>
      <c r="F647" s="5">
        <f>INDEX(ref_Unit_Balance!$V$31:$V$106,MATCH(UnitGradeInfo!B647,ref_Unit_Balance!$B$31:$B$1048576,0))
+
INDEX(ref_Unit_Balance!$AB$31:$AB$106,MATCH(UnitGradeInfo!B647,ref_Unit_Balance!$B$31:$B$1048576,0))*(D647-1)</f>
        <v>26400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3960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1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426</v>
      </c>
      <c r="S647" s="19" t="s">
        <v>426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375</v>
      </c>
      <c r="F648" s="5">
        <f>INDEX(ref_Unit_Balance!$V$31:$V$106,MATCH(UnitGradeInfo!B648,ref_Unit_Balance!$B$31:$B$1048576,0))
+
INDEX(ref_Unit_Balance!$AB$31:$AB$106,MATCH(UnitGradeInfo!B648,ref_Unit_Balance!$B$31:$B$1048576,0))*(D648-1)</f>
        <v>27200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4080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1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426</v>
      </c>
      <c r="S648" s="19" t="s">
        <v>426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15000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1500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1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426</v>
      </c>
      <c r="S649" s="19" t="s">
        <v>426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15800</v>
      </c>
      <c r="G650" s="5">
        <f>INDEX(ref_Unit_Balance!$R$31:$R$106,MATCH(UnitGradeInfo!B650,ref_Unit_Balance!$B$31:$B$1048576,0))
+
INDEX(ref_Unit_Balance!$AA$31:$AA$106,MATCH(UnitGradeInfo!B650,ref_Unit_Balance!$B$31:$B$1048576,0))*(D650-1)</f>
        <v>1620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1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426</v>
      </c>
      <c r="S650" s="19" t="s">
        <v>426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16600</v>
      </c>
      <c r="G651" s="5">
        <f>INDEX(ref_Unit_Balance!$R$31:$R$106,MATCH(UnitGradeInfo!B651,ref_Unit_Balance!$B$31:$B$1048576,0))
+
INDEX(ref_Unit_Balance!$AA$31:$AA$106,MATCH(UnitGradeInfo!B651,ref_Unit_Balance!$B$31:$B$1048576,0))*(D651-1)</f>
        <v>1740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1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426</v>
      </c>
      <c r="S651" s="19" t="s">
        <v>426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17400</v>
      </c>
      <c r="G652" s="5">
        <f>INDEX(ref_Unit_Balance!$R$31:$R$106,MATCH(UnitGradeInfo!B652,ref_Unit_Balance!$B$31:$B$1048576,0))
+
INDEX(ref_Unit_Balance!$AA$31:$AA$106,MATCH(UnitGradeInfo!B652,ref_Unit_Balance!$B$31:$B$1048576,0))*(D652-1)</f>
        <v>1860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1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426</v>
      </c>
      <c r="S652" s="19" t="s">
        <v>426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18200</v>
      </c>
      <c r="G653" s="5">
        <f>INDEX(ref_Unit_Balance!$R$31:$R$106,MATCH(UnitGradeInfo!B653,ref_Unit_Balance!$B$31:$B$1048576,0))
+
INDEX(ref_Unit_Balance!$AA$31:$AA$106,MATCH(UnitGradeInfo!B653,ref_Unit_Balance!$B$31:$B$1048576,0))*(D653-1)</f>
        <v>1980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1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426</v>
      </c>
      <c r="S653" s="19" t="s">
        <v>426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19000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2100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1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426</v>
      </c>
      <c r="S654" s="19" t="s">
        <v>426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19800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2220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1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426</v>
      </c>
      <c r="S655" s="19" t="s">
        <v>426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20600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2340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1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426</v>
      </c>
      <c r="S656" s="19" t="s">
        <v>426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21400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2460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1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426</v>
      </c>
      <c r="S657" s="19" t="s">
        <v>426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22200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2580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1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426</v>
      </c>
      <c r="S658" s="19" t="s">
        <v>426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23000</v>
      </c>
      <c r="G659" s="5">
        <f>INDEX(ref_Unit_Balance!$R$31:$R$106,MATCH(UnitGradeInfo!B659,ref_Unit_Balance!$B$31:$B$1048576,0))
+
INDEX(ref_Unit_Balance!$AA$31:$AA$106,MATCH(UnitGradeInfo!B659,ref_Unit_Balance!$B$31:$B$1048576,0))*(D659-1)</f>
        <v>2700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1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426</v>
      </c>
      <c r="S659" s="19" t="s">
        <v>426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23800</v>
      </c>
      <c r="G660" s="5">
        <f>INDEX(ref_Unit_Balance!$R$31:$R$106,MATCH(UnitGradeInfo!B660,ref_Unit_Balance!$B$31:$B$1048576,0))
+
INDEX(ref_Unit_Balance!$AA$31:$AA$106,MATCH(UnitGradeInfo!B660,ref_Unit_Balance!$B$31:$B$1048576,0))*(D660-1)</f>
        <v>2820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1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426</v>
      </c>
      <c r="S660" s="19" t="s">
        <v>426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24600</v>
      </c>
      <c r="G661" s="5">
        <f>INDEX(ref_Unit_Balance!$R$31:$R$106,MATCH(UnitGradeInfo!B661,ref_Unit_Balance!$B$31:$B$1048576,0))
+
INDEX(ref_Unit_Balance!$AA$31:$AA$106,MATCH(UnitGradeInfo!B661,ref_Unit_Balance!$B$31:$B$1048576,0))*(D661-1)</f>
        <v>2940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1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426</v>
      </c>
      <c r="S661" s="19" t="s">
        <v>426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25400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3060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1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426</v>
      </c>
      <c r="S662" s="19" t="s">
        <v>426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26200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3180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1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426</v>
      </c>
      <c r="S663" s="19" t="s">
        <v>426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27000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3300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1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426</v>
      </c>
      <c r="S664" s="19" t="s">
        <v>426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27800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3420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1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426</v>
      </c>
      <c r="S665" s="19" t="s">
        <v>426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28600</v>
      </c>
      <c r="G666" s="5">
        <f>INDEX(ref_Unit_Balance!$R$31:$R$106,MATCH(UnitGradeInfo!B666,ref_Unit_Balance!$B$31:$B$1048576,0))
+
INDEX(ref_Unit_Balance!$AA$31:$AA$106,MATCH(UnitGradeInfo!B666,ref_Unit_Balance!$B$31:$B$1048576,0))*(D666-1)</f>
        <v>3540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1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426</v>
      </c>
      <c r="S666" s="19" t="s">
        <v>426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29400</v>
      </c>
      <c r="G667" s="5">
        <f>INDEX(ref_Unit_Balance!$R$31:$R$106,MATCH(UnitGradeInfo!B667,ref_Unit_Balance!$B$31:$B$1048576,0))
+
INDEX(ref_Unit_Balance!$AA$31:$AA$106,MATCH(UnitGradeInfo!B667,ref_Unit_Balance!$B$31:$B$1048576,0))*(D667-1)</f>
        <v>3660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1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426</v>
      </c>
      <c r="S667" s="19" t="s">
        <v>426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30200</v>
      </c>
      <c r="G668" s="5">
        <f>INDEX(ref_Unit_Balance!$R$31:$R$106,MATCH(UnitGradeInfo!B668,ref_Unit_Balance!$B$31:$B$1048576,0))
+
INDEX(ref_Unit_Balance!$AA$31:$AA$106,MATCH(UnitGradeInfo!B668,ref_Unit_Balance!$B$31:$B$1048576,0))*(D668-1)</f>
        <v>3780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1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426</v>
      </c>
      <c r="S668" s="19" t="s">
        <v>426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55" zoomScale="85" zoomScaleNormal="85" workbookViewId="0">
      <selection activeCell="E107" sqref="A106:E107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427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428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429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>ROUNDDOWN(INDEX(ref_Rarity!$E$5:$E$8,MATCH(GachaList!C4,ref_Rarity!$B$5:$B$8,0))/COUNTIF(C:C,C4)/D4/SUMIF(B:B,B4,D:D)*10000,0)</f>
        <v>85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>ROUNDDOWN(INDEX(ref_Rarity!$E$5:$E$8,MATCH(GachaList!C5,ref_Rarity!$B$5:$B$8,0))/COUNTIF(C:C,C5)/D5/SUMIF(B:B,B5,D:D)*10000,0)</f>
        <v>85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>ROUNDDOWN(INDEX(ref_Rarity!$E$5:$E$8,MATCH(GachaList!C6,ref_Rarity!$B$5:$B$8,0))/COUNTIF(C:C,C6)/D6/SUMIF(B:B,B6,D:D)*10000,0)</f>
        <v>85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>ROUNDDOWN(INDEX(ref_Rarity!$E$5:$E$8,MATCH(GachaList!C7,ref_Rarity!$B$5:$B$8,0))/COUNTIF(C:C,C7)/D7/SUMIF(B:B,B7,D:D)*10000,0)</f>
        <v>85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>ROUNDDOWN(INDEX(ref_Rarity!$E$5:$E$8,MATCH(GachaList!C8,ref_Rarity!$B$5:$B$8,0))/COUNTIF(C:C,C8)/D8/SUMIF(B:B,B8,D:D)*10000,0)</f>
        <v>85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>ROUNDDOWN(INDEX(ref_Rarity!$E$5:$E$8,MATCH(GachaList!C9,ref_Rarity!$B$5:$B$8,0))/COUNTIF(C:C,C9)/D9/SUMIF(B:B,B9,D:D)*10000,0)</f>
        <v>85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>ROUNDDOWN(INDEX(ref_Rarity!$E$5:$E$8,MATCH(GachaList!C10,ref_Rarity!$B$5:$B$8,0))/COUNTIF(C:C,C10)/D10/SUMIF(B:B,B10,D:D)*10000,0)</f>
        <v>85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>ROUNDDOWN(INDEX(ref_Rarity!$E$5:$E$8,MATCH(GachaList!C11,ref_Rarity!$B$5:$B$8,0))/COUNTIF(C:C,C11)/D11/SUMIF(B:B,B11,D:D)*10000,0)</f>
        <v>85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>ROUNDDOWN(INDEX(ref_Rarity!$E$5:$E$8,MATCH(GachaList!C12,ref_Rarity!$B$5:$B$8,0))/COUNTIF(C:C,C12)/D12/SUMIF(B:B,B12,D:D)*10000,0)</f>
        <v>231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>ROUNDDOWN(INDEX(ref_Rarity!$E$5:$E$8,MATCH(GachaList!C13,ref_Rarity!$B$5:$B$8,0))/COUNTIF(C:C,C13)/D13/SUMIF(B:B,B13,D:D)*10000,0)</f>
        <v>231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>ROUNDDOWN(INDEX(ref_Rarity!$E$5:$E$8,MATCH(GachaList!C14,ref_Rarity!$B$5:$B$8,0))/COUNTIF(C:C,C14)/D14/SUMIF(B:B,B14,D:D)*10000,0)</f>
        <v>231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>ROUNDDOWN(INDEX(ref_Rarity!$E$5:$E$8,MATCH(GachaList!C15,ref_Rarity!$B$5:$B$8,0))/COUNTIF(C:C,C15)/D15/SUMIF(B:B,B15,D:D)*10000,0)</f>
        <v>180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>ROUNDDOWN(INDEX(ref_Rarity!$E$5:$E$8,MATCH(GachaList!C16,ref_Rarity!$B$5:$B$8,0))/COUNTIF(C:C,C16)/D16/SUMIF(B:B,B16,D:D)*10000,0)</f>
        <v>180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>ROUNDDOWN(INDEX(ref_Rarity!$E$5:$E$8,MATCH(GachaList!C17,ref_Rarity!$B$5:$B$8,0))/COUNTIF(C:C,C17)/D17/SUMIF(B:B,B17,D:D)*10000,0)</f>
        <v>180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>ROUNDDOWN(INDEX(ref_Rarity!$E$5:$E$8,MATCH(GachaList!C18,ref_Rarity!$B$5:$B$8,0))/COUNTIF(C:C,C18)/D18/SUMIF(B:B,B18,D:D)*10000,0)</f>
        <v>231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>ROUNDDOWN(INDEX(ref_Rarity!$E$5:$E$8,MATCH(GachaList!C19,ref_Rarity!$B$5:$B$8,0))/COUNTIF(C:C,C19)/D19/SUMIF(B:B,B19,D:D)*10000,0)</f>
        <v>231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>ROUNDDOWN(INDEX(ref_Rarity!$E$5:$E$8,MATCH(GachaList!C20,ref_Rarity!$B$5:$B$8,0))/COUNTIF(C:C,C20)/D20/SUMIF(B:B,B20,D:D)*10000,0)</f>
        <v>1388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>ROUNDDOWN(INDEX(ref_Rarity!$E$5:$E$8,MATCH(GachaList!C21,ref_Rarity!$B$5:$B$8,0))/COUNTIF(C:C,C21)/D21/SUMIF(B:B,B21,D:D)*10000,0)</f>
        <v>1388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>ROUNDDOWN(INDEX(ref_Rarity!$E$5:$E$8,MATCH(GachaList!C22,ref_Rarity!$B$5:$B$8,0))/COUNTIF(C:C,C22)/D22/SUMIF(B:B,B22,D:D)*10000,0)</f>
        <v>85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>ROUNDDOWN(INDEX(ref_Rarity!$E$5:$E$8,MATCH(GachaList!C23,ref_Rarity!$B$5:$B$8,0))/COUNTIF(C:C,C23)/D23/SUMIF(B:B,B23,D:D)*10000,0)</f>
        <v>85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>ROUNDDOWN(INDEX(ref_Rarity!$E$5:$E$8,MATCH(GachaList!C24,ref_Rarity!$B$5:$B$8,0))/COUNTIF(C:C,C24)/D24/SUMIF(B:B,B24,D:D)*10000,0)</f>
        <v>85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>ROUNDDOWN(INDEX(ref_Rarity!$E$5:$E$8,MATCH(GachaList!C25,ref_Rarity!$B$5:$B$8,0))/COUNTIF(C:C,C25)/D25/SUMIF(B:B,B25,D:D)*10000,0)</f>
        <v>85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>ROUNDDOWN(INDEX(ref_Rarity!$E$5:$E$8,MATCH(GachaList!C26,ref_Rarity!$B$5:$B$8,0))/COUNTIF(C:C,C26)/D26/SUMIF(B:B,B26,D:D)*10000,0)</f>
        <v>231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>ROUNDDOWN(INDEX(ref_Rarity!$E$5:$E$8,MATCH(GachaList!C27,ref_Rarity!$B$5:$B$8,0))/COUNTIF(C:C,C27)/D27/SUMIF(B:B,B27,D:D)*10000,0)</f>
        <v>231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>ROUNDDOWN(INDEX(ref_Rarity!$E$5:$E$8,MATCH(GachaList!C28,ref_Rarity!$B$5:$B$8,0))/COUNTIF(C:C,C28)/D28/SUMIF(B:B,B28,D:D)*10000,0)</f>
        <v>231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>ROUNDDOWN(INDEX(ref_Rarity!$E$5:$E$8,MATCH(GachaList!C29,ref_Rarity!$B$5:$B$8,0))/COUNTIF(C:C,C29)/D29/SUMIF(B:B,B29,D:D)*10000,0)</f>
        <v>180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>ROUNDDOWN(INDEX(ref_Rarity!$E$5:$E$8,MATCH(GachaList!C30,ref_Rarity!$B$5:$B$8,0))/COUNTIF(C:C,C30)/D30/SUMIF(B:B,B30,D:D)*10000,0)</f>
        <v>180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>ROUNDDOWN(INDEX(ref_Rarity!$E$5:$E$8,MATCH(GachaList!C31,ref_Rarity!$B$5:$B$8,0))/COUNTIF(C:C,C31)/D31/SUMIF(B:B,B31,D:D)*10000,0)</f>
        <v>180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>ROUNDDOWN(INDEX(ref_Rarity!$E$5:$E$8,MATCH(GachaList!C32,ref_Rarity!$B$5:$B$8,0))/COUNTIF(C:C,C32)/D32/SUMIF(B:B,B32,D:D)*10000,0)</f>
        <v>180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>ROUNDDOWN(INDEX(ref_Rarity!$E$5:$E$8,MATCH(GachaList!C33,ref_Rarity!$B$5:$B$8,0))/COUNTIF(C:C,C33)/D33/SUMIF(B:B,B33,D:D)*10000,0)</f>
        <v>180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>ROUNDDOWN(INDEX(ref_Rarity!$E$5:$E$8,MATCH(GachaList!C34,ref_Rarity!$B$5:$B$8,0))/COUNTIF(C:C,C34)/D34/SUMIF(B:B,B34,D:D)*10000,0)</f>
        <v>180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>ROUNDDOWN(INDEX(ref_Rarity!$E$5:$E$8,MATCH(GachaList!C35,ref_Rarity!$B$5:$B$8,0))/COUNTIF(C:C,C35)/D35/SUMIF(B:B,B35,D:D)*10000,0)</f>
        <v>57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>ROUNDDOWN(INDEX(ref_Rarity!$E$5:$E$8,MATCH(GachaList!C36,ref_Rarity!$B$5:$B$8,0))/COUNTIF(C:C,C36)/D36/SUMIF(B:B,B36,D:D)*10000,0)</f>
        <v>57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>ROUNDDOWN(INDEX(ref_Rarity!$E$5:$E$8,MATCH(GachaList!C37,ref_Rarity!$B$5:$B$8,0))/COUNTIF(C:C,C37)/D37/SUMIF(B:B,B37,D:D)*10000,0)</f>
        <v>57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>ROUNDDOWN(INDEX(ref_Rarity!$E$5:$E$8,MATCH(GachaList!C38,ref_Rarity!$B$5:$B$8,0))/COUNTIF(C:C,C38)/D38/SUMIF(B:B,B38,D:D)*10000,0)</f>
        <v>57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>ROUNDDOWN(INDEX(ref_Rarity!$E$5:$E$8,MATCH(GachaList!C39,ref_Rarity!$B$5:$B$8,0))/COUNTIF(C:C,C39)/D39/SUMIF(B:B,B39,D:D)*10000,0)</f>
        <v>57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>ROUNDDOWN(INDEX(ref_Rarity!$E$5:$E$8,MATCH(GachaList!C40,ref_Rarity!$B$5:$B$8,0))/COUNTIF(C:C,C40)/D40/SUMIF(B:B,B40,D:D)*10000,0)</f>
        <v>57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>ROUNDDOWN(INDEX(ref_Rarity!$E$5:$E$8,MATCH(GachaList!C41,ref_Rarity!$B$5:$B$8,0))/COUNTIF(C:C,C41)/D41/SUMIF(B:B,B41,D:D)*10000,0)</f>
        <v>57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>ROUNDDOWN(INDEX(ref_Rarity!$E$5:$E$8,MATCH(GachaList!C42,ref_Rarity!$B$5:$B$8,0))/COUNTIF(C:C,C42)/D42/SUMIF(B:B,B42,D:D)*10000,0)</f>
        <v>57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>ROUNDDOWN(INDEX(ref_Rarity!$E$5:$E$8,MATCH(GachaList!C43,ref_Rarity!$B$5:$B$8,0))/COUNTIF(C:C,C43)/D43/SUMIF(B:B,B43,D:D)*10000,0)</f>
        <v>154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>ROUNDDOWN(INDEX(ref_Rarity!$E$5:$E$8,MATCH(GachaList!C44,ref_Rarity!$B$5:$B$8,0))/COUNTIF(C:C,C44)/D44/SUMIF(B:B,B44,D:D)*10000,0)</f>
        <v>154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>ROUNDDOWN(INDEX(ref_Rarity!$E$5:$E$8,MATCH(GachaList!C45,ref_Rarity!$B$5:$B$8,0))/COUNTIF(C:C,C45)/D45/SUMIF(B:B,B45,D:D)*10000,0)</f>
        <v>154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>ROUNDDOWN(INDEX(ref_Rarity!$E$5:$E$8,MATCH(GachaList!C46,ref_Rarity!$B$5:$B$8,0))/COUNTIF(C:C,C46)/D46/SUMIF(B:B,B46,D:D)*10000,0)</f>
        <v>120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>ROUNDDOWN(INDEX(ref_Rarity!$E$5:$E$8,MATCH(GachaList!C47,ref_Rarity!$B$5:$B$8,0))/COUNTIF(C:C,C47)/D47/SUMIF(B:B,B47,D:D)*10000,0)</f>
        <v>120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>ROUNDDOWN(INDEX(ref_Rarity!$E$5:$E$8,MATCH(GachaList!C48,ref_Rarity!$B$5:$B$8,0))/COUNTIF(C:C,C48)/D48/SUMIF(B:B,B48,D:D)*10000,0)</f>
        <v>120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>ROUNDDOWN(INDEX(ref_Rarity!$E$5:$E$8,MATCH(GachaList!C49,ref_Rarity!$B$5:$B$8,0))/COUNTIF(C:C,C49)/D49/SUMIF(B:B,B49,D:D)*10000,0)</f>
        <v>154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>ROUNDDOWN(INDEX(ref_Rarity!$E$5:$E$8,MATCH(GachaList!C50,ref_Rarity!$B$5:$B$8,0))/COUNTIF(C:C,C50)/D50/SUMIF(B:B,B50,D:D)*10000,0)</f>
        <v>154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>ROUNDDOWN(INDEX(ref_Rarity!$E$5:$E$8,MATCH(GachaList!C51,ref_Rarity!$B$5:$B$8,0))/COUNTIF(C:C,C51)/D51/SUMIF(B:B,B51,D:D)*10000,0)</f>
        <v>694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>ROUNDDOWN(INDEX(ref_Rarity!$E$5:$E$8,MATCH(GachaList!C52,ref_Rarity!$B$5:$B$8,0))/COUNTIF(C:C,C52)/D52/SUMIF(B:B,B52,D:D)*10000,0)</f>
        <v>694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>ROUNDDOWN(INDEX(ref_Rarity!$E$5:$E$8,MATCH(GachaList!C53,ref_Rarity!$B$5:$B$8,0))/COUNTIF(C:C,C53)/D53/SUMIF(B:B,B53,D:D)*10000,0)</f>
        <v>57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>ROUNDDOWN(INDEX(ref_Rarity!$E$5:$E$8,MATCH(GachaList!C54,ref_Rarity!$B$5:$B$8,0))/COUNTIF(C:C,C54)/D54/SUMIF(B:B,B54,D:D)*10000,0)</f>
        <v>57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>ROUNDDOWN(INDEX(ref_Rarity!$E$5:$E$8,MATCH(GachaList!C55,ref_Rarity!$B$5:$B$8,0))/COUNTIF(C:C,C55)/D55/SUMIF(B:B,B55,D:D)*10000,0)</f>
        <v>57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>ROUNDDOWN(INDEX(ref_Rarity!$E$5:$E$8,MATCH(GachaList!C56,ref_Rarity!$B$5:$B$8,0))/COUNTIF(C:C,C56)/D56/SUMIF(B:B,B56,D:D)*10000,0)</f>
        <v>57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>ROUNDDOWN(INDEX(ref_Rarity!$E$5:$E$8,MATCH(GachaList!C57,ref_Rarity!$B$5:$B$8,0))/COUNTIF(C:C,C57)/D57/SUMIF(B:B,B57,D:D)*10000,0)</f>
        <v>154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>ROUNDDOWN(INDEX(ref_Rarity!$E$5:$E$8,MATCH(GachaList!C58,ref_Rarity!$B$5:$B$8,0))/COUNTIF(C:C,C58)/D58/SUMIF(B:B,B58,D:D)*10000,0)</f>
        <v>154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>ROUNDDOWN(INDEX(ref_Rarity!$E$5:$E$8,MATCH(GachaList!C59,ref_Rarity!$B$5:$B$8,0))/COUNTIF(C:C,C59)/D59/SUMIF(B:B,B59,D:D)*10000,0)</f>
        <v>154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>ROUNDDOWN(INDEX(ref_Rarity!$E$5:$E$8,MATCH(GachaList!C60,ref_Rarity!$B$5:$B$8,0))/COUNTIF(C:C,C60)/D60/SUMIF(B:B,B60,D:D)*10000,0)</f>
        <v>120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>ROUNDDOWN(INDEX(ref_Rarity!$E$5:$E$8,MATCH(GachaList!C61,ref_Rarity!$B$5:$B$8,0))/COUNTIF(C:C,C61)/D61/SUMIF(B:B,B61,D:D)*10000,0)</f>
        <v>120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>ROUNDDOWN(INDEX(ref_Rarity!$E$5:$E$8,MATCH(GachaList!C62,ref_Rarity!$B$5:$B$8,0))/COUNTIF(C:C,C62)/D62/SUMIF(B:B,B62,D:D)*10000,0)</f>
        <v>120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>ROUNDDOWN(INDEX(ref_Rarity!$E$5:$E$8,MATCH(GachaList!C63,ref_Rarity!$B$5:$B$8,0))/COUNTIF(C:C,C63)/D63/SUMIF(B:B,B63,D:D)*10000,0)</f>
        <v>120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>ROUNDDOWN(INDEX(ref_Rarity!$E$5:$E$8,MATCH(GachaList!C64,ref_Rarity!$B$5:$B$8,0))/COUNTIF(C:C,C64)/D64/SUMIF(B:B,B64,D:D)*10000,0)</f>
        <v>120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>ROUNDDOWN(INDEX(ref_Rarity!$E$5:$E$8,MATCH(GachaList!C65,ref_Rarity!$B$5:$B$8,0))/COUNTIF(C:C,C65)/D65/SUMIF(B:B,B65,D:D)*10000,0)</f>
        <v>120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>ROUNDDOWN(INDEX(ref_Rarity!$E$5:$E$8,MATCH(GachaList!C66,ref_Rarity!$B$5:$B$8,0))/COUNTIF(C:C,C66)/D66/SUMIF(B:B,B66,D:D)*10000,0)</f>
        <v>42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>ROUNDDOWN(INDEX(ref_Rarity!$E$5:$E$8,MATCH(GachaList!C67,ref_Rarity!$B$5:$B$8,0))/COUNTIF(C:C,C67)/D67/SUMIF(B:B,B67,D:D)*10000,0)</f>
        <v>42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>ROUNDDOWN(INDEX(ref_Rarity!$E$5:$E$8,MATCH(GachaList!C68,ref_Rarity!$B$5:$B$8,0))/COUNTIF(C:C,C68)/D68/SUMIF(B:B,B68,D:D)*10000,0)</f>
        <v>42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>ROUNDDOWN(INDEX(ref_Rarity!$E$5:$E$8,MATCH(GachaList!C69,ref_Rarity!$B$5:$B$8,0))/COUNTIF(C:C,C69)/D69/SUMIF(B:B,B69,D:D)*10000,0)</f>
        <v>42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>ROUNDDOWN(INDEX(ref_Rarity!$E$5:$E$8,MATCH(GachaList!C70,ref_Rarity!$B$5:$B$8,0))/COUNTIF(C:C,C70)/D70/SUMIF(B:B,B70,D:D)*10000,0)</f>
        <v>42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>ROUNDDOWN(INDEX(ref_Rarity!$E$5:$E$8,MATCH(GachaList!C71,ref_Rarity!$B$5:$B$8,0))/COUNTIF(C:C,C71)/D71/SUMIF(B:B,B71,D:D)*10000,0)</f>
        <v>42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>ROUNDDOWN(INDEX(ref_Rarity!$E$5:$E$8,MATCH(GachaList!C72,ref_Rarity!$B$5:$B$8,0))/COUNTIF(C:C,C72)/D72/SUMIF(B:B,B72,D:D)*10000,0)</f>
        <v>42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>ROUNDDOWN(INDEX(ref_Rarity!$E$5:$E$8,MATCH(GachaList!C73,ref_Rarity!$B$5:$B$8,0))/COUNTIF(C:C,C73)/D73/SUMIF(B:B,B73,D:D)*10000,0)</f>
        <v>42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>ROUNDDOWN(INDEX(ref_Rarity!$E$5:$E$8,MATCH(GachaList!C74,ref_Rarity!$B$5:$B$8,0))/COUNTIF(C:C,C74)/D74/SUMIF(B:B,B74,D:D)*10000,0)</f>
        <v>115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>ROUNDDOWN(INDEX(ref_Rarity!$E$5:$E$8,MATCH(GachaList!C75,ref_Rarity!$B$5:$B$8,0))/COUNTIF(C:C,C75)/D75/SUMIF(B:B,B75,D:D)*10000,0)</f>
        <v>115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>ROUNDDOWN(INDEX(ref_Rarity!$E$5:$E$8,MATCH(GachaList!C76,ref_Rarity!$B$5:$B$8,0))/COUNTIF(C:C,C76)/D76/SUMIF(B:B,B76,D:D)*10000,0)</f>
        <v>115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>ROUNDDOWN(INDEX(ref_Rarity!$E$5:$E$8,MATCH(GachaList!C77,ref_Rarity!$B$5:$B$8,0))/COUNTIF(C:C,C77)/D77/SUMIF(B:B,B77,D:D)*10000,0)</f>
        <v>90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>ROUNDDOWN(INDEX(ref_Rarity!$E$5:$E$8,MATCH(GachaList!C78,ref_Rarity!$B$5:$B$8,0))/COUNTIF(C:C,C78)/D78/SUMIF(B:B,B78,D:D)*10000,0)</f>
        <v>90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>ROUNDDOWN(INDEX(ref_Rarity!$E$5:$E$8,MATCH(GachaList!C79,ref_Rarity!$B$5:$B$8,0))/COUNTIF(C:C,C79)/D79/SUMIF(B:B,B79,D:D)*10000,0)</f>
        <v>90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>ROUNDDOWN(INDEX(ref_Rarity!$E$5:$E$8,MATCH(GachaList!C80,ref_Rarity!$B$5:$B$8,0))/COUNTIF(C:C,C80)/D80/SUMIF(B:B,B80,D:D)*10000,0)</f>
        <v>115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>ROUNDDOWN(INDEX(ref_Rarity!$E$5:$E$8,MATCH(GachaList!C81,ref_Rarity!$B$5:$B$8,0))/COUNTIF(C:C,C81)/D81/SUMIF(B:B,B81,D:D)*10000,0)</f>
        <v>115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>ROUNDDOWN(INDEX(ref_Rarity!$E$5:$E$8,MATCH(GachaList!C82,ref_Rarity!$B$5:$B$8,0))/COUNTIF(C:C,C82)/D82/SUMIF(B:B,B82,D:D)*10000,0)</f>
        <v>462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>ROUNDDOWN(INDEX(ref_Rarity!$E$5:$E$8,MATCH(GachaList!C83,ref_Rarity!$B$5:$B$8,0))/COUNTIF(C:C,C83)/D83/SUMIF(B:B,B83,D:D)*10000,0)</f>
        <v>462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>ROUNDDOWN(INDEX(ref_Rarity!$E$5:$E$8,MATCH(GachaList!C84,ref_Rarity!$B$5:$B$8,0))/COUNTIF(C:C,C84)/D84/SUMIF(B:B,B84,D:D)*10000,0)</f>
        <v>42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>ROUNDDOWN(INDEX(ref_Rarity!$E$5:$E$8,MATCH(GachaList!C85,ref_Rarity!$B$5:$B$8,0))/COUNTIF(C:C,C85)/D85/SUMIF(B:B,B85,D:D)*10000,0)</f>
        <v>42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>ROUNDDOWN(INDEX(ref_Rarity!$E$5:$E$8,MATCH(GachaList!C86,ref_Rarity!$B$5:$B$8,0))/COUNTIF(C:C,C86)/D86/SUMIF(B:B,B86,D:D)*10000,0)</f>
        <v>42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>ROUNDDOWN(INDEX(ref_Rarity!$E$5:$E$8,MATCH(GachaList!C87,ref_Rarity!$B$5:$B$8,0))/COUNTIF(C:C,C87)/D87/SUMIF(B:B,B87,D:D)*10000,0)</f>
        <v>42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>ROUNDDOWN(INDEX(ref_Rarity!$E$5:$E$8,MATCH(GachaList!C88,ref_Rarity!$B$5:$B$8,0))/COUNTIF(C:C,C88)/D88/SUMIF(B:B,B88,D:D)*10000,0)</f>
        <v>115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>ROUNDDOWN(INDEX(ref_Rarity!$E$5:$E$8,MATCH(GachaList!C89,ref_Rarity!$B$5:$B$8,0))/COUNTIF(C:C,C89)/D89/SUMIF(B:B,B89,D:D)*10000,0)</f>
        <v>115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>ROUNDDOWN(INDEX(ref_Rarity!$E$5:$E$8,MATCH(GachaList!C90,ref_Rarity!$B$5:$B$8,0))/COUNTIF(C:C,C90)/D90/SUMIF(B:B,B90,D:D)*10000,0)</f>
        <v>115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>ROUNDDOWN(INDEX(ref_Rarity!$E$5:$E$8,MATCH(GachaList!C91,ref_Rarity!$B$5:$B$8,0))/COUNTIF(C:C,C91)/D91/SUMIF(B:B,B91,D:D)*10000,0)</f>
        <v>90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>ROUNDDOWN(INDEX(ref_Rarity!$E$5:$E$8,MATCH(GachaList!C92,ref_Rarity!$B$5:$B$8,0))/COUNTIF(C:C,C92)/D92/SUMIF(B:B,B92,D:D)*10000,0)</f>
        <v>90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>ROUNDDOWN(INDEX(ref_Rarity!$E$5:$E$8,MATCH(GachaList!C93,ref_Rarity!$B$5:$B$8,0))/COUNTIF(C:C,C93)/D93/SUMIF(B:B,B93,D:D)*10000,0)</f>
        <v>90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>ROUNDDOWN(INDEX(ref_Rarity!$E$5:$E$8,MATCH(GachaList!C94,ref_Rarity!$B$5:$B$8,0))/COUNTIF(C:C,C94)/D94/SUMIF(B:B,B94,D:D)*10000,0)</f>
        <v>90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>ROUNDDOWN(INDEX(ref_Rarity!$E$5:$E$8,MATCH(GachaList!C95,ref_Rarity!$B$5:$B$8,0))/COUNTIF(C:C,C95)/D95/SUMIF(B:B,B95,D:D)*10000,0)</f>
        <v>90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>ROUNDDOWN(INDEX(ref_Rarity!$E$5:$E$8,MATCH(GachaList!C96,ref_Rarity!$B$5:$B$8,0))/COUNTIF(C:C,C96)/D96/SUMIF(B:B,B96,D:D)*10000,0)</f>
        <v>90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430</v>
      </c>
      <c r="I3" s="22" t="s">
        <v>430</v>
      </c>
      <c r="J3" s="22" t="s">
        <v>430</v>
      </c>
    </row>
    <row r="4" spans="1:11" ht="17.399999999999999">
      <c r="A4">
        <v>1</v>
      </c>
      <c r="B4" s="123" t="s">
        <v>379</v>
      </c>
      <c r="C4" s="123" t="s">
        <v>378</v>
      </c>
      <c r="D4" s="123" t="s">
        <v>380</v>
      </c>
      <c r="E4" s="123" t="s">
        <v>381</v>
      </c>
      <c r="F4" s="123" t="s">
        <v>415</v>
      </c>
      <c r="G4" s="66" t="s">
        <v>416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L15" sqref="L15:N15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369</v>
      </c>
      <c r="C2" s="138" t="s">
        <v>368</v>
      </c>
      <c r="D2" s="139"/>
      <c r="E2" s="138" t="s">
        <v>367</v>
      </c>
      <c r="F2" s="139"/>
      <c r="L2" s="71" t="s">
        <v>366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365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364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342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363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362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358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361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360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359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358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422</v>
      </c>
      <c r="D19" s="54" t="s">
        <v>423</v>
      </c>
      <c r="E19" s="54" t="s">
        <v>357</v>
      </c>
      <c r="F19" s="54" t="s">
        <v>356</v>
      </c>
      <c r="G19" s="51" t="s">
        <v>424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355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354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353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352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351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350</v>
      </c>
      <c r="C29" s="75"/>
      <c r="D29" s="75"/>
      <c r="E29" s="75"/>
      <c r="F29" s="75"/>
      <c r="G29" s="75"/>
      <c r="H29" s="75"/>
      <c r="I29" s="75"/>
      <c r="J29" s="73"/>
      <c r="L29" s="76" t="s">
        <v>377</v>
      </c>
      <c r="M29" s="75"/>
      <c r="N29" s="75"/>
      <c r="O29" s="75"/>
      <c r="P29" s="75"/>
      <c r="R29" s="77" t="s">
        <v>349</v>
      </c>
      <c r="S29" s="75"/>
      <c r="T29" s="75"/>
      <c r="U29" s="75"/>
      <c r="V29" s="75"/>
      <c r="W29" s="56"/>
      <c r="X29" s="72" t="s">
        <v>348</v>
      </c>
      <c r="Y29" s="73"/>
      <c r="Z29" s="56"/>
      <c r="AA29" s="72" t="s">
        <v>348</v>
      </c>
      <c r="AB29" s="73"/>
    </row>
    <row r="30" spans="1:28" ht="15.75" customHeight="1">
      <c r="A30" s="51">
        <v>1</v>
      </c>
      <c r="B30" s="54" t="s">
        <v>347</v>
      </c>
      <c r="C30" s="54" t="s">
        <v>346</v>
      </c>
      <c r="D30" s="54" t="s">
        <v>163</v>
      </c>
      <c r="E30" s="54" t="s">
        <v>345</v>
      </c>
      <c r="F30" s="54" t="s">
        <v>344</v>
      </c>
      <c r="G30" s="54" t="s">
        <v>343</v>
      </c>
      <c r="H30" s="54" t="s">
        <v>342</v>
      </c>
      <c r="I30" s="54" t="s">
        <v>341</v>
      </c>
      <c r="J30" s="54" t="s">
        <v>340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339</v>
      </c>
      <c r="Y30" s="54" t="s">
        <v>338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218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219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220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221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222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223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224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225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226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227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228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229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230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231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232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233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404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405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406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407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408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409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410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411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212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412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413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414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337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336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335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334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333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332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331</v>
      </c>
      <c r="D81" s="54">
        <v>1</v>
      </c>
      <c r="E81" s="54">
        <v>0</v>
      </c>
      <c r="F81" s="54">
        <f t="shared" si="1"/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330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329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328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327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392</v>
      </c>
      <c r="D93" s="54">
        <v>1</v>
      </c>
      <c r="E93" s="54">
        <v>0</v>
      </c>
      <c r="F93" s="54">
        <f t="shared" si="1"/>
        <v>1000</v>
      </c>
      <c r="G93" s="54">
        <f t="shared" si="2"/>
        <v>250</v>
      </c>
      <c r="H93" s="54">
        <f t="shared" ref="H93:H101" si="16">R93/(S93/1000)</f>
        <v>2100</v>
      </c>
      <c r="I93" s="54">
        <v>1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2100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7500</v>
      </c>
      <c r="W93" s="54"/>
      <c r="X93" s="54">
        <v>3</v>
      </c>
      <c r="Y93" s="54">
        <v>2</v>
      </c>
      <c r="Z93" s="52"/>
      <c r="AA93" s="54">
        <f t="shared" si="7"/>
        <v>180</v>
      </c>
      <c r="AB93" s="54">
        <f t="shared" si="8"/>
        <v>1000</v>
      </c>
    </row>
    <row r="94" spans="1:28" ht="15.75" customHeight="1">
      <c r="A94" s="51">
        <v>1</v>
      </c>
      <c r="B94" s="54">
        <v>2020</v>
      </c>
      <c r="C94" s="53" t="s">
        <v>393</v>
      </c>
      <c r="D94" s="54">
        <v>1</v>
      </c>
      <c r="E94" s="54">
        <v>0</v>
      </c>
      <c r="F94" s="54">
        <f t="shared" si="1"/>
        <v>1000</v>
      </c>
      <c r="G94" s="54">
        <f t="shared" si="2"/>
        <v>250</v>
      </c>
      <c r="H94" s="54">
        <f t="shared" si="16"/>
        <v>2100</v>
      </c>
      <c r="I94" s="54">
        <v>1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2100</v>
      </c>
      <c r="S94" s="54">
        <v>1000</v>
      </c>
      <c r="T94" s="54">
        <f t="shared" si="19"/>
        <v>0</v>
      </c>
      <c r="U94" s="54">
        <v>10</v>
      </c>
      <c r="V94" s="54">
        <f t="shared" si="6"/>
        <v>7500</v>
      </c>
      <c r="W94" s="54"/>
      <c r="X94" s="54">
        <v>3</v>
      </c>
      <c r="Y94" s="54">
        <v>2</v>
      </c>
      <c r="Z94" s="52"/>
      <c r="AA94" s="54">
        <f t="shared" si="7"/>
        <v>180</v>
      </c>
      <c r="AB94" s="54">
        <f t="shared" si="8"/>
        <v>1000</v>
      </c>
    </row>
    <row r="95" spans="1:28" ht="15.75" customHeight="1">
      <c r="A95" s="51">
        <v>1</v>
      </c>
      <c r="B95" s="54">
        <v>2021</v>
      </c>
      <c r="C95" s="53" t="s">
        <v>394</v>
      </c>
      <c r="D95" s="54">
        <v>1</v>
      </c>
      <c r="E95" s="54">
        <v>0</v>
      </c>
      <c r="F95" s="54">
        <f t="shared" si="1"/>
        <v>1000</v>
      </c>
      <c r="G95" s="54">
        <f t="shared" si="2"/>
        <v>250</v>
      </c>
      <c r="H95" s="54">
        <f t="shared" si="16"/>
        <v>1200</v>
      </c>
      <c r="I95" s="54">
        <v>1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1200</v>
      </c>
      <c r="S95" s="54">
        <v>1000</v>
      </c>
      <c r="T95" s="54">
        <f t="shared" si="19"/>
        <v>0</v>
      </c>
      <c r="U95" s="54">
        <v>10</v>
      </c>
      <c r="V95" s="54">
        <f t="shared" si="6"/>
        <v>8000</v>
      </c>
      <c r="W95" s="54"/>
      <c r="X95" s="54">
        <v>3</v>
      </c>
      <c r="Y95" s="54">
        <v>2</v>
      </c>
      <c r="Z95" s="52"/>
      <c r="AA95" s="54">
        <f t="shared" si="7"/>
        <v>120</v>
      </c>
      <c r="AB95" s="54">
        <f t="shared" si="8"/>
        <v>800</v>
      </c>
    </row>
    <row r="96" spans="1:28" ht="15.75" customHeight="1">
      <c r="A96" s="51">
        <v>1</v>
      </c>
      <c r="B96" s="54">
        <v>2022</v>
      </c>
      <c r="C96" s="53" t="s">
        <v>395</v>
      </c>
      <c r="D96" s="54">
        <v>1</v>
      </c>
      <c r="E96" s="54">
        <v>0</v>
      </c>
      <c r="F96" s="54">
        <f t="shared" ref="F96:F105" si="20">IF(AND(2000&lt;B96,B96&lt;10000),ROUNDDOWN((INDEX($F$20:$F$23,MATCH(D96,$B$20:$B$23,0))+INDEX($G$20:$G$23,MATCH(D96,$B$20:$B$23,0))*E96)/I96,0),
ROUNDDOWN((INDEX($C$20:$C$23,MATCH(D96,$B$20:$B$23,0))+INDEX($D$20:$D$23,MATCH(D96,$B$20:$B$23,0))*E96)/I96,0))</f>
        <v>1000</v>
      </c>
      <c r="G96" s="54">
        <f t="shared" ref="G96:G105" si="21">ROUNDUP(F96*$C$25,0)*I96</f>
        <v>250</v>
      </c>
      <c r="H96" s="54">
        <f t="shared" si="16"/>
        <v>1200</v>
      </c>
      <c r="I96" s="54">
        <v>1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1200</v>
      </c>
      <c r="S96" s="54">
        <v>1000</v>
      </c>
      <c r="T96" s="54">
        <f t="shared" si="19"/>
        <v>0</v>
      </c>
      <c r="U96" s="54">
        <v>10</v>
      </c>
      <c r="V96" s="54">
        <f t="shared" ref="V96:V105" si="22">ROUNDDOWN(IF($J96=0,INDEX($C$4:$C$13,MATCH(V$30,$B$4:$B$13,0))*($F96/$I96*(P96/(SUM($L96:$P96)))),INDEX($D$4:$D$13,MATCH(V$30,$B$4:$B$13,0))*($F96/$I96*(P96/(SUM($L96:$P96))))),0)</f>
        <v>8000</v>
      </c>
      <c r="W96" s="54"/>
      <c r="X96" s="54">
        <v>3</v>
      </c>
      <c r="Y96" s="54">
        <v>2</v>
      </c>
      <c r="Z96" s="52"/>
      <c r="AA96" s="54">
        <f t="shared" ref="AA96:AA106" si="23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120</v>
      </c>
      <c r="AB96" s="54">
        <f t="shared" ref="AB96:AB105" si="24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800</v>
      </c>
    </row>
    <row r="97" spans="1:28" ht="15.75" customHeight="1">
      <c r="A97" s="51">
        <v>1</v>
      </c>
      <c r="B97" s="54">
        <v>2023</v>
      </c>
      <c r="C97" s="53" t="s">
        <v>396</v>
      </c>
      <c r="D97" s="54">
        <v>3</v>
      </c>
      <c r="E97" s="54">
        <v>0</v>
      </c>
      <c r="F97" s="54">
        <f t="shared" si="20"/>
        <v>2000</v>
      </c>
      <c r="G97" s="54">
        <f t="shared" si="21"/>
        <v>500</v>
      </c>
      <c r="H97" s="54">
        <f t="shared" si="16"/>
        <v>3600</v>
      </c>
      <c r="I97" s="54">
        <v>1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3600</v>
      </c>
      <c r="S97" s="54">
        <v>1000</v>
      </c>
      <c r="T97" s="54">
        <f t="shared" si="19"/>
        <v>0</v>
      </c>
      <c r="U97" s="54">
        <v>10</v>
      </c>
      <c r="V97" s="54">
        <f t="shared" si="22"/>
        <v>20000</v>
      </c>
      <c r="W97" s="54"/>
      <c r="X97" s="54">
        <v>3</v>
      </c>
      <c r="Y97" s="54">
        <v>2</v>
      </c>
      <c r="Z97" s="52"/>
      <c r="AA97" s="54">
        <f t="shared" si="23"/>
        <v>180</v>
      </c>
      <c r="AB97" s="54">
        <f t="shared" si="24"/>
        <v>1000</v>
      </c>
    </row>
    <row r="98" spans="1:28" ht="15.75" customHeight="1">
      <c r="A98" s="51">
        <v>1</v>
      </c>
      <c r="B98" s="54">
        <v>2024</v>
      </c>
      <c r="C98" s="53" t="s">
        <v>398</v>
      </c>
      <c r="D98" s="54">
        <v>3</v>
      </c>
      <c r="E98" s="54">
        <v>0</v>
      </c>
      <c r="F98" s="54">
        <f t="shared" si="20"/>
        <v>2000</v>
      </c>
      <c r="G98" s="54">
        <f t="shared" si="21"/>
        <v>500</v>
      </c>
      <c r="H98" s="54">
        <f t="shared" si="16"/>
        <v>2400</v>
      </c>
      <c r="I98" s="54">
        <v>1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2400</v>
      </c>
      <c r="S98" s="54">
        <v>1000</v>
      </c>
      <c r="T98" s="54">
        <f t="shared" si="19"/>
        <v>0</v>
      </c>
      <c r="U98" s="54">
        <v>10</v>
      </c>
      <c r="V98" s="54">
        <f t="shared" si="22"/>
        <v>16000</v>
      </c>
      <c r="W98" s="54"/>
      <c r="X98" s="54">
        <v>3</v>
      </c>
      <c r="Y98" s="54">
        <v>2</v>
      </c>
      <c r="Z98" s="52"/>
      <c r="AA98" s="54">
        <f t="shared" si="23"/>
        <v>120</v>
      </c>
      <c r="AB98" s="54">
        <f t="shared" si="24"/>
        <v>800</v>
      </c>
    </row>
    <row r="99" spans="1:28" ht="15.75" customHeight="1">
      <c r="A99" s="51">
        <v>1</v>
      </c>
      <c r="B99" s="54">
        <v>2025</v>
      </c>
      <c r="C99" s="53" t="s">
        <v>400</v>
      </c>
      <c r="D99" s="54">
        <v>3</v>
      </c>
      <c r="E99" s="54">
        <v>0</v>
      </c>
      <c r="F99" s="54">
        <f t="shared" si="20"/>
        <v>2000</v>
      </c>
      <c r="G99" s="54">
        <f t="shared" si="21"/>
        <v>500</v>
      </c>
      <c r="H99" s="54">
        <f t="shared" si="16"/>
        <v>2000</v>
      </c>
      <c r="I99" s="54">
        <v>1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2000</v>
      </c>
      <c r="S99" s="54">
        <v>1000</v>
      </c>
      <c r="T99" s="54">
        <f t="shared" si="19"/>
        <v>0</v>
      </c>
      <c r="U99" s="54">
        <v>10</v>
      </c>
      <c r="V99" s="54">
        <f t="shared" si="22"/>
        <v>20000</v>
      </c>
      <c r="W99" s="54"/>
      <c r="X99" s="54">
        <v>3</v>
      </c>
      <c r="Y99" s="54">
        <v>2</v>
      </c>
      <c r="Z99" s="52"/>
      <c r="AA99" s="54">
        <f t="shared" si="23"/>
        <v>120</v>
      </c>
      <c r="AB99" s="54">
        <f t="shared" si="24"/>
        <v>800</v>
      </c>
    </row>
    <row r="100" spans="1:28" ht="15.75" customHeight="1">
      <c r="A100" s="51">
        <v>1</v>
      </c>
      <c r="B100" s="54">
        <v>2026</v>
      </c>
      <c r="C100" s="53" t="s">
        <v>401</v>
      </c>
      <c r="D100" s="54">
        <v>2</v>
      </c>
      <c r="E100" s="54">
        <v>0</v>
      </c>
      <c r="F100" s="54">
        <f t="shared" si="20"/>
        <v>1500</v>
      </c>
      <c r="G100" s="54">
        <f t="shared" si="21"/>
        <v>375</v>
      </c>
      <c r="H100" s="54">
        <f t="shared" si="16"/>
        <v>900</v>
      </c>
      <c r="I100" s="54">
        <v>1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900</v>
      </c>
      <c r="S100" s="54">
        <v>1000</v>
      </c>
      <c r="T100" s="54">
        <f t="shared" si="19"/>
        <v>0</v>
      </c>
      <c r="U100" s="54">
        <v>10</v>
      </c>
      <c r="V100" s="54">
        <f t="shared" si="22"/>
        <v>21000</v>
      </c>
      <c r="W100" s="54"/>
      <c r="X100" s="54">
        <v>3</v>
      </c>
      <c r="Y100" s="54">
        <v>2</v>
      </c>
      <c r="Z100" s="52"/>
      <c r="AA100" s="54">
        <f t="shared" si="23"/>
        <v>120</v>
      </c>
      <c r="AB100" s="54">
        <f t="shared" si="24"/>
        <v>800</v>
      </c>
    </row>
    <row r="101" spans="1:28" ht="15.75" customHeight="1">
      <c r="A101" s="51">
        <v>1</v>
      </c>
      <c r="B101" s="54">
        <v>2027</v>
      </c>
      <c r="C101" s="53" t="s">
        <v>402</v>
      </c>
      <c r="D101" s="54">
        <v>2</v>
      </c>
      <c r="E101" s="54">
        <v>0</v>
      </c>
      <c r="F101" s="54">
        <f t="shared" si="20"/>
        <v>1500</v>
      </c>
      <c r="G101" s="54">
        <f t="shared" si="21"/>
        <v>375</v>
      </c>
      <c r="H101" s="54">
        <f t="shared" si="16"/>
        <v>900</v>
      </c>
      <c r="I101" s="54">
        <v>1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900</v>
      </c>
      <c r="S101" s="54">
        <v>1000</v>
      </c>
      <c r="T101" s="54">
        <f t="shared" si="19"/>
        <v>0</v>
      </c>
      <c r="U101" s="54">
        <v>10</v>
      </c>
      <c r="V101" s="54">
        <f t="shared" si="22"/>
        <v>21000</v>
      </c>
      <c r="W101" s="54"/>
      <c r="X101" s="54">
        <v>3</v>
      </c>
      <c r="Y101" s="54">
        <v>2</v>
      </c>
      <c r="Z101" s="52"/>
      <c r="AA101" s="54">
        <f t="shared" si="23"/>
        <v>120</v>
      </c>
      <c r="AB101" s="54">
        <f t="shared" si="24"/>
        <v>800</v>
      </c>
    </row>
    <row r="102" spans="1:28" ht="15.75" customHeight="1">
      <c r="A102" s="51">
        <v>1</v>
      </c>
      <c r="B102" s="54">
        <v>2028</v>
      </c>
      <c r="C102" s="53" t="s">
        <v>403</v>
      </c>
      <c r="D102" s="54">
        <v>2</v>
      </c>
      <c r="E102" s="54">
        <v>0</v>
      </c>
      <c r="F102" s="54">
        <f t="shared" si="20"/>
        <v>1500</v>
      </c>
      <c r="G102" s="54">
        <f t="shared" si="21"/>
        <v>375</v>
      </c>
      <c r="H102" s="54">
        <f t="shared" ref="H102:H105" si="25">R102/(S102/1000)</f>
        <v>900</v>
      </c>
      <c r="I102" s="54">
        <v>1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900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2"/>
        <v>21000</v>
      </c>
      <c r="W102" s="54"/>
      <c r="X102" s="54">
        <v>3</v>
      </c>
      <c r="Y102" s="54">
        <v>2</v>
      </c>
      <c r="Z102" s="52"/>
      <c r="AA102" s="54">
        <f t="shared" si="23"/>
        <v>120</v>
      </c>
      <c r="AB102" s="54">
        <f t="shared" si="24"/>
        <v>800</v>
      </c>
    </row>
    <row r="103" spans="1:28" ht="15.75" customHeight="1">
      <c r="A103" s="51">
        <v>1</v>
      </c>
      <c r="B103" s="54">
        <v>2029</v>
      </c>
      <c r="C103" s="53" t="s">
        <v>417</v>
      </c>
      <c r="D103" s="54">
        <v>2</v>
      </c>
      <c r="E103" s="54">
        <v>0</v>
      </c>
      <c r="F103" s="54">
        <f t="shared" si="20"/>
        <v>1500</v>
      </c>
      <c r="G103" s="54">
        <f t="shared" si="21"/>
        <v>375</v>
      </c>
      <c r="H103" s="54">
        <f t="shared" si="25"/>
        <v>2700</v>
      </c>
      <c r="I103" s="54">
        <v>1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2700</v>
      </c>
      <c r="S103" s="54">
        <v>1000</v>
      </c>
      <c r="T103" s="54">
        <f t="shared" si="28"/>
        <v>0</v>
      </c>
      <c r="U103" s="54">
        <v>10</v>
      </c>
      <c r="V103" s="54">
        <f t="shared" si="22"/>
        <v>15000</v>
      </c>
      <c r="W103" s="54"/>
      <c r="X103" s="54">
        <v>3</v>
      </c>
      <c r="Y103" s="54">
        <v>2</v>
      </c>
      <c r="Z103" s="52"/>
      <c r="AA103" s="54">
        <f t="shared" si="23"/>
        <v>180</v>
      </c>
      <c r="AB103" s="54">
        <f t="shared" si="24"/>
        <v>1000</v>
      </c>
    </row>
    <row r="104" spans="1:28" ht="15.75" customHeight="1">
      <c r="A104" s="51">
        <v>1</v>
      </c>
      <c r="B104" s="54">
        <v>2030</v>
      </c>
      <c r="C104" s="53" t="s">
        <v>418</v>
      </c>
      <c r="D104" s="54">
        <v>2</v>
      </c>
      <c r="E104" s="54">
        <v>0</v>
      </c>
      <c r="F104" s="54">
        <f t="shared" si="20"/>
        <v>1500</v>
      </c>
      <c r="G104" s="54">
        <f t="shared" si="21"/>
        <v>375</v>
      </c>
      <c r="H104" s="54">
        <f t="shared" si="25"/>
        <v>1800</v>
      </c>
      <c r="I104" s="54">
        <v>1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1800</v>
      </c>
      <c r="S104" s="54">
        <v>1000</v>
      </c>
      <c r="T104" s="54">
        <f t="shared" si="28"/>
        <v>0</v>
      </c>
      <c r="U104" s="54">
        <v>10</v>
      </c>
      <c r="V104" s="54">
        <f t="shared" si="22"/>
        <v>12000</v>
      </c>
      <c r="W104" s="54"/>
      <c r="X104" s="54">
        <v>3</v>
      </c>
      <c r="Y104" s="54">
        <v>2</v>
      </c>
      <c r="Z104" s="52"/>
      <c r="AA104" s="54">
        <f t="shared" si="23"/>
        <v>120</v>
      </c>
      <c r="AB104" s="54">
        <f t="shared" si="24"/>
        <v>800</v>
      </c>
    </row>
    <row r="105" spans="1:28" ht="15.75" customHeight="1">
      <c r="A105" s="51">
        <v>1</v>
      </c>
      <c r="B105" s="54">
        <v>2031</v>
      </c>
      <c r="C105" s="53" t="s">
        <v>419</v>
      </c>
      <c r="D105" s="54">
        <v>2</v>
      </c>
      <c r="E105" s="54">
        <v>0</v>
      </c>
      <c r="F105" s="54">
        <f t="shared" si="20"/>
        <v>1500</v>
      </c>
      <c r="G105" s="54">
        <f t="shared" si="21"/>
        <v>375</v>
      </c>
      <c r="H105" s="54">
        <f t="shared" si="25"/>
        <v>1500</v>
      </c>
      <c r="I105" s="54">
        <v>1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1500</v>
      </c>
      <c r="S105" s="54">
        <v>1000</v>
      </c>
      <c r="T105" s="54">
        <f t="shared" si="28"/>
        <v>0</v>
      </c>
      <c r="U105" s="54">
        <v>10</v>
      </c>
      <c r="V105" s="54">
        <f t="shared" si="22"/>
        <v>15000</v>
      </c>
      <c r="W105" s="54"/>
      <c r="X105" s="54">
        <v>3</v>
      </c>
      <c r="Y105" s="54">
        <v>2</v>
      </c>
      <c r="Z105" s="52"/>
      <c r="AA105" s="54">
        <f t="shared" si="23"/>
        <v>120</v>
      </c>
      <c r="AB105" s="54">
        <f t="shared" si="24"/>
        <v>800</v>
      </c>
    </row>
    <row r="106" spans="1:28" ht="15.75" customHeight="1">
      <c r="A106" s="51">
        <v>1</v>
      </c>
      <c r="B106" s="54">
        <v>20001</v>
      </c>
      <c r="C106" s="84" t="s">
        <v>425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3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373</v>
      </c>
      <c r="C3" s="80" t="s">
        <v>376</v>
      </c>
      <c r="D3" s="80" t="s">
        <v>375</v>
      </c>
      <c r="E3" s="80" t="s">
        <v>374</v>
      </c>
      <c r="F3" s="80" t="s">
        <v>364</v>
      </c>
      <c r="G3" s="85" t="s">
        <v>385</v>
      </c>
      <c r="H3" s="86" t="s">
        <v>386</v>
      </c>
      <c r="I3" s="90" t="s">
        <v>391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382</v>
      </c>
      <c r="L7" s="89" t="s">
        <v>382</v>
      </c>
      <c r="M7" s="89" t="s">
        <v>383</v>
      </c>
      <c r="N7" s="89" t="s">
        <v>420</v>
      </c>
      <c r="O7" s="89" t="s">
        <v>387</v>
      </c>
      <c r="P7" s="89" t="s">
        <v>388</v>
      </c>
      <c r="Q7" s="89" t="s">
        <v>389</v>
      </c>
      <c r="R7" s="89" t="s">
        <v>384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397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4800</v>
      </c>
      <c r="Q9" s="88">
        <f>INDEX(ref_Unit_Balance!$V:$V,MATCH(L9,ref_Unit_Balance!B:B,0))*O9+(INDEX(ref_Unit_Balance!$AB:$AB,MATCH(L9,ref_Unit_Balance!B:B,0))*(M9)*O9)</f>
        <v>32000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399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1</v>
      </c>
      <c r="P10" s="88">
        <f>IFERROR(INDEX(ref_Unit_Balance!$R:$R,MATCH(L10,ref_Unit_Balance!B:B,0))*O10+(INDEX(ref_Unit_Balance!$AA:$AA,MATCH(L10,ref_Unit_Balance!B:B,0))*(M10)*O10),0)</f>
        <v>4400</v>
      </c>
      <c r="Q10" s="88">
        <f>INDEX(ref_Unit_Balance!$V:$V,MATCH(L10,ref_Unit_Balance!B:B,0))*O10+(INDEX(ref_Unit_Balance!$AB:$AB,MATCH(L10,ref_Unit_Balance!B:B,0))*(M10)*O10)</f>
        <v>36000</v>
      </c>
      <c r="R10" s="88">
        <f>INDEX(ref_Unit_Balance!$G:$G,MATCH(L10,ref_Unit_Balance!B:B,0))+
(INDEX(ref_Unit_Balance!$G$20:$G$23,MATCH(ref_Stage_Balance!N10,ref_Unit_Balance!$B$20:$B$23,0))*(M10)*ref_Unit_Balance!$C$25)</f>
        <v>2000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328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327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421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390</v>
      </c>
      <c r="P14" s="88">
        <f>SUM(P8:P13)</f>
        <v>27200</v>
      </c>
      <c r="Q14" s="88">
        <f t="shared" ref="Q14:R14" si="6">SUM(Q8:Q13)</f>
        <v>231500</v>
      </c>
      <c r="R14" s="88">
        <f t="shared" si="6"/>
        <v>12500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이김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이김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373</v>
      </c>
      <c r="C27" s="80" t="s">
        <v>343</v>
      </c>
      <c r="D27" s="80" t="s">
        <v>372</v>
      </c>
      <c r="E27" s="80" t="s">
        <v>371</v>
      </c>
      <c r="F27" s="80" t="s">
        <v>370</v>
      </c>
      <c r="G27" s="85" t="s">
        <v>385</v>
      </c>
      <c r="H27" s="86" t="s">
        <v>386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218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220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219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221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222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224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223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226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226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225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227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228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229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218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221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219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218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225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223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219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224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229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227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228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230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231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233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226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222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229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232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227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229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231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233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226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230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224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223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221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219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218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TutorialInfo</vt:lpstr>
      <vt:lpstr>Dialogue</vt:lpstr>
      <vt:lpstr>EnumTable</vt:lpstr>
      <vt:lpstr>ProjectileInfo</vt:lpstr>
      <vt:lpstr>Unitinfo</vt:lpstr>
      <vt:lpstr>UnitGradeInfo</vt:lpstr>
      <vt:lpstr>GachaList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2023-11-11T11:43:22Z</dcterms:modified>
</cp:coreProperties>
</file>