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filterPrivacy="1" codeName="ThisWorkbook"/>
  <xr:revisionPtr revIDLastSave="0" documentId="13_ncr:1_{D58EC1DF-ACC3-F040-8C35-45F19A0FF680}" xr6:coauthVersionLast="47" xr6:coauthVersionMax="47" xr10:uidLastSave="{00000000-0000-0000-0000-000000000000}"/>
  <bookViews>
    <workbookView xWindow="0" yWindow="0" windowWidth="38400" windowHeight="21600" xr2:uid="{00000000-000D-0000-FFFF-FFFF00000000}"/>
  </bookViews>
  <sheets>
    <sheet name="ProjectSchedule" sheetId="11" r:id="rId1"/>
    <sheet name="Acerca de" sheetId="12" r:id="rId2"/>
  </sheets>
  <definedNames>
    <definedName name="hoy" localSheetId="0">TODAY()</definedName>
    <definedName name="Inicio_del_proyecto">ProjectSchedule!$D$3</definedName>
    <definedName name="_xlnm.Print_Titles" localSheetId="0">ProjectSchedule!$4:$6</definedName>
    <definedName name="Semana_para_mostrar">ProjectSchedule!$D$4</definedName>
    <definedName name="task_end" localSheetId="0">ProjectSchedule!$E1</definedName>
    <definedName name="task_progress" localSheetId="0">ProjectSchedule!$C1</definedName>
    <definedName name="task_start" localSheetId="0">ProjectSchedule!$D1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11" l="1"/>
  <c r="G29" i="11"/>
  <c r="E9" i="11"/>
  <c r="G7" i="11"/>
  <c r="G23" i="11" l="1"/>
  <c r="D10" i="11"/>
  <c r="H5" i="11"/>
  <c r="G42" i="11"/>
  <c r="G35" i="11"/>
  <c r="G34" i="11"/>
  <c r="G33" i="11"/>
  <c r="G32" i="11"/>
  <c r="G22" i="11"/>
  <c r="G16" i="11"/>
  <c r="G8" i="11"/>
  <c r="E10" i="11" l="1"/>
  <c r="D11" i="11" s="1"/>
  <c r="H6" i="11"/>
  <c r="G9" i="11" l="1"/>
  <c r="G10" i="11"/>
  <c r="G17" i="11"/>
  <c r="I5" i="11"/>
  <c r="J5" i="11" s="1"/>
  <c r="K5" i="11" s="1"/>
  <c r="L5" i="11" s="1"/>
  <c r="M5" i="11" s="1"/>
  <c r="N5" i="11" s="1"/>
  <c r="O5" i="11" s="1"/>
  <c r="H4" i="11"/>
  <c r="G18" i="11" l="1"/>
  <c r="G11" i="11"/>
  <c r="G12" i="11"/>
  <c r="O4" i="11"/>
  <c r="P5" i="11"/>
  <c r="Q5" i="11" s="1"/>
  <c r="R5" i="11" s="1"/>
  <c r="S5" i="11" s="1"/>
  <c r="T5" i="11" s="1"/>
  <c r="U5" i="11" s="1"/>
  <c r="V5" i="11" s="1"/>
  <c r="I6" i="11"/>
  <c r="G21" i="11" l="1"/>
  <c r="G20" i="11"/>
  <c r="G19"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S6" i="11" l="1"/>
  <c r="O6" i="11" l="1"/>
  <c r="Q6" i="11" l="1"/>
  <c r="R6" i="11" l="1"/>
  <c r="AQ6" i="11"/>
  <c r="AT5" i="11" s="1"/>
  <c r="AU5" i="11" s="1"/>
  <c r="AP6" i="11"/>
  <c r="AO6" i="11"/>
  <c r="AN6" i="11"/>
  <c r="AM6" i="11"/>
  <c r="AL6" i="11"/>
  <c r="AK6" i="11"/>
  <c r="AJ6" i="11"/>
  <c r="AI6" i="11"/>
  <c r="AH6" i="11"/>
  <c r="AG6" i="11"/>
  <c r="AF6" i="11"/>
  <c r="AE6" i="11"/>
  <c r="AD6" i="11"/>
  <c r="AC6" i="11"/>
  <c r="AB6" i="11"/>
  <c r="AA6" i="11"/>
  <c r="Z6" i="11"/>
  <c r="Y6" i="11"/>
  <c r="X6" i="11"/>
  <c r="W6" i="11"/>
  <c r="V6" i="11"/>
  <c r="U6" i="11"/>
  <c r="T6" i="11"/>
  <c r="S6" i="11"/>
  <c r="P6" i="11"/>
  <c r="AV5" i="11" l="1"/>
  <c r="AW5" i="11" s="1"/>
  <c r="AU6" i="11"/>
  <c r="AT6" i="11"/>
  <c r="AV6" i="11"/>
  <c r="AX5" i="11" l="1"/>
  <c r="AY5" i="11" l="1"/>
  <c r="AX6" i="11"/>
  <c r="AX4" i="11"/>
  <c r="AW6" i="11" s="1"/>
  <c r="AZ5" i="11" l="1"/>
  <c r="AY6" i="11"/>
  <c r="BA5" i="11" l="1"/>
  <c r="AZ6" i="11"/>
  <c r="BA6" i="11" l="1"/>
  <c r="BB5" i="11"/>
  <c r="BC5" i="11" l="1"/>
  <c r="BB6" i="11"/>
  <c r="BD5" i="11" l="1"/>
  <c r="BC6" i="11"/>
  <c r="BE5" i="11" l="1"/>
  <c r="BE4" i="11" l="1"/>
  <c r="BD6" i="11" s="1"/>
  <c r="BE6" i="11"/>
  <c r="BF5" i="11"/>
  <c r="BF6" i="11" l="1"/>
  <c r="BG5" i="11"/>
  <c r="BH5" i="11" l="1"/>
  <c r="BG6" i="11"/>
  <c r="BI5" i="11" l="1"/>
  <c r="BH6" i="11"/>
  <c r="BJ5" i="11" l="1"/>
  <c r="BI6" i="11"/>
  <c r="BK5" i="11" l="1"/>
  <c r="BJ6" i="11"/>
  <c r="BK6" i="11" l="1"/>
  <c r="BL5" i="11"/>
  <c r="BM5" i="11" l="1"/>
  <c r="BL6" i="11"/>
  <c r="BL4" i="11"/>
  <c r="BN5" i="11" l="1"/>
  <c r="BM6" i="11"/>
  <c r="BO5" i="11" l="1"/>
  <c r="BN6" i="11"/>
  <c r="BP5" i="11" l="1"/>
  <c r="BO6" i="11"/>
  <c r="BQ5" i="11" l="1"/>
  <c r="BP6" i="11"/>
  <c r="BQ6" i="11" l="1"/>
  <c r="BR5" i="11"/>
  <c r="BR6" i="11" l="1"/>
  <c r="BS5" i="11"/>
  <c r="BT5" i="11" l="1"/>
  <c r="BS6" i="11"/>
  <c r="BS4" i="11"/>
  <c r="BU5" i="11" l="1"/>
  <c r="BT6" i="11"/>
  <c r="BU6" i="11" l="1"/>
  <c r="BV5" i="11"/>
  <c r="BW5" i="11" l="1"/>
  <c r="BV6" i="11"/>
  <c r="BX5" i="11" l="1"/>
  <c r="BW6" i="11"/>
  <c r="BX6" i="11" l="1"/>
  <c r="BY5" i="11"/>
  <c r="BY6" i="11" s="1"/>
</calcChain>
</file>

<file path=xl/sharedStrings.xml><?xml version="1.0" encoding="utf-8"?>
<sst xmlns="http://schemas.openxmlformats.org/spreadsheetml/2006/main" count="73" uniqueCount="70">
  <si>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</si>
  <si>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</si>
  <si>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</si>
  <si>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</si>
  <si>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</si>
  <si>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</si>
  <si>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</si>
  <si>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</si>
  <si>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</si>
  <si>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</si>
  <si>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</si>
  <si>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</si>
  <si>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</si>
  <si>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</si>
  <si>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</si>
  <si>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</si>
  <si>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</si>
  <si>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</si>
  <si>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</si>
  <si>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</si>
  <si>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</si>
  <si>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</si>
  <si>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</si>
  <si>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</si>
  <si>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</si>
  <si>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</si>
  <si>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</si>
  <si>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</si>
  <si>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</si>
  <si>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</si>
  <si>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</si>
  <si>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</si>
  <si>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</si>
  <si>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</si>
  <si>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Front-End</t>
  </si>
  <si>
    <t>Back-End</t>
  </si>
  <si>
    <t>BBDD</t>
  </si>
  <si>
    <t>Ofimática</t>
  </si>
  <si>
    <t>Redacción de idea de proyecto</t>
  </si>
  <si>
    <t>Redacción de introducción</t>
  </si>
  <si>
    <t>Maquetación del diagrama de Gantt</t>
  </si>
  <si>
    <t>Maquetación del trabajo escrito</t>
  </si>
  <si>
    <t>Elaboración de ítems a llevar a cabo</t>
  </si>
  <si>
    <r>
      <t xml:space="preserve">Elaboración logo </t>
    </r>
    <r>
      <rPr>
        <b/>
        <sz val="11"/>
        <color theme="1"/>
        <rFont val="Calibri"/>
        <family val="2"/>
        <scheme val="minor"/>
      </rPr>
      <t>BeSport2</t>
    </r>
    <r>
      <rPr>
        <b/>
        <i/>
        <sz val="11"/>
        <color theme="1"/>
        <rFont val="Calibri"/>
        <family val="2"/>
        <scheme val="minor"/>
      </rPr>
      <t>4</t>
    </r>
    <r>
      <rPr>
        <sz val="11"/>
        <color theme="1"/>
        <rFont val="Calibri"/>
        <family val="2"/>
        <scheme val="minor"/>
      </rPr>
      <t>Training</t>
    </r>
  </si>
  <si>
    <r>
      <t>BeSport2</t>
    </r>
    <r>
      <rPr>
        <b/>
        <i/>
        <sz val="22"/>
        <color theme="1" tint="0.34998626667073579"/>
        <rFont val="Calibri"/>
        <family val="2"/>
        <scheme val="major"/>
      </rPr>
      <t>4</t>
    </r>
    <r>
      <rPr>
        <sz val="22"/>
        <color theme="1" tint="0.34998626667073579"/>
        <rFont val="Calibri"/>
        <family val="2"/>
        <scheme val="major"/>
      </rPr>
      <t>Training</t>
    </r>
  </si>
  <si>
    <t>Inicio:</t>
  </si>
  <si>
    <t>Elaboración diagrama entidad-relación</t>
  </si>
  <si>
    <t>Creación de tablas de base de datos en MariaDB</t>
  </si>
  <si>
    <t>Diagrama de casos de uso</t>
  </si>
  <si>
    <t>Estructura por capas</t>
  </si>
  <si>
    <t>Inserción de datos</t>
  </si>
  <si>
    <t>Segunda formación: SwiftUI</t>
  </si>
  <si>
    <t>Primera Formación: SwiftUI</t>
  </si>
  <si>
    <t>Tercera formación: Swift</t>
  </si>
  <si>
    <t>Fix en el orden de creación de las tablas para automatizar</t>
  </si>
  <si>
    <t>CORS</t>
  </si>
  <si>
    <t>CRUD básico Exercises</t>
  </si>
  <si>
    <t>CRUD básico Sessions</t>
  </si>
  <si>
    <t>CRUD básico Trainings</t>
  </si>
  <si>
    <t>CRUD básico Users</t>
  </si>
  <si>
    <t>CRUD básico SessionsTrainings</t>
  </si>
  <si>
    <t>CRUD básico ExerciseTypes &amp; ExerciseSubtypes</t>
  </si>
  <si>
    <t>Cuarta formación: arquitecturas Swift y SwiftUI</t>
  </si>
  <si>
    <t>Configuración global aplicación</t>
  </si>
  <si>
    <t>Vistas módulo User</t>
  </si>
  <si>
    <t>Vistas módulo Exercises</t>
  </si>
  <si>
    <t>Vistas módulo Sessions</t>
  </si>
  <si>
    <t>Vistas módulo Trainings</t>
  </si>
  <si>
    <t>Checkeo con el back-end</t>
  </si>
  <si>
    <t>Application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</si>
</sst>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
    <numFmt numFmtId="168" formatCode="ddd\,\ yyyy\-mm\-dd;@"/>
    <numFmt numFmtId="169" formatCode="d\ &quot;de&quot;\ mmmm\ &quot;de&quot;\ yyyy"/>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i/>
      <sz val="11"/>
      <color theme="1"/>
      <name val="Calibri"/>
      <family val="2"/>
      <scheme val="minor"/>
    </font>
    <font>
      <sz val="22"/>
      <color theme="1" tint="0.34998626667073579"/>
      <name val="Calibri"/>
      <family val="2"/>
      <scheme val="major"/>
    </font>
    <font>
      <b/>
      <i/>
      <sz val="22"/>
      <color theme="1" tint="0.34998626667073579"/>
      <name val="Calibri"/>
      <family val="2"/>
      <scheme val="maj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41"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9"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9"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9"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9"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9"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7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Fill="1">
      <alignment horizontal="center" vertical="center"/>
    </xf>
    <xf numFmtId="166" fontId="3" fillId="2" borderId="2" xfId="0" applyNumberFormat="1" applyFont="1" applyFill="1" applyBorder="1" applyAlignment="1">
      <alignment horizontal="left" vertical="center"/>
    </xf>
    <xf numFmtId="166" fontId="4" fillId="2" borderId="2" xfId="0" applyNumberFormat="1" applyFont="1" applyFill="1" applyBorder="1" applyAlignment="1">
      <alignment horizontal="center" vertical="center"/>
    </xf>
    <xf numFmtId="167" fontId="10" fillId="7" borderId="6" xfId="0" applyNumberFormat="1" applyFont="1" applyFill="1" applyBorder="1" applyAlignment="1">
      <alignment horizontal="center" vertical="center"/>
    </xf>
    <xf numFmtId="167" fontId="10" fillId="7" borderId="0" xfId="0" applyNumberFormat="1" applyFont="1" applyFill="1" applyAlignment="1">
      <alignment horizontal="center" vertical="center"/>
    </xf>
    <xf numFmtId="167" fontId="10" fillId="7" borderId="7" xfId="0" applyNumberFormat="1" applyFont="1" applyFill="1" applyBorder="1" applyAlignment="1">
      <alignment horizontal="center" vertical="center"/>
    </xf>
    <xf numFmtId="0" fontId="0" fillId="3" borderId="2" xfId="12" applyFont="1" applyFill="1">
      <alignment horizontal="left" vertical="center" indent="2"/>
    </xf>
    <xf numFmtId="0" fontId="8" fillId="0" borderId="0" xfId="8">
      <alignment horizontal="right" indent="1"/>
    </xf>
    <xf numFmtId="0" fontId="19" fillId="0" borderId="0" xfId="0" applyFont="1" applyAlignment="1">
      <alignment horizontal="center" vertical="center"/>
    </xf>
    <xf numFmtId="0" fontId="8" fillId="0" borderId="0" xfId="8" applyAlignment="1">
      <alignment horizontal="right"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8" fillId="0" borderId="17" xfId="9" applyNumberFormat="1" applyBorder="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1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Y44"/>
  <sheetViews>
    <sheetView showGridLines="0" tabSelected="1" showRuler="0" zoomScaleNormal="100" zoomScalePageLayoutView="70" workbookViewId="0">
      <pane ySplit="6" topLeftCell="A24" activePane="bottomLeft" state="frozen"/>
      <selection pane="bottomLeft" activeCell="E38" sqref="E38"/>
    </sheetView>
  </sheetViews>
  <sheetFormatPr baseColWidth="10" defaultColWidth="9.1640625" defaultRowHeight="30" customHeight="1" x14ac:dyDescent="0.2"/>
  <cols>
    <col min="1" max="1" width="2.6640625" style="39" customWidth="1"/>
    <col min="2" max="2" width="50.83203125" customWidth="1"/>
    <col min="3" max="3" width="10.6640625" customWidth="1"/>
    <col min="4" max="4" width="10.5" style="4" customWidth="1"/>
    <col min="5" max="5" width="10.5" customWidth="1"/>
    <col min="6" max="6" width="3.1640625" customWidth="1"/>
    <col min="7" max="7" width="6.1640625" hidden="1" customWidth="1"/>
    <col min="8" max="77" width="3.1640625" customWidth="1"/>
    <col min="82" max="83" width="10.33203125"/>
  </cols>
  <sheetData>
    <row r="1" spans="1:77" ht="30" customHeight="1" x14ac:dyDescent="0.35">
      <c r="A1" s="40" t="s">
        <v>0</v>
      </c>
      <c r="B1" s="42" t="s">
        <v>44</v>
      </c>
      <c r="C1" s="1"/>
      <c r="D1" s="3"/>
      <c r="E1" s="28"/>
      <c r="G1" s="1"/>
      <c r="H1" s="50" t="s">
        <v>19</v>
      </c>
    </row>
    <row r="2" spans="1:77" ht="30" customHeight="1" x14ac:dyDescent="0.25">
      <c r="A2" s="39" t="s">
        <v>1</v>
      </c>
      <c r="B2" s="43"/>
      <c r="H2" s="51" t="s">
        <v>20</v>
      </c>
    </row>
    <row r="3" spans="1:77" ht="30" customHeight="1" x14ac:dyDescent="0.2">
      <c r="A3" s="39" t="s">
        <v>2</v>
      </c>
      <c r="B3" s="44"/>
      <c r="C3" s="73" t="s">
        <v>45</v>
      </c>
      <c r="D3" s="77">
        <v>45719</v>
      </c>
      <c r="E3" s="77"/>
    </row>
    <row r="4" spans="1:77" ht="30" customHeight="1" x14ac:dyDescent="0.2">
      <c r="A4" s="40" t="s">
        <v>3</v>
      </c>
      <c r="C4" s="71"/>
      <c r="D4" s="72">
        <v>1</v>
      </c>
      <c r="H4" s="74">
        <f>H5</f>
        <v>45719</v>
      </c>
      <c r="I4" s="75"/>
      <c r="J4" s="75"/>
      <c r="K4" s="75"/>
      <c r="L4" s="75"/>
      <c r="M4" s="75"/>
      <c r="N4" s="76"/>
      <c r="O4" s="74">
        <f>O5</f>
        <v>45726</v>
      </c>
      <c r="P4" s="75"/>
      <c r="Q4" s="75"/>
      <c r="R4" s="75"/>
      <c r="S4" s="75"/>
      <c r="T4" s="75"/>
      <c r="U4" s="76"/>
      <c r="V4" s="74">
        <f>V5</f>
        <v>45733</v>
      </c>
      <c r="W4" s="75"/>
      <c r="X4" s="75"/>
      <c r="Y4" s="75"/>
      <c r="Z4" s="75"/>
      <c r="AA4" s="75"/>
      <c r="AB4" s="76"/>
      <c r="AC4" s="74">
        <f>AC5</f>
        <v>45740</v>
      </c>
      <c r="AD4" s="75"/>
      <c r="AE4" s="75"/>
      <c r="AF4" s="75"/>
      <c r="AG4" s="75"/>
      <c r="AH4" s="75"/>
      <c r="AI4" s="76"/>
      <c r="AJ4" s="74">
        <f>AJ5</f>
        <v>45747</v>
      </c>
      <c r="AK4" s="75"/>
      <c r="AL4" s="75"/>
      <c r="AM4" s="75"/>
      <c r="AN4" s="75"/>
      <c r="AO4" s="75"/>
      <c r="AP4" s="76"/>
      <c r="AQ4" s="74">
        <f>AQ5</f>
        <v>45754</v>
      </c>
      <c r="AR4" s="75"/>
      <c r="AS4" s="75"/>
      <c r="AT4" s="75"/>
      <c r="AU4" s="75"/>
      <c r="AV4" s="75"/>
      <c r="AW4" s="76"/>
      <c r="AX4" s="74">
        <f>AX5</f>
        <v>45761</v>
      </c>
      <c r="AY4" s="75"/>
      <c r="AZ4" s="75"/>
      <c r="BA4" s="75"/>
      <c r="BB4" s="75"/>
      <c r="BC4" s="75"/>
      <c r="BD4" s="76"/>
      <c r="BE4" s="74">
        <f>BE5</f>
        <v>45768</v>
      </c>
      <c r="BF4" s="75"/>
      <c r="BG4" s="75"/>
      <c r="BH4" s="75"/>
      <c r="BI4" s="75"/>
      <c r="BJ4" s="75"/>
      <c r="BK4" s="76"/>
      <c r="BL4" s="74">
        <f>BL5</f>
        <v>45775</v>
      </c>
      <c r="BM4" s="75"/>
      <c r="BN4" s="75"/>
      <c r="BO4" s="75"/>
      <c r="BP4" s="75"/>
      <c r="BQ4" s="75"/>
      <c r="BR4" s="76"/>
      <c r="BS4" s="74">
        <f>BS5</f>
        <v>45782</v>
      </c>
      <c r="BT4" s="75"/>
      <c r="BU4" s="75"/>
      <c r="BV4" s="75"/>
      <c r="BW4" s="75"/>
      <c r="BX4" s="75"/>
      <c r="BY4" s="76"/>
    </row>
    <row r="5" spans="1:77" ht="15" customHeight="1" x14ac:dyDescent="0.2">
      <c r="A5" s="40" t="s">
        <v>4</v>
      </c>
      <c r="B5" s="49"/>
      <c r="C5" s="49"/>
      <c r="D5" s="49"/>
      <c r="E5" s="49"/>
      <c r="F5" s="49"/>
      <c r="H5" s="67">
        <f>Inicio_del_proyecto-WEEKDAY(Inicio_del_proyecto,1)+2+7*(Semana_para_mostrar-1)</f>
        <v>45719</v>
      </c>
      <c r="I5" s="68">
        <f>H5+1</f>
        <v>45720</v>
      </c>
      <c r="J5" s="68">
        <f t="shared" ref="J5:AW5" si="0">I5+1</f>
        <v>45721</v>
      </c>
      <c r="K5" s="68">
        <f t="shared" si="0"/>
        <v>45722</v>
      </c>
      <c r="L5" s="68">
        <f t="shared" si="0"/>
        <v>45723</v>
      </c>
      <c r="M5" s="68">
        <f t="shared" si="0"/>
        <v>45724</v>
      </c>
      <c r="N5" s="69">
        <f t="shared" si="0"/>
        <v>45725</v>
      </c>
      <c r="O5" s="67">
        <f>N5+1</f>
        <v>45726</v>
      </c>
      <c r="P5" s="68">
        <f>O5+1</f>
        <v>45727</v>
      </c>
      <c r="Q5" s="68">
        <f t="shared" si="0"/>
        <v>45728</v>
      </c>
      <c r="R5" s="68">
        <f t="shared" si="0"/>
        <v>45729</v>
      </c>
      <c r="S5" s="68">
        <f t="shared" si="0"/>
        <v>45730</v>
      </c>
      <c r="T5" s="68">
        <f t="shared" si="0"/>
        <v>45731</v>
      </c>
      <c r="U5" s="69">
        <f t="shared" si="0"/>
        <v>45732</v>
      </c>
      <c r="V5" s="67">
        <f>U5+1</f>
        <v>45733</v>
      </c>
      <c r="W5" s="68">
        <f>V5+1</f>
        <v>45734</v>
      </c>
      <c r="X5" s="68">
        <f t="shared" si="0"/>
        <v>45735</v>
      </c>
      <c r="Y5" s="68">
        <f t="shared" si="0"/>
        <v>45736</v>
      </c>
      <c r="Z5" s="68">
        <f t="shared" si="0"/>
        <v>45737</v>
      </c>
      <c r="AA5" s="68">
        <f t="shared" si="0"/>
        <v>45738</v>
      </c>
      <c r="AB5" s="69">
        <f t="shared" si="0"/>
        <v>45739</v>
      </c>
      <c r="AC5" s="67">
        <f>AB5+1</f>
        <v>45740</v>
      </c>
      <c r="AD5" s="68">
        <f>AC5+1</f>
        <v>45741</v>
      </c>
      <c r="AE5" s="68">
        <f t="shared" si="0"/>
        <v>45742</v>
      </c>
      <c r="AF5" s="68">
        <f t="shared" si="0"/>
        <v>45743</v>
      </c>
      <c r="AG5" s="68">
        <f t="shared" si="0"/>
        <v>45744</v>
      </c>
      <c r="AH5" s="68">
        <f t="shared" si="0"/>
        <v>45745</v>
      </c>
      <c r="AI5" s="69">
        <f t="shared" si="0"/>
        <v>45746</v>
      </c>
      <c r="AJ5" s="67">
        <f>AI5+1</f>
        <v>45747</v>
      </c>
      <c r="AK5" s="68">
        <f>AJ5+1</f>
        <v>45748</v>
      </c>
      <c r="AL5" s="68">
        <f t="shared" si="0"/>
        <v>45749</v>
      </c>
      <c r="AM5" s="68">
        <f t="shared" si="0"/>
        <v>45750</v>
      </c>
      <c r="AN5" s="68">
        <f t="shared" si="0"/>
        <v>45751</v>
      </c>
      <c r="AO5" s="68">
        <f t="shared" si="0"/>
        <v>45752</v>
      </c>
      <c r="AP5" s="69">
        <f t="shared" si="0"/>
        <v>45753</v>
      </c>
      <c r="AQ5" s="67">
        <f>AP5+1</f>
        <v>45754</v>
      </c>
      <c r="AR5" s="68">
        <f>AQ5+1</f>
        <v>45755</v>
      </c>
      <c r="AS5" s="68">
        <f t="shared" si="0"/>
        <v>45756</v>
      </c>
      <c r="AT5" s="68">
        <f t="shared" si="0"/>
        <v>45757</v>
      </c>
      <c r="AU5" s="68">
        <f t="shared" si="0"/>
        <v>45758</v>
      </c>
      <c r="AV5" s="68">
        <f t="shared" si="0"/>
        <v>45759</v>
      </c>
      <c r="AW5" s="69">
        <f t="shared" si="0"/>
        <v>45760</v>
      </c>
      <c r="AX5" s="67">
        <f>AW5+1</f>
        <v>45761</v>
      </c>
      <c r="AY5" s="68">
        <f>AX5+1</f>
        <v>45762</v>
      </c>
      <c r="AZ5" s="68">
        <f t="shared" ref="AZ5:BD5" si="1">AY5+1</f>
        <v>45763</v>
      </c>
      <c r="BA5" s="68">
        <f t="shared" si="1"/>
        <v>45764</v>
      </c>
      <c r="BB5" s="68">
        <f t="shared" si="1"/>
        <v>45765</v>
      </c>
      <c r="BC5" s="68">
        <f t="shared" si="1"/>
        <v>45766</v>
      </c>
      <c r="BD5" s="69">
        <f t="shared" si="1"/>
        <v>45767</v>
      </c>
      <c r="BE5" s="67">
        <f>BD5+1</f>
        <v>45768</v>
      </c>
      <c r="BF5" s="68">
        <f>BE5+1</f>
        <v>45769</v>
      </c>
      <c r="BG5" s="68">
        <f t="shared" ref="BG5:BK5" si="2">BF5+1</f>
        <v>45770</v>
      </c>
      <c r="BH5" s="68">
        <f t="shared" si="2"/>
        <v>45771</v>
      </c>
      <c r="BI5" s="68">
        <f t="shared" si="2"/>
        <v>45772</v>
      </c>
      <c r="BJ5" s="68">
        <f t="shared" si="2"/>
        <v>45773</v>
      </c>
      <c r="BK5" s="69">
        <f t="shared" si="2"/>
        <v>45774</v>
      </c>
      <c r="BL5" s="67">
        <f>BK5+1</f>
        <v>45775</v>
      </c>
      <c r="BM5" s="68">
        <f>BL5+1</f>
        <v>45776</v>
      </c>
      <c r="BN5" s="68">
        <f t="shared" ref="BN5" si="3">BM5+1</f>
        <v>45777</v>
      </c>
      <c r="BO5" s="68">
        <f t="shared" ref="BO5" si="4">BN5+1</f>
        <v>45778</v>
      </c>
      <c r="BP5" s="68">
        <f t="shared" ref="BP5" si="5">BO5+1</f>
        <v>45779</v>
      </c>
      <c r="BQ5" s="68">
        <f t="shared" ref="BQ5" si="6">BP5+1</f>
        <v>45780</v>
      </c>
      <c r="BR5" s="69">
        <f t="shared" ref="BR5" si="7">BQ5+1</f>
        <v>45781</v>
      </c>
      <c r="BS5" s="67">
        <f>BR5+1</f>
        <v>45782</v>
      </c>
      <c r="BT5" s="68">
        <f>BS5+1</f>
        <v>45783</v>
      </c>
      <c r="BU5" s="68">
        <f t="shared" ref="BU5" si="8">BT5+1</f>
        <v>45784</v>
      </c>
      <c r="BV5" s="68">
        <f t="shared" ref="BV5" si="9">BU5+1</f>
        <v>45785</v>
      </c>
      <c r="BW5" s="68">
        <f t="shared" ref="BW5" si="10">BV5+1</f>
        <v>45786</v>
      </c>
      <c r="BX5" s="68">
        <f t="shared" ref="BX5" si="11">BW5+1</f>
        <v>45787</v>
      </c>
      <c r="BY5" s="69">
        <f t="shared" ref="BY5" si="12">BX5+1</f>
        <v>45788</v>
      </c>
    </row>
    <row r="6" spans="1:77" ht="30" customHeight="1" thickBot="1" x14ac:dyDescent="0.25">
      <c r="A6" s="40" t="s">
        <v>5</v>
      </c>
      <c r="B6" s="6" t="s">
        <v>13</v>
      </c>
      <c r="C6" s="7" t="s">
        <v>15</v>
      </c>
      <c r="D6" s="7" t="s">
        <v>16</v>
      </c>
      <c r="E6" s="7" t="s">
        <v>17</v>
      </c>
      <c r="F6" s="7"/>
      <c r="G6" s="7" t="s">
        <v>18</v>
      </c>
      <c r="H6" s="8" t="str">
        <f t="shared" ref="H6" si="13">LEFT(TEXT(H5,"ddd"),1)</f>
        <v>M</v>
      </c>
      <c r="I6" s="8" t="str">
        <f t="shared" ref="I6:AQ6" si="14">LEFT(TEXT(I5,"ddd"),1)</f>
        <v>T</v>
      </c>
      <c r="J6" s="8" t="str">
        <f t="shared" si="14"/>
        <v>W</v>
      </c>
      <c r="K6" s="8" t="str">
        <f t="shared" si="14"/>
        <v>T</v>
      </c>
      <c r="L6" s="8" t="str">
        <f t="shared" si="14"/>
        <v>F</v>
      </c>
      <c r="M6" s="8" t="str">
        <f t="shared" si="14"/>
        <v>S</v>
      </c>
      <c r="N6" s="8" t="str">
        <f t="shared" si="14"/>
        <v>S</v>
      </c>
      <c r="O6" s="8" t="str">
        <f t="shared" si="14"/>
        <v>M</v>
      </c>
      <c r="P6" s="8" t="str">
        <f t="shared" si="14"/>
        <v>T</v>
      </c>
      <c r="Q6" s="8" t="str">
        <f t="shared" si="14"/>
        <v>W</v>
      </c>
      <c r="R6" s="8" t="str">
        <f t="shared" si="14"/>
        <v>T</v>
      </c>
      <c r="S6" s="8" t="str">
        <f t="shared" si="14"/>
        <v>F</v>
      </c>
      <c r="T6" s="8" t="str">
        <f t="shared" si="14"/>
        <v>S</v>
      </c>
      <c r="U6" s="8" t="str">
        <f t="shared" si="14"/>
        <v>S</v>
      </c>
      <c r="V6" s="8" t="str">
        <f t="shared" si="14"/>
        <v>M</v>
      </c>
      <c r="W6" s="8" t="str">
        <f t="shared" si="14"/>
        <v>T</v>
      </c>
      <c r="X6" s="8" t="str">
        <f t="shared" si="14"/>
        <v>W</v>
      </c>
      <c r="Y6" s="8" t="str">
        <f t="shared" si="14"/>
        <v>T</v>
      </c>
      <c r="Z6" s="8" t="str">
        <f t="shared" si="14"/>
        <v>F</v>
      </c>
      <c r="AA6" s="8" t="str">
        <f t="shared" si="14"/>
        <v>S</v>
      </c>
      <c r="AB6" s="8" t="str">
        <f t="shared" si="14"/>
        <v>S</v>
      </c>
      <c r="AC6" s="8" t="str">
        <f t="shared" si="14"/>
        <v>M</v>
      </c>
      <c r="AD6" s="8" t="str">
        <f t="shared" si="14"/>
        <v>T</v>
      </c>
      <c r="AE6" s="8" t="str">
        <f t="shared" si="14"/>
        <v>W</v>
      </c>
      <c r="AF6" s="8" t="str">
        <f t="shared" si="14"/>
        <v>T</v>
      </c>
      <c r="AG6" s="8" t="str">
        <f t="shared" si="14"/>
        <v>F</v>
      </c>
      <c r="AH6" s="8" t="str">
        <f t="shared" si="14"/>
        <v>S</v>
      </c>
      <c r="AI6" s="8" t="str">
        <f t="shared" si="14"/>
        <v>S</v>
      </c>
      <c r="AJ6" s="8" t="str">
        <f t="shared" si="14"/>
        <v>M</v>
      </c>
      <c r="AK6" s="8" t="str">
        <f t="shared" si="14"/>
        <v>T</v>
      </c>
      <c r="AL6" s="8" t="str">
        <f t="shared" si="14"/>
        <v>W</v>
      </c>
      <c r="AM6" s="8" t="str">
        <f t="shared" si="14"/>
        <v>T</v>
      </c>
      <c r="AN6" s="8" t="str">
        <f t="shared" si="14"/>
        <v>F</v>
      </c>
      <c r="AO6" s="8" t="str">
        <f t="shared" si="14"/>
        <v>S</v>
      </c>
      <c r="AP6" s="8" t="str">
        <f t="shared" si="14"/>
        <v>S</v>
      </c>
      <c r="AQ6" s="8" t="str">
        <f t="shared" si="14"/>
        <v>M</v>
      </c>
      <c r="AR6" s="8" t="str">
        <f t="shared" ref="AR6:BK6" si="15">LEFT(TEXT(AR5,"ddd"),1)</f>
        <v>T</v>
      </c>
      <c r="AS6" s="8" t="str">
        <f t="shared" si="15"/>
        <v>W</v>
      </c>
      <c r="AT6" s="8" t="str">
        <f t="shared" si="15"/>
        <v>T</v>
      </c>
      <c r="AU6" s="8" t="str">
        <f t="shared" si="15"/>
        <v>F</v>
      </c>
      <c r="AV6" s="8" t="str">
        <f t="shared" si="15"/>
        <v>S</v>
      </c>
      <c r="AW6" s="8" t="str">
        <f t="shared" si="15"/>
        <v>S</v>
      </c>
      <c r="AX6" s="8" t="str">
        <f t="shared" si="15"/>
        <v>M</v>
      </c>
      <c r="AY6" s="8" t="str">
        <f t="shared" si="15"/>
        <v>T</v>
      </c>
      <c r="AZ6" s="8" t="str">
        <f t="shared" si="15"/>
        <v>W</v>
      </c>
      <c r="BA6" s="8" t="str">
        <f t="shared" si="15"/>
        <v>T</v>
      </c>
      <c r="BB6" s="8" t="str">
        <f t="shared" si="15"/>
        <v>F</v>
      </c>
      <c r="BC6" s="8" t="str">
        <f t="shared" si="15"/>
        <v>S</v>
      </c>
      <c r="BD6" s="8" t="str">
        <f t="shared" si="15"/>
        <v>S</v>
      </c>
      <c r="BE6" s="8" t="str">
        <f t="shared" si="15"/>
        <v>M</v>
      </c>
      <c r="BF6" s="8" t="str">
        <f t="shared" si="15"/>
        <v>T</v>
      </c>
      <c r="BG6" s="8" t="str">
        <f t="shared" si="15"/>
        <v>W</v>
      </c>
      <c r="BH6" s="8" t="str">
        <f t="shared" si="15"/>
        <v>T</v>
      </c>
      <c r="BI6" s="8" t="str">
        <f t="shared" si="15"/>
        <v>F</v>
      </c>
      <c r="BJ6" s="8" t="str">
        <f t="shared" si="15"/>
        <v>S</v>
      </c>
      <c r="BK6" s="8" t="str">
        <f t="shared" si="15"/>
        <v>S</v>
      </c>
      <c r="BL6" s="8" t="str">
        <f t="shared" ref="BL6:BR6" si="16">LEFT(TEXT(BL5,"ddd"),1)</f>
        <v>M</v>
      </c>
      <c r="BM6" s="8" t="str">
        <f t="shared" si="16"/>
        <v>T</v>
      </c>
      <c r="BN6" s="8" t="str">
        <f t="shared" si="16"/>
        <v>W</v>
      </c>
      <c r="BO6" s="8" t="str">
        <f t="shared" si="16"/>
        <v>T</v>
      </c>
      <c r="BP6" s="8" t="str">
        <f t="shared" si="16"/>
        <v>F</v>
      </c>
      <c r="BQ6" s="8" t="str">
        <f t="shared" si="16"/>
        <v>S</v>
      </c>
      <c r="BR6" s="8" t="str">
        <f t="shared" si="16"/>
        <v>S</v>
      </c>
      <c r="BS6" s="8" t="str">
        <f t="shared" ref="BS6:BY6" si="17">LEFT(TEXT(BS5,"ddd"),1)</f>
        <v>M</v>
      </c>
      <c r="BT6" s="8" t="str">
        <f t="shared" si="17"/>
        <v>T</v>
      </c>
      <c r="BU6" s="8" t="str">
        <f t="shared" si="17"/>
        <v>W</v>
      </c>
      <c r="BV6" s="8" t="str">
        <f t="shared" si="17"/>
        <v>T</v>
      </c>
      <c r="BW6" s="8" t="str">
        <f t="shared" si="17"/>
        <v>F</v>
      </c>
      <c r="BX6" s="8" t="str">
        <f t="shared" si="17"/>
        <v>S</v>
      </c>
      <c r="BY6" s="8" t="str">
        <f t="shared" si="17"/>
        <v>S</v>
      </c>
    </row>
    <row r="7" spans="1:77" ht="30" hidden="1" customHeight="1" thickBot="1" x14ac:dyDescent="0.25">
      <c r="A7" s="39" t="s">
        <v>6</v>
      </c>
      <c r="D7"/>
      <c r="G7" t="str">
        <f>IF(OR(ISBLANK(task_start),ISBLANK(task_end)),"",task_end-task_start+1)</f>
        <v/>
      </c>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row>
    <row r="8" spans="1:77" s="2" customFormat="1" ht="30" customHeight="1" thickBot="1" x14ac:dyDescent="0.25">
      <c r="A8" s="40" t="s">
        <v>7</v>
      </c>
      <c r="B8" s="10" t="s">
        <v>37</v>
      </c>
      <c r="C8" s="11"/>
      <c r="D8" s="53"/>
      <c r="E8" s="54"/>
      <c r="F8" s="9"/>
      <c r="G8" s="9" t="str">
        <f t="shared" ref="G8:G42" si="18">IF(OR(ISBLANK(task_start),ISBLANK(task_end)),"",task_end-task_start+1)</f>
        <v/>
      </c>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row>
    <row r="9" spans="1:77" s="2" customFormat="1" ht="30" customHeight="1" thickBot="1" x14ac:dyDescent="0.25">
      <c r="A9" s="40" t="s">
        <v>8</v>
      </c>
      <c r="B9" s="45" t="s">
        <v>38</v>
      </c>
      <c r="C9" s="12">
        <v>1</v>
      </c>
      <c r="D9" s="55">
        <v>45719</v>
      </c>
      <c r="E9" s="55">
        <f>D9+1</f>
        <v>45720</v>
      </c>
      <c r="F9" s="9"/>
      <c r="G9" s="9">
        <f t="shared" si="18"/>
        <v>2</v>
      </c>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row>
    <row r="10" spans="1:77" s="2" customFormat="1" ht="30" customHeight="1" thickBot="1" x14ac:dyDescent="0.25">
      <c r="A10" s="40" t="s">
        <v>9</v>
      </c>
      <c r="B10" s="45" t="s">
        <v>41</v>
      </c>
      <c r="C10" s="12">
        <v>1</v>
      </c>
      <c r="D10" s="55">
        <f>E9</f>
        <v>45720</v>
      </c>
      <c r="E10" s="55">
        <f>D10+0</f>
        <v>45720</v>
      </c>
      <c r="F10" s="9"/>
      <c r="G10" s="9">
        <f t="shared" si="18"/>
        <v>1</v>
      </c>
      <c r="H10" s="25"/>
      <c r="I10" s="25"/>
      <c r="J10" s="25"/>
      <c r="K10" s="25"/>
      <c r="L10" s="25"/>
      <c r="M10" s="25"/>
      <c r="N10" s="25"/>
      <c r="O10" s="25"/>
      <c r="P10" s="25"/>
      <c r="Q10" s="25"/>
      <c r="R10" s="25"/>
      <c r="S10" s="25"/>
      <c r="T10" s="26"/>
      <c r="U10" s="26"/>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row>
    <row r="11" spans="1:77" s="2" customFormat="1" ht="30" customHeight="1" thickBot="1" x14ac:dyDescent="0.25">
      <c r="A11" s="39"/>
      <c r="B11" s="45" t="s">
        <v>40</v>
      </c>
      <c r="C11" s="12">
        <v>1</v>
      </c>
      <c r="D11" s="55">
        <f>E10</f>
        <v>45720</v>
      </c>
      <c r="E11" s="55">
        <v>45720</v>
      </c>
      <c r="F11" s="9"/>
      <c r="G11" s="9">
        <f t="shared" si="18"/>
        <v>1</v>
      </c>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row>
    <row r="12" spans="1:77" s="2" customFormat="1" ht="30" customHeight="1" thickBot="1" x14ac:dyDescent="0.25">
      <c r="A12" s="39"/>
      <c r="B12" s="45" t="s">
        <v>39</v>
      </c>
      <c r="C12" s="12">
        <v>1</v>
      </c>
      <c r="D12" s="55">
        <v>45720</v>
      </c>
      <c r="E12" s="55">
        <v>45721</v>
      </c>
      <c r="F12" s="9"/>
      <c r="G12" s="9">
        <f t="shared" si="18"/>
        <v>2</v>
      </c>
      <c r="H12" s="25"/>
      <c r="I12" s="25"/>
      <c r="J12" s="25"/>
      <c r="K12" s="25"/>
      <c r="L12" s="25"/>
      <c r="M12" s="25"/>
      <c r="N12" s="25"/>
      <c r="O12" s="25"/>
      <c r="P12" s="25"/>
      <c r="Q12" s="25"/>
      <c r="R12" s="25"/>
      <c r="S12" s="25"/>
      <c r="T12" s="25"/>
      <c r="U12" s="25"/>
      <c r="V12" s="25"/>
      <c r="W12" s="25"/>
      <c r="X12" s="26"/>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row>
    <row r="13" spans="1:77" s="2" customFormat="1" ht="30" customHeight="1" thickBot="1" x14ac:dyDescent="0.25">
      <c r="A13" s="39"/>
      <c r="B13" s="45" t="s">
        <v>42</v>
      </c>
      <c r="C13" s="12">
        <v>1</v>
      </c>
      <c r="D13" s="55">
        <v>45727</v>
      </c>
      <c r="E13" s="55">
        <v>45730</v>
      </c>
      <c r="F13" s="9"/>
      <c r="G13" s="9"/>
      <c r="H13" s="25"/>
      <c r="I13" s="25"/>
      <c r="J13" s="25"/>
      <c r="K13" s="25"/>
      <c r="L13" s="25"/>
      <c r="M13" s="25"/>
      <c r="N13" s="25"/>
      <c r="O13" s="25"/>
      <c r="P13" s="25"/>
      <c r="Q13" s="25"/>
      <c r="R13" s="25"/>
      <c r="S13" s="25"/>
      <c r="T13" s="25"/>
      <c r="U13" s="25"/>
      <c r="V13" s="25"/>
      <c r="W13" s="25"/>
      <c r="X13" s="26"/>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row>
    <row r="14" spans="1:77" s="2" customFormat="1" ht="30" customHeight="1" thickBot="1" x14ac:dyDescent="0.25">
      <c r="A14" s="39"/>
      <c r="B14" s="45" t="s">
        <v>48</v>
      </c>
      <c r="C14" s="12">
        <v>1</v>
      </c>
      <c r="D14" s="55">
        <v>45732</v>
      </c>
      <c r="E14" s="55">
        <v>45735</v>
      </c>
      <c r="F14" s="9"/>
      <c r="G14" s="9"/>
      <c r="H14" s="25"/>
      <c r="I14" s="25"/>
      <c r="J14" s="25"/>
      <c r="K14" s="25"/>
      <c r="L14" s="25"/>
      <c r="M14" s="25"/>
      <c r="N14" s="25"/>
      <c r="O14" s="25"/>
      <c r="P14" s="25"/>
      <c r="Q14" s="25"/>
      <c r="R14" s="25"/>
      <c r="S14" s="25"/>
      <c r="T14" s="25"/>
      <c r="U14" s="25"/>
      <c r="V14" s="25"/>
      <c r="W14" s="25"/>
      <c r="X14" s="26"/>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row>
    <row r="15" spans="1:77" s="2" customFormat="1" ht="30" customHeight="1" thickBot="1" x14ac:dyDescent="0.25">
      <c r="A15" s="39"/>
      <c r="B15" s="70" t="s">
        <v>43</v>
      </c>
      <c r="C15" s="12">
        <v>1</v>
      </c>
      <c r="D15" s="55">
        <v>45736</v>
      </c>
      <c r="E15" s="55">
        <v>45736</v>
      </c>
      <c r="F15" s="9"/>
      <c r="G15" s="9"/>
      <c r="H15" s="25"/>
      <c r="I15" s="25"/>
      <c r="J15" s="25"/>
      <c r="K15" s="25"/>
      <c r="L15" s="25"/>
      <c r="M15" s="25"/>
      <c r="N15" s="25"/>
      <c r="O15" s="25"/>
      <c r="P15" s="25"/>
      <c r="Q15" s="25"/>
      <c r="R15" s="25"/>
      <c r="S15" s="25"/>
      <c r="T15" s="25"/>
      <c r="U15" s="25"/>
      <c r="V15" s="25"/>
      <c r="W15" s="25"/>
      <c r="X15" s="26"/>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row>
    <row r="16" spans="1:77" s="2" customFormat="1" ht="30" customHeight="1" thickBot="1" x14ac:dyDescent="0.25">
      <c r="A16" s="40" t="s">
        <v>10</v>
      </c>
      <c r="B16" s="13" t="s">
        <v>36</v>
      </c>
      <c r="C16" s="14"/>
      <c r="D16" s="56"/>
      <c r="E16" s="57"/>
      <c r="F16" s="9"/>
      <c r="G16" s="9" t="str">
        <f t="shared" si="18"/>
        <v/>
      </c>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row>
    <row r="17" spans="1:77" s="2" customFormat="1" ht="30" customHeight="1" thickBot="1" x14ac:dyDescent="0.25">
      <c r="A17" s="40"/>
      <c r="B17" s="46" t="s">
        <v>46</v>
      </c>
      <c r="C17" s="15">
        <v>1</v>
      </c>
      <c r="D17" s="58">
        <v>45735</v>
      </c>
      <c r="E17" s="58">
        <v>45737</v>
      </c>
      <c r="F17" s="9"/>
      <c r="G17" s="9">
        <f t="shared" si="18"/>
        <v>3</v>
      </c>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row>
    <row r="18" spans="1:77" s="2" customFormat="1" ht="30" customHeight="1" thickBot="1" x14ac:dyDescent="0.25">
      <c r="A18" s="39"/>
      <c r="B18" s="46" t="s">
        <v>47</v>
      </c>
      <c r="C18" s="15">
        <v>1</v>
      </c>
      <c r="D18" s="58">
        <v>45738</v>
      </c>
      <c r="E18" s="58">
        <v>45741</v>
      </c>
      <c r="F18" s="9"/>
      <c r="G18" s="9">
        <f t="shared" si="18"/>
        <v>4</v>
      </c>
      <c r="H18" s="25"/>
      <c r="I18" s="25"/>
      <c r="J18" s="25"/>
      <c r="K18" s="25"/>
      <c r="L18" s="25"/>
      <c r="M18" s="25"/>
      <c r="N18" s="25"/>
      <c r="O18" s="25"/>
      <c r="P18" s="25"/>
      <c r="Q18" s="25"/>
      <c r="R18" s="25"/>
      <c r="S18" s="25"/>
      <c r="T18" s="26"/>
      <c r="U18" s="26"/>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row>
    <row r="19" spans="1:77" s="2" customFormat="1" ht="30" customHeight="1" thickBot="1" x14ac:dyDescent="0.25">
      <c r="A19" s="39"/>
      <c r="B19" s="46" t="s">
        <v>50</v>
      </c>
      <c r="C19" s="15">
        <v>1</v>
      </c>
      <c r="D19" s="58">
        <v>45742</v>
      </c>
      <c r="E19" s="58">
        <v>45746</v>
      </c>
      <c r="F19" s="9"/>
      <c r="G19" s="9">
        <f t="shared" si="18"/>
        <v>5</v>
      </c>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row>
    <row r="20" spans="1:77" s="2" customFormat="1" ht="30" customHeight="1" thickBot="1" x14ac:dyDescent="0.25">
      <c r="A20" s="39"/>
      <c r="B20" s="46" t="s">
        <v>54</v>
      </c>
      <c r="C20" s="15">
        <v>1</v>
      </c>
      <c r="D20" s="58">
        <v>45761</v>
      </c>
      <c r="E20" s="58">
        <v>45765</v>
      </c>
      <c r="F20" s="9"/>
      <c r="G20" s="9">
        <f t="shared" si="18"/>
        <v>5</v>
      </c>
      <c r="H20" s="25"/>
      <c r="I20" s="25"/>
      <c r="J20" s="25"/>
      <c r="K20" s="25"/>
      <c r="L20" s="25"/>
      <c r="M20" s="25"/>
      <c r="N20" s="25"/>
      <c r="O20" s="25"/>
      <c r="P20" s="25"/>
      <c r="Q20" s="25"/>
      <c r="R20" s="25"/>
      <c r="S20" s="25"/>
      <c r="T20" s="25"/>
      <c r="U20" s="25"/>
      <c r="V20" s="25"/>
      <c r="W20" s="25"/>
      <c r="X20" s="26"/>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row>
    <row r="21" spans="1:77" s="2" customFormat="1" ht="30" customHeight="1" thickBot="1" x14ac:dyDescent="0.25">
      <c r="A21" s="39"/>
      <c r="B21" s="46" t="s">
        <v>68</v>
      </c>
      <c r="C21" s="15">
        <v>1</v>
      </c>
      <c r="D21" s="58">
        <v>45769</v>
      </c>
      <c r="E21" s="58">
        <v>45772</v>
      </c>
      <c r="F21" s="9"/>
      <c r="G21" s="9">
        <f t="shared" si="18"/>
        <v>4</v>
      </c>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row>
    <row r="22" spans="1:77" s="2" customFormat="1" ht="30" customHeight="1" thickBot="1" x14ac:dyDescent="0.25">
      <c r="A22" s="39" t="s">
        <v>11</v>
      </c>
      <c r="B22" s="16" t="s">
        <v>35</v>
      </c>
      <c r="C22" s="17"/>
      <c r="D22" s="59"/>
      <c r="E22" s="60"/>
      <c r="F22" s="9"/>
      <c r="G22" s="9" t="str">
        <f t="shared" si="18"/>
        <v/>
      </c>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row>
    <row r="23" spans="1:77" s="2" customFormat="1" ht="30" customHeight="1" thickBot="1" x14ac:dyDescent="0.25">
      <c r="A23" s="39"/>
      <c r="B23" s="47" t="s">
        <v>49</v>
      </c>
      <c r="C23" s="18">
        <v>1</v>
      </c>
      <c r="D23" s="61">
        <v>45754</v>
      </c>
      <c r="E23" s="61">
        <v>45757</v>
      </c>
      <c r="F23" s="9"/>
      <c r="G23" s="9">
        <f t="shared" si="18"/>
        <v>4</v>
      </c>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row>
    <row r="24" spans="1:77" s="2" customFormat="1" ht="30" customHeight="1" thickBot="1" x14ac:dyDescent="0.25">
      <c r="A24" s="39"/>
      <c r="B24" s="47" t="s">
        <v>55</v>
      </c>
      <c r="C24" s="18">
        <v>1</v>
      </c>
      <c r="D24" s="61">
        <v>45754</v>
      </c>
      <c r="E24" s="61">
        <v>45755</v>
      </c>
      <c r="F24" s="9"/>
      <c r="G24" s="9"/>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row>
    <row r="25" spans="1:77" s="2" customFormat="1" ht="30" customHeight="1" thickBot="1" x14ac:dyDescent="0.25">
      <c r="A25" s="39"/>
      <c r="B25" s="47" t="s">
        <v>69</v>
      </c>
      <c r="C25" s="18">
        <v>1</v>
      </c>
      <c r="D25" s="61">
        <v>45756</v>
      </c>
      <c r="E25" s="61">
        <v>45757</v>
      </c>
      <c r="F25" s="9"/>
      <c r="G25" s="9"/>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row>
    <row r="26" spans="1:77" s="2" customFormat="1" ht="30" customHeight="1" thickBot="1" x14ac:dyDescent="0.25">
      <c r="A26" s="39"/>
      <c r="B26" s="47" t="s">
        <v>59</v>
      </c>
      <c r="C26" s="18">
        <v>1</v>
      </c>
      <c r="D26" s="61">
        <v>45758</v>
      </c>
      <c r="E26" s="61">
        <v>45759</v>
      </c>
      <c r="F26" s="9"/>
      <c r="G26" s="9"/>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row>
    <row r="27" spans="1:77" s="2" customFormat="1" ht="30" customHeight="1" thickBot="1" x14ac:dyDescent="0.25">
      <c r="A27" s="39"/>
      <c r="B27" s="47" t="s">
        <v>56</v>
      </c>
      <c r="C27" s="18">
        <v>1</v>
      </c>
      <c r="D27" s="61">
        <v>45761</v>
      </c>
      <c r="E27" s="61">
        <v>45763</v>
      </c>
      <c r="F27" s="9"/>
      <c r="G27" s="9">
        <f t="shared" si="18"/>
        <v>3</v>
      </c>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row>
    <row r="28" spans="1:77" s="2" customFormat="1" ht="30" customHeight="1" thickBot="1" x14ac:dyDescent="0.25">
      <c r="A28" s="39"/>
      <c r="B28" s="47" t="s">
        <v>61</v>
      </c>
      <c r="C28" s="18">
        <v>1</v>
      </c>
      <c r="D28" s="61">
        <v>45761</v>
      </c>
      <c r="E28" s="61">
        <v>45763</v>
      </c>
      <c r="F28" s="9"/>
      <c r="G28" s="9"/>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row>
    <row r="29" spans="1:77" s="2" customFormat="1" ht="30" customHeight="1" thickBot="1" x14ac:dyDescent="0.25">
      <c r="A29" s="39"/>
      <c r="B29" s="47" t="s">
        <v>57</v>
      </c>
      <c r="C29" s="18">
        <v>1</v>
      </c>
      <c r="D29" s="61">
        <v>45766</v>
      </c>
      <c r="E29" s="61">
        <v>45768</v>
      </c>
      <c r="F29" s="9"/>
      <c r="G29" s="9">
        <f t="shared" si="18"/>
        <v>3</v>
      </c>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row>
    <row r="30" spans="1:77" s="2" customFormat="1" ht="30" customHeight="1" thickBot="1" x14ac:dyDescent="0.25">
      <c r="A30" s="39"/>
      <c r="B30" s="47" t="s">
        <v>58</v>
      </c>
      <c r="C30" s="18">
        <v>1</v>
      </c>
      <c r="D30" s="61">
        <v>45769</v>
      </c>
      <c r="E30" s="61">
        <v>45771</v>
      </c>
      <c r="F30" s="9"/>
      <c r="G30" s="9"/>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row>
    <row r="31" spans="1:77" s="2" customFormat="1" ht="30" customHeight="1" thickBot="1" x14ac:dyDescent="0.25">
      <c r="A31" s="39"/>
      <c r="B31" s="47" t="s">
        <v>60</v>
      </c>
      <c r="C31" s="18">
        <v>1</v>
      </c>
      <c r="D31" s="61">
        <v>45772</v>
      </c>
      <c r="E31" s="61">
        <v>45775</v>
      </c>
      <c r="F31" s="9"/>
      <c r="G31" s="9"/>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row>
    <row r="32" spans="1:77" s="2" customFormat="1" ht="30" customHeight="1" thickBot="1" x14ac:dyDescent="0.25">
      <c r="A32" s="39" t="s">
        <v>11</v>
      </c>
      <c r="B32" s="19" t="s">
        <v>34</v>
      </c>
      <c r="C32" s="20"/>
      <c r="D32" s="62"/>
      <c r="E32" s="63"/>
      <c r="F32" s="9"/>
      <c r="G32" s="9" t="str">
        <f t="shared" si="18"/>
        <v/>
      </c>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row>
    <row r="33" spans="1:77" s="2" customFormat="1" ht="30" customHeight="1" thickBot="1" x14ac:dyDescent="0.25">
      <c r="A33" s="39"/>
      <c r="B33" s="48" t="s">
        <v>52</v>
      </c>
      <c r="C33" s="21">
        <v>1</v>
      </c>
      <c r="D33" s="64">
        <v>45727</v>
      </c>
      <c r="E33" s="64">
        <v>45733</v>
      </c>
      <c r="F33" s="9"/>
      <c r="G33" s="9">
        <f t="shared" si="18"/>
        <v>7</v>
      </c>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row>
    <row r="34" spans="1:77" s="2" customFormat="1" ht="30" customHeight="1" thickBot="1" x14ac:dyDescent="0.25">
      <c r="A34" s="39"/>
      <c r="B34" s="48" t="s">
        <v>51</v>
      </c>
      <c r="C34" s="21">
        <v>1</v>
      </c>
      <c r="D34" s="64">
        <v>45734</v>
      </c>
      <c r="E34" s="64">
        <v>45741</v>
      </c>
      <c r="F34" s="9"/>
      <c r="G34" s="9">
        <f t="shared" si="18"/>
        <v>8</v>
      </c>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row>
    <row r="35" spans="1:77" s="2" customFormat="1" ht="30" customHeight="1" thickBot="1" x14ac:dyDescent="0.25">
      <c r="A35" s="39"/>
      <c r="B35" s="48" t="s">
        <v>53</v>
      </c>
      <c r="C35" s="21">
        <v>1</v>
      </c>
      <c r="D35" s="64">
        <v>45741</v>
      </c>
      <c r="E35" s="64">
        <v>45750</v>
      </c>
      <c r="F35" s="9"/>
      <c r="G35" s="9">
        <f t="shared" si="18"/>
        <v>10</v>
      </c>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row>
    <row r="36" spans="1:77" s="2" customFormat="1" ht="30" customHeight="1" thickBot="1" x14ac:dyDescent="0.25">
      <c r="A36" s="39"/>
      <c r="B36" s="48" t="s">
        <v>62</v>
      </c>
      <c r="C36" s="21">
        <v>1</v>
      </c>
      <c r="D36" s="64">
        <v>45751</v>
      </c>
      <c r="E36" s="64">
        <v>45758</v>
      </c>
      <c r="F36" s="9"/>
      <c r="G36" s="9"/>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row>
    <row r="37" spans="1:77" s="2" customFormat="1" ht="30" customHeight="1" thickBot="1" x14ac:dyDescent="0.25">
      <c r="A37" s="39"/>
      <c r="B37" s="48" t="s">
        <v>63</v>
      </c>
      <c r="C37" s="21">
        <v>1</v>
      </c>
      <c r="D37" s="64">
        <v>45776</v>
      </c>
      <c r="E37" s="64">
        <v>45777</v>
      </c>
      <c r="F37" s="9"/>
      <c r="G37" s="9"/>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row>
    <row r="38" spans="1:77" s="2" customFormat="1" ht="30" customHeight="1" thickBot="1" x14ac:dyDescent="0.25">
      <c r="A38" s="39"/>
      <c r="B38" s="48" t="s">
        <v>64</v>
      </c>
      <c r="C38" s="21">
        <v>1</v>
      </c>
      <c r="D38" s="64">
        <v>45778</v>
      </c>
      <c r="E38" s="64">
        <v>45780</v>
      </c>
      <c r="F38" s="9"/>
      <c r="G38" s="9"/>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row>
    <row r="39" spans="1:77" s="2" customFormat="1" ht="30" customHeight="1" thickBot="1" x14ac:dyDescent="0.25">
      <c r="A39" s="39"/>
      <c r="B39" s="48" t="s">
        <v>65</v>
      </c>
      <c r="C39" s="21">
        <v>1</v>
      </c>
      <c r="D39" s="64">
        <v>45781</v>
      </c>
      <c r="E39" s="64">
        <v>45783</v>
      </c>
      <c r="F39" s="9"/>
      <c r="G39" s="9"/>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row>
    <row r="40" spans="1:77" s="2" customFormat="1" ht="30" customHeight="1" thickBot="1" x14ac:dyDescent="0.25">
      <c r="A40" s="39"/>
      <c r="B40" s="48" t="s">
        <v>66</v>
      </c>
      <c r="C40" s="21">
        <v>1</v>
      </c>
      <c r="D40" s="64">
        <v>45784</v>
      </c>
      <c r="E40" s="64">
        <v>45786</v>
      </c>
      <c r="F40" s="9"/>
      <c r="G40" s="9"/>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row>
    <row r="41" spans="1:77" s="2" customFormat="1" ht="30" customHeight="1" thickBot="1" x14ac:dyDescent="0.25">
      <c r="A41" s="39"/>
      <c r="B41" s="48" t="s">
        <v>67</v>
      </c>
      <c r="C41" s="21">
        <v>1</v>
      </c>
      <c r="D41" s="64">
        <v>45787</v>
      </c>
      <c r="E41" s="64">
        <v>45788</v>
      </c>
      <c r="F41" s="9"/>
      <c r="G41" s="9"/>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row>
    <row r="42" spans="1:77" s="2" customFormat="1" ht="30" customHeight="1" thickBot="1" x14ac:dyDescent="0.25">
      <c r="A42" s="40" t="s">
        <v>12</v>
      </c>
      <c r="B42" s="22" t="s">
        <v>14</v>
      </c>
      <c r="C42" s="23"/>
      <c r="D42" s="65"/>
      <c r="E42" s="66"/>
      <c r="F42" s="24"/>
      <c r="G42" s="24" t="str">
        <f t="shared" si="18"/>
        <v/>
      </c>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row>
    <row r="43" spans="1:77" ht="30" customHeight="1" x14ac:dyDescent="0.2">
      <c r="F43" s="5"/>
    </row>
    <row r="44" spans="1:77" ht="30" customHeight="1" x14ac:dyDescent="0.2">
      <c r="E44" s="41"/>
    </row>
  </sheetData>
  <mergeCells count="11">
    <mergeCell ref="BS4:BY4"/>
    <mergeCell ref="BL4:BR4"/>
    <mergeCell ref="BE4:BK4"/>
    <mergeCell ref="D3:E3"/>
    <mergeCell ref="H4:N4"/>
    <mergeCell ref="O4:U4"/>
    <mergeCell ref="V4:AB4"/>
    <mergeCell ref="AC4:AI4"/>
    <mergeCell ref="AJ4:AP4"/>
    <mergeCell ref="AQ4:AW4"/>
    <mergeCell ref="AX4:BD4"/>
  </mergeCells>
  <conditionalFormatting sqref="C7:C42">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J42 BL5:BQ42 BS5:BX42">
    <cfRule type="expression" dxfId="4" priority="39">
      <formula>AND(TODAY()&gt;=H$5,TODAY()&lt;I$5)</formula>
    </cfRule>
  </conditionalFormatting>
  <conditionalFormatting sqref="H7:BJ42 BL7:BQ42 BS7:BX42">
    <cfRule type="expression" dxfId="3" priority="34" stopIfTrue="1">
      <formula>AND(task_end&gt;=H$5,task_start&lt;I$5)</formula>
    </cfRule>
  </conditionalFormatting>
  <conditionalFormatting sqref="H7:BY42">
    <cfRule type="expression" dxfId="2" priority="1">
      <formula>AND(task_start&lt;=H$5,ROUNDDOWN((task_end-task_start+1)*task_progress,0)+task_start-1&gt;=H$5)</formula>
    </cfRule>
  </conditionalFormatting>
  <conditionalFormatting sqref="BK5:BK42 BR5:BR42 BY5:BY42">
    <cfRule type="expression" dxfId="1" priority="41">
      <formula>AND(TODAY()&gt;=BK$5,TODAY()&lt;BZ$5)</formula>
    </cfRule>
  </conditionalFormatting>
  <conditionalFormatting sqref="BK7:BK42 BR7:BR42 BY7:BY42">
    <cfRule type="expression" dxfId="0" priority="45" stopIfTrue="1">
      <formula>AND(task_end&gt;=BK$5,task_start&lt;BZ$5)</formula>
    </cfRule>
  </conditionalFormatting>
  <dataValidations count="1">
    <dataValidation type="whole" operator="greaterThanOrEqual" allowBlank="1" showInputMessage="1" promptTitle="Mostrar semana" prompt="Al cambiar este número, se desplazará la vista del diagrama de Gantt."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29" customWidth="1"/>
    <col min="2" max="16384" width="9.1640625" style="1"/>
  </cols>
  <sheetData>
    <row r="1" spans="1:2" ht="46.5" customHeight="1" x14ac:dyDescent="0.2"/>
    <row r="2" spans="1:2" s="31" customFormat="1" ht="16" x14ac:dyDescent="0.2">
      <c r="A2" s="30" t="s">
        <v>19</v>
      </c>
      <c r="B2" s="30"/>
    </row>
    <row r="3" spans="1:2" s="35" customFormat="1" ht="27" customHeight="1" x14ac:dyDescent="0.2">
      <c r="A3" s="52" t="s">
        <v>20</v>
      </c>
      <c r="B3" s="36"/>
    </row>
    <row r="4" spans="1:2" s="32" customFormat="1" ht="26" x14ac:dyDescent="0.3">
      <c r="A4" s="33" t="s">
        <v>21</v>
      </c>
    </row>
    <row r="5" spans="1:2" ht="74" customHeight="1" x14ac:dyDescent="0.2">
      <c r="A5" s="34" t="s">
        <v>22</v>
      </c>
    </row>
    <row r="6" spans="1:2" ht="26.25" customHeight="1" x14ac:dyDescent="0.2">
      <c r="A6" s="33" t="s">
        <v>23</v>
      </c>
    </row>
    <row r="7" spans="1:2" s="29" customFormat="1" ht="228" customHeight="1" x14ac:dyDescent="0.2">
      <c r="A7" s="38" t="s">
        <v>24</v>
      </c>
    </row>
    <row r="8" spans="1:2" s="32" customFormat="1" ht="26" x14ac:dyDescent="0.3">
      <c r="A8" s="33" t="s">
        <v>25</v>
      </c>
    </row>
    <row r="9" spans="1:2" ht="64" x14ac:dyDescent="0.2">
      <c r="A9" s="34" t="s">
        <v>26</v>
      </c>
    </row>
    <row r="10" spans="1:2" s="29" customFormat="1" ht="28" customHeight="1" x14ac:dyDescent="0.2">
      <c r="A10" s="37" t="s">
        <v>27</v>
      </c>
    </row>
    <row r="11" spans="1:2" s="32" customFormat="1" ht="26" x14ac:dyDescent="0.3">
      <c r="A11" s="33" t="s">
        <v>28</v>
      </c>
    </row>
    <row r="12" spans="1:2" ht="32" x14ac:dyDescent="0.2">
      <c r="A12" s="34" t="s">
        <v>29</v>
      </c>
    </row>
    <row r="13" spans="1:2" s="29" customFormat="1" ht="28" customHeight="1" x14ac:dyDescent="0.2">
      <c r="A13" s="37" t="s">
        <v>30</v>
      </c>
    </row>
    <row r="14" spans="1:2" s="32" customFormat="1" ht="26" x14ac:dyDescent="0.3">
      <c r="A14" s="33" t="s">
        <v>31</v>
      </c>
    </row>
    <row r="15" spans="1:2" ht="93.75" customHeight="1" x14ac:dyDescent="0.2">
      <c r="A15" s="34" t="s">
        <v>32</v>
      </c>
    </row>
    <row r="16" spans="1:2" ht="80" x14ac:dyDescent="0.2">
      <c r="A16" s="34" t="s">
        <v>33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Acerca de</vt:lpstr>
      <vt:lpstr>Inicio_del_proyecto</vt:lpstr>
      <vt:lpstr>ProjectSchedule!Print_Titles</vt:lpstr>
      <vt:lpstr>Semana_para_mostrar</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2025-05-11T19:36:03Z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