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/Downloads/PMP Renewal 14 PDUs for PMP Basic Project Management Math/"/>
    </mc:Choice>
  </mc:AlternateContent>
  <xr:revisionPtr revIDLastSave="0" documentId="13_ncr:1_{C28D6619-A89C-CC41-A121-B550F42F6955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L8" i="1"/>
  <c r="N8" i="1" s="1"/>
  <c r="K8" i="1"/>
  <c r="K25" i="1" s="1"/>
  <c r="H8" i="1"/>
  <c r="M8" i="1" s="1"/>
  <c r="G8" i="1"/>
  <c r="J8" i="1" s="1"/>
  <c r="H6" i="1"/>
  <c r="H5" i="1"/>
  <c r="F25" i="1"/>
  <c r="D25" i="1"/>
  <c r="G6" i="1"/>
  <c r="G7" i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5" i="1"/>
  <c r="N5" i="1"/>
  <c r="M5" i="1"/>
  <c r="H9" i="1"/>
  <c r="K9" i="1" s="1"/>
  <c r="L9" i="1"/>
  <c r="N9" i="1" s="1"/>
  <c r="O9" i="1"/>
  <c r="H10" i="1"/>
  <c r="M10" i="1" s="1"/>
  <c r="L10" i="1"/>
  <c r="N10" i="1" s="1"/>
  <c r="O10" i="1"/>
  <c r="H11" i="1"/>
  <c r="K11" i="1" s="1"/>
  <c r="L11" i="1"/>
  <c r="N11" i="1" s="1"/>
  <c r="O11" i="1"/>
  <c r="H12" i="1"/>
  <c r="K12" i="1" s="1"/>
  <c r="L12" i="1"/>
  <c r="N12" i="1" s="1"/>
  <c r="O12" i="1"/>
  <c r="H13" i="1"/>
  <c r="K13" i="1" s="1"/>
  <c r="L13" i="1"/>
  <c r="N13" i="1" s="1"/>
  <c r="O13" i="1"/>
  <c r="H14" i="1"/>
  <c r="M14" i="1" s="1"/>
  <c r="L14" i="1"/>
  <c r="N14" i="1" s="1"/>
  <c r="O14" i="1"/>
  <c r="H15" i="1"/>
  <c r="M15" i="1" s="1"/>
  <c r="L15" i="1"/>
  <c r="N15" i="1" s="1"/>
  <c r="O15" i="1"/>
  <c r="H16" i="1"/>
  <c r="K16" i="1" s="1"/>
  <c r="L16" i="1"/>
  <c r="N16" i="1" s="1"/>
  <c r="O16" i="1"/>
  <c r="H17" i="1"/>
  <c r="K17" i="1" s="1"/>
  <c r="L17" i="1"/>
  <c r="N17" i="1" s="1"/>
  <c r="O17" i="1"/>
  <c r="H18" i="1"/>
  <c r="L18" i="1"/>
  <c r="N18" i="1" s="1"/>
  <c r="O18" i="1"/>
  <c r="H19" i="1"/>
  <c r="K19" i="1" s="1"/>
  <c r="L19" i="1"/>
  <c r="N19" i="1" s="1"/>
  <c r="O19" i="1"/>
  <c r="H20" i="1"/>
  <c r="K20" i="1" s="1"/>
  <c r="L20" i="1"/>
  <c r="N20" i="1" s="1"/>
  <c r="O20" i="1"/>
  <c r="H21" i="1"/>
  <c r="K21" i="1" s="1"/>
  <c r="L21" i="1"/>
  <c r="N21" i="1" s="1"/>
  <c r="O21" i="1"/>
  <c r="H22" i="1"/>
  <c r="M22" i="1" s="1"/>
  <c r="L22" i="1"/>
  <c r="N22" i="1" s="1"/>
  <c r="O22" i="1"/>
  <c r="H23" i="1"/>
  <c r="M23" i="1" s="1"/>
  <c r="L23" i="1"/>
  <c r="N23" i="1" s="1"/>
  <c r="O23" i="1"/>
  <c r="H24" i="1"/>
  <c r="K24" i="1" s="1"/>
  <c r="L24" i="1"/>
  <c r="N24" i="1" s="1"/>
  <c r="O24" i="1"/>
  <c r="O6" i="1"/>
  <c r="O7" i="1"/>
  <c r="O5" i="1"/>
  <c r="L7" i="1"/>
  <c r="N7" i="1" s="1"/>
  <c r="M6" i="1"/>
  <c r="H7" i="1"/>
  <c r="M7" i="1" s="1"/>
  <c r="L5" i="1"/>
  <c r="I8" i="1" l="1"/>
  <c r="O25" i="1"/>
  <c r="H25" i="1"/>
  <c r="L25" i="1" s="1"/>
  <c r="M21" i="1"/>
  <c r="J7" i="1"/>
  <c r="G25" i="1"/>
  <c r="J25" i="1" s="1"/>
  <c r="M17" i="1"/>
  <c r="M13" i="1"/>
  <c r="M9" i="1"/>
  <c r="I18" i="1"/>
  <c r="K23" i="1"/>
  <c r="K15" i="1"/>
  <c r="M24" i="1"/>
  <c r="M20" i="1"/>
  <c r="M16" i="1"/>
  <c r="M12" i="1"/>
  <c r="M25" i="1"/>
  <c r="M19" i="1"/>
  <c r="M11" i="1"/>
  <c r="L6" i="1"/>
  <c r="N6" i="1" s="1"/>
  <c r="N25" i="1" s="1"/>
  <c r="M18" i="1"/>
  <c r="I19" i="1"/>
  <c r="I23" i="1"/>
  <c r="I14" i="1"/>
  <c r="I10" i="1"/>
  <c r="I15" i="1"/>
  <c r="I22" i="1"/>
  <c r="I11" i="1"/>
  <c r="I21" i="1"/>
  <c r="I17" i="1"/>
  <c r="I13" i="1"/>
  <c r="I9" i="1"/>
  <c r="I24" i="1"/>
  <c r="K22" i="1"/>
  <c r="I20" i="1"/>
  <c r="K18" i="1"/>
  <c r="I16" i="1"/>
  <c r="K14" i="1"/>
  <c r="I12" i="1"/>
  <c r="K10" i="1"/>
  <c r="J6" i="1"/>
  <c r="J5" i="1"/>
  <c r="K7" i="1"/>
  <c r="K6" i="1"/>
  <c r="I7" i="1"/>
  <c r="I6" i="1"/>
  <c r="K5" i="1"/>
  <c r="I5" i="1"/>
  <c r="I25" i="1" s="1"/>
</calcChain>
</file>

<file path=xl/sharedStrings.xml><?xml version="1.0" encoding="utf-8"?>
<sst xmlns="http://schemas.openxmlformats.org/spreadsheetml/2006/main" count="20" uniqueCount="20">
  <si>
    <t>AC</t>
  </si>
  <si>
    <t>PV</t>
  </si>
  <si>
    <t>EV</t>
  </si>
  <si>
    <t>SV</t>
  </si>
  <si>
    <t>SPI</t>
  </si>
  <si>
    <t>CV</t>
  </si>
  <si>
    <t>CPI</t>
  </si>
  <si>
    <t>EAC1</t>
  </si>
  <si>
    <t>EAC2</t>
  </si>
  <si>
    <t>ETC</t>
  </si>
  <si>
    <t>Fase</t>
  </si>
  <si>
    <t>Total</t>
  </si>
  <si>
    <t>% Completetado</t>
  </si>
  <si>
    <t>Fin planeado</t>
  </si>
  <si>
    <t>Inicio pleneado</t>
  </si>
  <si>
    <t>Costo total planeado</t>
  </si>
  <si>
    <t>Análisis y diseño</t>
  </si>
  <si>
    <t>Desarrollo</t>
  </si>
  <si>
    <t>Pruebas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</si>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</sst>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1" applyAlignment="1">
      <alignment wrapText="1"/>
    </xf>
    <xf numFmtId="0" fontId="0" fillId="0" borderId="2" xfId="0" applyFill="1" applyBorder="1" applyAlignment="1">
      <alignment wrapText="1"/>
    </xf>
    <xf numFmtId="14" fontId="0" fillId="0" borderId="2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/>
    </xf>
    <xf numFmtId="44" fontId="0" fillId="0" borderId="2" xfId="2" applyFont="1" applyFill="1" applyBorder="1" applyAlignment="1">
      <alignment horizontal="center"/>
    </xf>
    <xf numFmtId="44" fontId="1" fillId="0" borderId="1" xfId="2" applyFont="1" applyBorder="1" applyAlignment="1">
      <alignment horizontal="center"/>
    </xf>
    <xf numFmtId="164" fontId="1" fillId="0" borderId="1" xfId="2" applyNumberFormat="1" applyFont="1" applyBorder="1" applyAlignment="1">
      <alignment horizontal="center"/>
    </xf>
    <xf numFmtId="0" fontId="0" fillId="2" borderId="2" xfId="0" applyFill="1" applyBorder="1" applyAlignment="1">
      <alignment wrapText="1"/>
    </xf>
    <xf numFmtId="14" fontId="0" fillId="2" borderId="2" xfId="0" applyNumberFormat="1" applyFill="1" applyBorder="1" applyAlignment="1">
      <alignment horizontal="center" wrapText="1"/>
    </xf>
    <xf numFmtId="44" fontId="0" fillId="2" borderId="2" xfId="2" applyFon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14" fontId="0" fillId="3" borderId="2" xfId="0" applyNumberFormat="1" applyFill="1" applyBorder="1" applyAlignment="1">
      <alignment horizontal="center" wrapText="1"/>
    </xf>
    <xf numFmtId="44" fontId="0" fillId="3" borderId="2" xfId="2" applyFont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0" fillId="4" borderId="2" xfId="0" applyFill="1" applyBorder="1" applyAlignment="1">
      <alignment wrapText="1"/>
    </xf>
    <xf numFmtId="14" fontId="0" fillId="4" borderId="2" xfId="0" applyNumberFormat="1" applyFill="1" applyBorder="1" applyAlignment="1">
      <alignment horizontal="center" wrapText="1"/>
    </xf>
    <xf numFmtId="44" fontId="0" fillId="4" borderId="2" xfId="2" applyFont="1" applyFill="1" applyBorder="1" applyAlignment="1">
      <alignment horizontal="center"/>
    </xf>
    <xf numFmtId="9" fontId="0" fillId="4" borderId="2" xfId="0" applyNumberFormat="1" applyFill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F70C"/>
      <color rgb="FFFFD5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20.83203125" style="3" customWidth="1"/>
    <col min="2" max="3" width="11.5" style="6" customWidth="1"/>
    <col min="4" max="4" width="12.1640625" style="7" bestFit="1" customWidth="1"/>
    <col min="5" max="5" width="15" style="5" customWidth="1"/>
    <col min="6" max="8" width="12.1640625" style="4" bestFit="1" customWidth="1"/>
    <col min="9" max="9" width="11.6640625" style="2" bestFit="1" customWidth="1"/>
    <col min="10" max="10" width="6.6640625" style="9" bestFit="1" customWidth="1"/>
    <col min="11" max="11" width="10.6640625" style="4" bestFit="1" customWidth="1"/>
    <col min="12" max="12" width="6.6640625" style="9" bestFit="1" customWidth="1"/>
    <col min="13" max="15" width="12.1640625" style="4" bestFit="1" customWidth="1"/>
  </cols>
  <sheetData>
    <row r="1" spans="1:15" ht="50" customHeight="1" x14ac:dyDescent="0.2">
      <c r="A1"/>
    </row>
    <row r="2" spans="1:15" x14ac:dyDescent="0.2">
      <c r="I2" s="8"/>
      <c r="J2" s="8"/>
      <c r="K2" s="8"/>
    </row>
    <row r="3" spans="1:15" ht="32" x14ac:dyDescent="0.2">
      <c r="A3" s="34" t="s">
        <v>10</v>
      </c>
      <c r="B3" s="28" t="s">
        <v>14</v>
      </c>
      <c r="C3" s="28" t="s">
        <v>13</v>
      </c>
      <c r="D3" s="29" t="s">
        <v>15</v>
      </c>
      <c r="E3" s="30" t="s">
        <v>12</v>
      </c>
      <c r="F3" s="31" t="s">
        <v>0</v>
      </c>
      <c r="G3" s="31" t="s">
        <v>1</v>
      </c>
      <c r="H3" s="31" t="s">
        <v>2</v>
      </c>
      <c r="I3" s="32" t="s">
        <v>3</v>
      </c>
      <c r="J3" s="33" t="s">
        <v>4</v>
      </c>
      <c r="K3" s="31" t="s">
        <v>5</v>
      </c>
      <c r="L3" s="33" t="s">
        <v>6</v>
      </c>
      <c r="M3" s="31" t="s">
        <v>7</v>
      </c>
      <c r="N3" s="31" t="s">
        <v>8</v>
      </c>
      <c r="O3" s="31" t="s">
        <v>9</v>
      </c>
    </row>
    <row r="4" spans="1:15" x14ac:dyDescent="0.2">
      <c r="A4" s="13"/>
      <c r="B4" s="14"/>
      <c r="C4" s="14"/>
      <c r="D4" s="15"/>
      <c r="E4" s="16"/>
      <c r="F4" s="17"/>
      <c r="G4" s="17"/>
      <c r="H4" s="17"/>
      <c r="I4" s="12"/>
      <c r="J4" s="18"/>
      <c r="K4" s="17"/>
      <c r="L4" s="18"/>
      <c r="M4" s="17"/>
      <c r="N4" s="17"/>
      <c r="O4" s="17"/>
    </row>
    <row r="5" spans="1:15" ht="16" x14ac:dyDescent="0.2">
      <c r="A5" s="39" t="s">
        <v>16</v>
      </c>
      <c r="B5" s="40">
        <v>45292</v>
      </c>
      <c r="C5" s="40">
        <v>45382</v>
      </c>
      <c r="D5" s="41">
        <v>100000</v>
      </c>
      <c r="E5" s="42">
        <v>1</v>
      </c>
      <c r="F5" s="36">
        <v>80000</v>
      </c>
      <c r="G5" s="10">
        <f ca="1">IF(VALUE(E5)=1,D5,IF(TODAY()&gt;C5,D5,IF(TODAY()&lt;B5,0,IF($J$2&gt;0,($J$2-B5)/(C5-B5)*D5,((TODAY()-B5)/(C5-B5)*D5)))))</f>
        <v>100000</v>
      </c>
      <c r="H5" s="10">
        <f>D5*E5</f>
        <v>100000</v>
      </c>
      <c r="I5" s="10">
        <f ca="1">H5-G5</f>
        <v>0</v>
      </c>
      <c r="J5" s="11">
        <f ca="1">IF(G5=0,0,H5/G5)</f>
        <v>1</v>
      </c>
      <c r="K5" s="10">
        <f>H5-F5</f>
        <v>20000</v>
      </c>
      <c r="L5" s="11">
        <f>IF(F5=0,0,H5/F5)</f>
        <v>1.25</v>
      </c>
      <c r="M5" s="10" t="str">
        <f>IF(VALUE(E5)=1,"N/A",IF(F5=0,"N/A",D5+F5-H5))</f>
        <v>N/A</v>
      </c>
      <c r="N5" s="10" t="str">
        <f t="shared" ref="N5:N24" si="0">IF(VALUE(E5)=1,"N/A",IF(L5=0,D5,D5/L5))</f>
        <v>N/A</v>
      </c>
      <c r="O5" s="10" t="str">
        <f>IF(E5=1,"N/A",D5-F5)</f>
        <v>N/A</v>
      </c>
    </row>
    <row r="6" spans="1:15" ht="16" x14ac:dyDescent="0.2">
      <c r="A6" s="47" t="s">
        <v>17</v>
      </c>
      <c r="B6" s="48">
        <v>45323</v>
      </c>
      <c r="C6" s="48">
        <v>45473</v>
      </c>
      <c r="D6" s="49">
        <v>250000</v>
      </c>
      <c r="E6" s="50">
        <v>0.6</v>
      </c>
      <c r="F6" s="36">
        <v>175000</v>
      </c>
      <c r="G6" s="10">
        <f t="shared" ref="G6:G24" ca="1" si="1">IF(VALUE(E6)=1,D6,IF(TODAY()&gt;C6,D6,IF(TODAY()&lt;B6,0,IF($J$2&gt;0,($J$2-B6)/(C6-B6)*D6,((TODAY()-B6)/(C6-B6)*D6)))))</f>
        <v>161666.66666666666</v>
      </c>
      <c r="H6" s="10">
        <f>D6*E6</f>
        <v>150000</v>
      </c>
      <c r="I6" s="10">
        <f t="shared" ref="I6:I7" ca="1" si="2">H6-G6</f>
        <v>-11666.666666666657</v>
      </c>
      <c r="J6" s="11">
        <f t="shared" ref="J6:J7" ca="1" si="3">IF(G6=0,0,H6/G6)</f>
        <v>0.92783505154639179</v>
      </c>
      <c r="K6" s="10">
        <f t="shared" ref="K6:K7" si="4">H6-F6</f>
        <v>-25000</v>
      </c>
      <c r="L6" s="11">
        <f t="shared" ref="L6:L7" si="5">IF(F6=0,0,H6/F6)</f>
        <v>0.8571428571428571</v>
      </c>
      <c r="M6" s="10">
        <f t="shared" ref="M6:M7" si="6">IF(VALUE(E6)=1,"N/A",D6+F6-H6)</f>
        <v>275000</v>
      </c>
      <c r="N6" s="10">
        <f t="shared" si="0"/>
        <v>291666.66666666669</v>
      </c>
      <c r="O6" s="10">
        <f t="shared" ref="O6:O7" si="7">IF(E6=1,"N/A",D6-F6)</f>
        <v>75000</v>
      </c>
    </row>
    <row r="7" spans="1:15" ht="16" x14ac:dyDescent="0.2">
      <c r="A7" s="43" t="s">
        <v>18</v>
      </c>
      <c r="B7" s="44">
        <v>45383</v>
      </c>
      <c r="C7" s="44">
        <v>45535</v>
      </c>
      <c r="D7" s="45">
        <v>75000</v>
      </c>
      <c r="E7" s="46">
        <v>0</v>
      </c>
      <c r="F7" s="36">
        <v>0</v>
      </c>
      <c r="G7" s="10">
        <f t="shared" ca="1" si="1"/>
        <v>18256.57894736842</v>
      </c>
      <c r="H7" s="10">
        <f t="shared" ref="H6:H7" si="8">D7*E7</f>
        <v>0</v>
      </c>
      <c r="I7" s="10">
        <f t="shared" ca="1" si="2"/>
        <v>-18256.57894736842</v>
      </c>
      <c r="J7" s="11">
        <f t="shared" ca="1" si="3"/>
        <v>0</v>
      </c>
      <c r="K7" s="10">
        <f t="shared" si="4"/>
        <v>0</v>
      </c>
      <c r="L7" s="11">
        <f t="shared" si="5"/>
        <v>0</v>
      </c>
      <c r="M7" s="10">
        <f t="shared" si="6"/>
        <v>75000</v>
      </c>
      <c r="N7" s="10">
        <f>IF(VALUE(E7)=1,"N/A",IF(L7=0,D7,D7/L7))</f>
        <v>75000</v>
      </c>
      <c r="O7" s="10">
        <f t="shared" si="7"/>
        <v>75000</v>
      </c>
    </row>
    <row r="8" spans="1:15" ht="16" x14ac:dyDescent="0.2">
      <c r="A8" s="43" t="s">
        <v>19</v>
      </c>
      <c r="B8" s="44">
        <v>45474</v>
      </c>
      <c r="C8" s="44">
        <v>45565</v>
      </c>
      <c r="D8" s="45">
        <v>75000</v>
      </c>
      <c r="E8" s="46">
        <v>0</v>
      </c>
      <c r="F8" s="36">
        <v>0</v>
      </c>
      <c r="G8" s="10">
        <f t="shared" ref="G8" ca="1" si="9">IF(VALUE(E8)=1,D8,IF(TODAY()&gt;C8,D8,IF(TODAY()&lt;B8,0,IF($J$2&gt;0,($J$2-B8)/(C8-B8)*D8,((TODAY()-B8)/(C8-B8)*D8)))))</f>
        <v>0</v>
      </c>
      <c r="H8" s="10">
        <f t="shared" ref="H8" si="10">D8*E8</f>
        <v>0</v>
      </c>
      <c r="I8" s="10">
        <f t="shared" ref="I8" ca="1" si="11">H8-G8</f>
        <v>0</v>
      </c>
      <c r="J8" s="11">
        <f t="shared" ref="J8" ca="1" si="12">IF(G8=0,0,H8/G8)</f>
        <v>0</v>
      </c>
      <c r="K8" s="10">
        <f t="shared" ref="K8" si="13">H8-F8</f>
        <v>0</v>
      </c>
      <c r="L8" s="11">
        <f t="shared" ref="L8" si="14">IF(F8=0,0,H8/F8)</f>
        <v>0</v>
      </c>
      <c r="M8" s="10">
        <f t="shared" ref="M8" si="15">IF(VALUE(E8)=1,"N/A",D8+F8-H8)</f>
        <v>75000</v>
      </c>
      <c r="N8" s="10">
        <f>IF(VALUE(E8)=1,"N/A",IF(L8=0,D8,D8/L8))</f>
        <v>75000</v>
      </c>
      <c r="O8" s="10">
        <f t="shared" ref="O8" si="16">IF(E8=1,"N/A",D8-F8)</f>
        <v>75000</v>
      </c>
    </row>
    <row r="9" spans="1:15" x14ac:dyDescent="0.2">
      <c r="A9" s="20"/>
      <c r="B9" s="21"/>
      <c r="C9" s="21"/>
      <c r="D9" s="24"/>
      <c r="E9" s="23"/>
      <c r="F9" s="22"/>
      <c r="G9" s="10">
        <f t="shared" ca="1" si="1"/>
        <v>0</v>
      </c>
      <c r="H9" s="10">
        <f t="shared" ref="H8:H24" si="17">D9*E9</f>
        <v>0</v>
      </c>
      <c r="I9" s="10">
        <f t="shared" ref="I8:I24" ca="1" si="18">H9-G9</f>
        <v>0</v>
      </c>
      <c r="J9" s="11">
        <f t="shared" ref="J8:J25" ca="1" si="19">IF(G9=0,0,H9/G9)</f>
        <v>0</v>
      </c>
      <c r="K9" s="10">
        <f t="shared" ref="K8:K24" si="20">H9-F9</f>
        <v>0</v>
      </c>
      <c r="L9" s="11">
        <f t="shared" ref="L8:L25" si="21">IF(F9=0,0,H9/F9)</f>
        <v>0</v>
      </c>
      <c r="M9" s="10">
        <f t="shared" ref="M8:M24" si="22">IF(VALUE(E9)=1,"N/A",D9+F9-H9)</f>
        <v>0</v>
      </c>
      <c r="N9" s="10">
        <f t="shared" si="0"/>
        <v>0</v>
      </c>
      <c r="O9" s="10">
        <f t="shared" ref="O8:O24" si="23">IF(E9=1,"N/A",D9-F9)</f>
        <v>0</v>
      </c>
    </row>
    <row r="10" spans="1:15" x14ac:dyDescent="0.2">
      <c r="A10" s="20"/>
      <c r="B10" s="21"/>
      <c r="C10" s="21"/>
      <c r="D10" s="24"/>
      <c r="E10" s="23"/>
      <c r="F10" s="22"/>
      <c r="G10" s="10">
        <f t="shared" ca="1" si="1"/>
        <v>0</v>
      </c>
      <c r="H10" s="10">
        <f t="shared" si="17"/>
        <v>0</v>
      </c>
      <c r="I10" s="10">
        <f t="shared" ca="1" si="18"/>
        <v>0</v>
      </c>
      <c r="J10" s="11">
        <f t="shared" ca="1" si="19"/>
        <v>0</v>
      </c>
      <c r="K10" s="10">
        <f t="shared" si="20"/>
        <v>0</v>
      </c>
      <c r="L10" s="11">
        <f t="shared" si="21"/>
        <v>0</v>
      </c>
      <c r="M10" s="10">
        <f t="shared" si="22"/>
        <v>0</v>
      </c>
      <c r="N10" s="10">
        <f t="shared" si="0"/>
        <v>0</v>
      </c>
      <c r="O10" s="10">
        <f t="shared" si="23"/>
        <v>0</v>
      </c>
    </row>
    <row r="11" spans="1:15" x14ac:dyDescent="0.2">
      <c r="A11" s="20"/>
      <c r="B11" s="21"/>
      <c r="C11" s="21"/>
      <c r="D11" s="24"/>
      <c r="E11" s="23"/>
      <c r="F11" s="22"/>
      <c r="G11" s="10">
        <f t="shared" ca="1" si="1"/>
        <v>0</v>
      </c>
      <c r="H11" s="10">
        <f t="shared" si="17"/>
        <v>0</v>
      </c>
      <c r="I11" s="10">
        <f t="shared" ca="1" si="18"/>
        <v>0</v>
      </c>
      <c r="J11" s="11">
        <f t="shared" ca="1" si="19"/>
        <v>0</v>
      </c>
      <c r="K11" s="10">
        <f t="shared" si="20"/>
        <v>0</v>
      </c>
      <c r="L11" s="11">
        <f t="shared" si="21"/>
        <v>0</v>
      </c>
      <c r="M11" s="10">
        <f t="shared" si="22"/>
        <v>0</v>
      </c>
      <c r="N11" s="10">
        <f t="shared" si="0"/>
        <v>0</v>
      </c>
      <c r="O11" s="10">
        <f t="shared" si="23"/>
        <v>0</v>
      </c>
    </row>
    <row r="12" spans="1:15" x14ac:dyDescent="0.2">
      <c r="A12" s="20"/>
      <c r="B12" s="21"/>
      <c r="C12" s="21"/>
      <c r="D12" s="24"/>
      <c r="E12" s="23"/>
      <c r="F12" s="22"/>
      <c r="G12" s="10">
        <f t="shared" ca="1" si="1"/>
        <v>0</v>
      </c>
      <c r="H12" s="10">
        <f t="shared" si="17"/>
        <v>0</v>
      </c>
      <c r="I12" s="10">
        <f t="shared" ca="1" si="18"/>
        <v>0</v>
      </c>
      <c r="J12" s="11">
        <f t="shared" ca="1" si="19"/>
        <v>0</v>
      </c>
      <c r="K12" s="10">
        <f t="shared" si="20"/>
        <v>0</v>
      </c>
      <c r="L12" s="11">
        <f t="shared" si="21"/>
        <v>0</v>
      </c>
      <c r="M12" s="10">
        <f t="shared" si="22"/>
        <v>0</v>
      </c>
      <c r="N12" s="10">
        <f t="shared" si="0"/>
        <v>0</v>
      </c>
      <c r="O12" s="10">
        <f t="shared" si="23"/>
        <v>0</v>
      </c>
    </row>
    <row r="13" spans="1:15" x14ac:dyDescent="0.2">
      <c r="A13" s="20"/>
      <c r="B13" s="21"/>
      <c r="C13" s="21"/>
      <c r="D13" s="24"/>
      <c r="E13" s="23"/>
      <c r="F13" s="22"/>
      <c r="G13" s="10">
        <f t="shared" ca="1" si="1"/>
        <v>0</v>
      </c>
      <c r="H13" s="10">
        <f t="shared" si="17"/>
        <v>0</v>
      </c>
      <c r="I13" s="10">
        <f t="shared" ca="1" si="18"/>
        <v>0</v>
      </c>
      <c r="J13" s="11">
        <f t="shared" ca="1" si="19"/>
        <v>0</v>
      </c>
      <c r="K13" s="10">
        <f t="shared" si="20"/>
        <v>0</v>
      </c>
      <c r="L13" s="11">
        <f t="shared" si="21"/>
        <v>0</v>
      </c>
      <c r="M13" s="10">
        <f t="shared" si="22"/>
        <v>0</v>
      </c>
      <c r="N13" s="10">
        <f t="shared" si="0"/>
        <v>0</v>
      </c>
      <c r="O13" s="10">
        <f t="shared" si="23"/>
        <v>0</v>
      </c>
    </row>
    <row r="14" spans="1:15" x14ac:dyDescent="0.2">
      <c r="A14" s="20"/>
      <c r="B14" s="21"/>
      <c r="C14" s="21"/>
      <c r="D14" s="24"/>
      <c r="E14" s="23"/>
      <c r="F14" s="22"/>
      <c r="G14" s="10">
        <f t="shared" ca="1" si="1"/>
        <v>0</v>
      </c>
      <c r="H14" s="10">
        <f t="shared" si="17"/>
        <v>0</v>
      </c>
      <c r="I14" s="10">
        <f t="shared" ca="1" si="18"/>
        <v>0</v>
      </c>
      <c r="J14" s="11">
        <f t="shared" ca="1" si="19"/>
        <v>0</v>
      </c>
      <c r="K14" s="10">
        <f t="shared" si="20"/>
        <v>0</v>
      </c>
      <c r="L14" s="11">
        <f t="shared" si="21"/>
        <v>0</v>
      </c>
      <c r="M14" s="10">
        <f t="shared" si="22"/>
        <v>0</v>
      </c>
      <c r="N14" s="10">
        <f t="shared" si="0"/>
        <v>0</v>
      </c>
      <c r="O14" s="10">
        <f t="shared" si="23"/>
        <v>0</v>
      </c>
    </row>
    <row r="15" spans="1:15" x14ac:dyDescent="0.2">
      <c r="A15" s="20"/>
      <c r="B15" s="21"/>
      <c r="C15" s="21"/>
      <c r="D15" s="24"/>
      <c r="E15" s="23"/>
      <c r="F15" s="22"/>
      <c r="G15" s="10">
        <f t="shared" ca="1" si="1"/>
        <v>0</v>
      </c>
      <c r="H15" s="10">
        <f t="shared" si="17"/>
        <v>0</v>
      </c>
      <c r="I15" s="10">
        <f t="shared" ca="1" si="18"/>
        <v>0</v>
      </c>
      <c r="J15" s="11">
        <f t="shared" ca="1" si="19"/>
        <v>0</v>
      </c>
      <c r="K15" s="10">
        <f t="shared" si="20"/>
        <v>0</v>
      </c>
      <c r="L15" s="11">
        <f t="shared" si="21"/>
        <v>0</v>
      </c>
      <c r="M15" s="10">
        <f t="shared" si="22"/>
        <v>0</v>
      </c>
      <c r="N15" s="10">
        <f t="shared" si="0"/>
        <v>0</v>
      </c>
      <c r="O15" s="10">
        <f t="shared" si="23"/>
        <v>0</v>
      </c>
    </row>
    <row r="16" spans="1:15" x14ac:dyDescent="0.2">
      <c r="A16" s="20"/>
      <c r="B16" s="21"/>
      <c r="C16" s="21"/>
      <c r="D16" s="24"/>
      <c r="E16" s="23"/>
      <c r="F16" s="22"/>
      <c r="G16" s="10">
        <f t="shared" ca="1" si="1"/>
        <v>0</v>
      </c>
      <c r="H16" s="10">
        <f t="shared" si="17"/>
        <v>0</v>
      </c>
      <c r="I16" s="10">
        <f t="shared" ca="1" si="18"/>
        <v>0</v>
      </c>
      <c r="J16" s="11">
        <f t="shared" ca="1" si="19"/>
        <v>0</v>
      </c>
      <c r="K16" s="10">
        <f t="shared" si="20"/>
        <v>0</v>
      </c>
      <c r="L16" s="11">
        <f t="shared" si="21"/>
        <v>0</v>
      </c>
      <c r="M16" s="10">
        <f t="shared" si="22"/>
        <v>0</v>
      </c>
      <c r="N16" s="10">
        <f t="shared" si="0"/>
        <v>0</v>
      </c>
      <c r="O16" s="10">
        <f t="shared" si="23"/>
        <v>0</v>
      </c>
    </row>
    <row r="17" spans="1:15" x14ac:dyDescent="0.2">
      <c r="A17" s="20"/>
      <c r="B17" s="21"/>
      <c r="C17" s="21"/>
      <c r="D17" s="24"/>
      <c r="E17" s="23"/>
      <c r="F17" s="22"/>
      <c r="G17" s="10">
        <f t="shared" ca="1" si="1"/>
        <v>0</v>
      </c>
      <c r="H17" s="10">
        <f t="shared" si="17"/>
        <v>0</v>
      </c>
      <c r="I17" s="10">
        <f t="shared" ca="1" si="18"/>
        <v>0</v>
      </c>
      <c r="J17" s="11">
        <f t="shared" ca="1" si="19"/>
        <v>0</v>
      </c>
      <c r="K17" s="10">
        <f t="shared" si="20"/>
        <v>0</v>
      </c>
      <c r="L17" s="11">
        <f t="shared" si="21"/>
        <v>0</v>
      </c>
      <c r="M17" s="10">
        <f t="shared" si="22"/>
        <v>0</v>
      </c>
      <c r="N17" s="10">
        <f t="shared" si="0"/>
        <v>0</v>
      </c>
      <c r="O17" s="10">
        <f t="shared" si="23"/>
        <v>0</v>
      </c>
    </row>
    <row r="18" spans="1:15" x14ac:dyDescent="0.2">
      <c r="A18" s="20"/>
      <c r="B18" s="21"/>
      <c r="C18" s="21"/>
      <c r="D18" s="24"/>
      <c r="E18" s="23"/>
      <c r="F18" s="22"/>
      <c r="G18" s="10">
        <f t="shared" ca="1" si="1"/>
        <v>0</v>
      </c>
      <c r="H18" s="10">
        <f t="shared" si="17"/>
        <v>0</v>
      </c>
      <c r="I18" s="10">
        <f t="shared" ca="1" si="18"/>
        <v>0</v>
      </c>
      <c r="J18" s="11">
        <f t="shared" ca="1" si="19"/>
        <v>0</v>
      </c>
      <c r="K18" s="10">
        <f t="shared" si="20"/>
        <v>0</v>
      </c>
      <c r="L18" s="11">
        <f t="shared" si="21"/>
        <v>0</v>
      </c>
      <c r="M18" s="10">
        <f t="shared" si="22"/>
        <v>0</v>
      </c>
      <c r="N18" s="10">
        <f t="shared" si="0"/>
        <v>0</v>
      </c>
      <c r="O18" s="10">
        <f t="shared" si="23"/>
        <v>0</v>
      </c>
    </row>
    <row r="19" spans="1:15" x14ac:dyDescent="0.2">
      <c r="A19" s="20"/>
      <c r="B19" s="21"/>
      <c r="C19" s="21"/>
      <c r="D19" s="24"/>
      <c r="E19" s="23"/>
      <c r="F19" s="22"/>
      <c r="G19" s="10">
        <f t="shared" ca="1" si="1"/>
        <v>0</v>
      </c>
      <c r="H19" s="10">
        <f t="shared" si="17"/>
        <v>0</v>
      </c>
      <c r="I19" s="10">
        <f t="shared" ca="1" si="18"/>
        <v>0</v>
      </c>
      <c r="J19" s="11">
        <f t="shared" ca="1" si="19"/>
        <v>0</v>
      </c>
      <c r="K19" s="10">
        <f t="shared" si="20"/>
        <v>0</v>
      </c>
      <c r="L19" s="11">
        <f t="shared" si="21"/>
        <v>0</v>
      </c>
      <c r="M19" s="10">
        <f t="shared" si="22"/>
        <v>0</v>
      </c>
      <c r="N19" s="10">
        <f t="shared" si="0"/>
        <v>0</v>
      </c>
      <c r="O19" s="10">
        <f t="shared" si="23"/>
        <v>0</v>
      </c>
    </row>
    <row r="20" spans="1:15" x14ac:dyDescent="0.2">
      <c r="A20" s="20"/>
      <c r="B20" s="21"/>
      <c r="C20" s="21"/>
      <c r="D20" s="24"/>
      <c r="E20" s="23"/>
      <c r="F20" s="22"/>
      <c r="G20" s="10">
        <f t="shared" ca="1" si="1"/>
        <v>0</v>
      </c>
      <c r="H20" s="10">
        <f t="shared" si="17"/>
        <v>0</v>
      </c>
      <c r="I20" s="10">
        <f t="shared" ca="1" si="18"/>
        <v>0</v>
      </c>
      <c r="J20" s="11">
        <f t="shared" ca="1" si="19"/>
        <v>0</v>
      </c>
      <c r="K20" s="10">
        <f t="shared" si="20"/>
        <v>0</v>
      </c>
      <c r="L20" s="11">
        <f t="shared" si="21"/>
        <v>0</v>
      </c>
      <c r="M20" s="10">
        <f t="shared" si="22"/>
        <v>0</v>
      </c>
      <c r="N20" s="10">
        <f t="shared" si="0"/>
        <v>0</v>
      </c>
      <c r="O20" s="10">
        <f t="shared" si="23"/>
        <v>0</v>
      </c>
    </row>
    <row r="21" spans="1:15" x14ac:dyDescent="0.2">
      <c r="A21" s="20"/>
      <c r="B21" s="21"/>
      <c r="C21" s="21"/>
      <c r="D21" s="24"/>
      <c r="E21" s="23"/>
      <c r="F21" s="22"/>
      <c r="G21" s="10">
        <f t="shared" ca="1" si="1"/>
        <v>0</v>
      </c>
      <c r="H21" s="10">
        <f t="shared" si="17"/>
        <v>0</v>
      </c>
      <c r="I21" s="10">
        <f t="shared" ca="1" si="18"/>
        <v>0</v>
      </c>
      <c r="J21" s="11">
        <f t="shared" ca="1" si="19"/>
        <v>0</v>
      </c>
      <c r="K21" s="10">
        <f t="shared" si="20"/>
        <v>0</v>
      </c>
      <c r="L21" s="11">
        <f t="shared" si="21"/>
        <v>0</v>
      </c>
      <c r="M21" s="10">
        <f t="shared" si="22"/>
        <v>0</v>
      </c>
      <c r="N21" s="10">
        <f t="shared" si="0"/>
        <v>0</v>
      </c>
      <c r="O21" s="10">
        <f t="shared" si="23"/>
        <v>0</v>
      </c>
    </row>
    <row r="22" spans="1:15" x14ac:dyDescent="0.2">
      <c r="A22" s="20"/>
      <c r="B22" s="21"/>
      <c r="C22" s="21"/>
      <c r="D22" s="24"/>
      <c r="E22" s="23"/>
      <c r="F22" s="22"/>
      <c r="G22" s="10">
        <f t="shared" ca="1" si="1"/>
        <v>0</v>
      </c>
      <c r="H22" s="10">
        <f t="shared" si="17"/>
        <v>0</v>
      </c>
      <c r="I22" s="10">
        <f t="shared" ca="1" si="18"/>
        <v>0</v>
      </c>
      <c r="J22" s="11">
        <f t="shared" ca="1" si="19"/>
        <v>0</v>
      </c>
      <c r="K22" s="10">
        <f t="shared" si="20"/>
        <v>0</v>
      </c>
      <c r="L22" s="11">
        <f t="shared" si="21"/>
        <v>0</v>
      </c>
      <c r="M22" s="10">
        <f t="shared" si="22"/>
        <v>0</v>
      </c>
      <c r="N22" s="10">
        <f t="shared" si="0"/>
        <v>0</v>
      </c>
      <c r="O22" s="10">
        <f t="shared" si="23"/>
        <v>0</v>
      </c>
    </row>
    <row r="23" spans="1:15" x14ac:dyDescent="0.2">
      <c r="A23" s="20"/>
      <c r="B23" s="21"/>
      <c r="C23" s="21"/>
      <c r="D23" s="24"/>
      <c r="E23" s="23"/>
      <c r="F23" s="22"/>
      <c r="G23" s="10">
        <f t="shared" ca="1" si="1"/>
        <v>0</v>
      </c>
      <c r="H23" s="10">
        <f t="shared" si="17"/>
        <v>0</v>
      </c>
      <c r="I23" s="10">
        <f t="shared" ca="1" si="18"/>
        <v>0</v>
      </c>
      <c r="J23" s="11">
        <f t="shared" ca="1" si="19"/>
        <v>0</v>
      </c>
      <c r="K23" s="10">
        <f t="shared" si="20"/>
        <v>0</v>
      </c>
      <c r="L23" s="11">
        <f t="shared" si="21"/>
        <v>0</v>
      </c>
      <c r="M23" s="10">
        <f t="shared" si="22"/>
        <v>0</v>
      </c>
      <c r="N23" s="10">
        <f t="shared" si="0"/>
        <v>0</v>
      </c>
      <c r="O23" s="10">
        <f t="shared" si="23"/>
        <v>0</v>
      </c>
    </row>
    <row r="24" spans="1:15" x14ac:dyDescent="0.2">
      <c r="A24" s="20"/>
      <c r="B24" s="21"/>
      <c r="C24" s="21"/>
      <c r="D24" s="24"/>
      <c r="E24" s="23"/>
      <c r="F24" s="22"/>
      <c r="G24" s="10">
        <f t="shared" ca="1" si="1"/>
        <v>0</v>
      </c>
      <c r="H24" s="10">
        <f t="shared" si="17"/>
        <v>0</v>
      </c>
      <c r="I24" s="10">
        <f t="shared" ca="1" si="18"/>
        <v>0</v>
      </c>
      <c r="J24" s="11">
        <f t="shared" ca="1" si="19"/>
        <v>0</v>
      </c>
      <c r="K24" s="10">
        <f t="shared" si="20"/>
        <v>0</v>
      </c>
      <c r="L24" s="11">
        <f t="shared" si="21"/>
        <v>0</v>
      </c>
      <c r="M24" s="10">
        <f t="shared" si="22"/>
        <v>0</v>
      </c>
      <c r="N24" s="10">
        <f t="shared" si="0"/>
        <v>0</v>
      </c>
      <c r="O24" s="10">
        <f t="shared" si="23"/>
        <v>0</v>
      </c>
    </row>
    <row r="25" spans="1:15" s="1" customFormat="1" x14ac:dyDescent="0.2">
      <c r="A25" s="25"/>
      <c r="B25" s="26"/>
      <c r="C25" s="27" t="s">
        <v>11</v>
      </c>
      <c r="D25" s="27">
        <f>SUM(D5:D24)</f>
        <v>500000</v>
      </c>
      <c r="E25" s="35"/>
      <c r="F25" s="37">
        <f>SUM(F5:F24)</f>
        <v>255000</v>
      </c>
      <c r="G25" s="37">
        <f ca="1">SUM(G5:G24)</f>
        <v>279923.24561403506</v>
      </c>
      <c r="H25" s="37">
        <f t="shared" ref="H25:O25" si="24">SUM(H5:H24)</f>
        <v>250000</v>
      </c>
      <c r="I25" s="38">
        <f ca="1">SUM(I5:I24)</f>
        <v>-29923.245614035077</v>
      </c>
      <c r="J25" s="37">
        <f t="shared" ca="1" si="19"/>
        <v>0.89310196247404927</v>
      </c>
      <c r="K25" s="38">
        <f>SUM(K5:K24)</f>
        <v>-5000</v>
      </c>
      <c r="L25" s="37">
        <f t="shared" si="21"/>
        <v>0.98039215686274506</v>
      </c>
      <c r="M25" s="37">
        <f t="shared" si="24"/>
        <v>425000</v>
      </c>
      <c r="N25" s="37">
        <f t="shared" si="24"/>
        <v>441666.66666666669</v>
      </c>
      <c r="O25" s="37">
        <f t="shared" si="24"/>
        <v>225000</v>
      </c>
    </row>
    <row r="34" spans="1:1" x14ac:dyDescent="0.2">
      <c r="A34" s="19"/>
    </row>
  </sheetData>
  <pageMargins left="0.25" right="0.25" top="0.75" bottom="0.75" header="0.3" footer="0.3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A709DC6092514F998BCA49408B7DEA" ma:contentTypeVersion="13" ma:contentTypeDescription="Create a new document." ma:contentTypeScope="" ma:versionID="20082f448e658002d966ea729d7aa4df">
  <xsd:schema xmlns:xsd="http://www.w3.org/2001/XMLSchema" xmlns:xs="http://www.w3.org/2001/XMLSchema" xmlns:p="http://schemas.microsoft.com/office/2006/metadata/properties" xmlns:ns2="82281d1c-0f8c-4fb8-8a49-bb83efec1f75" xmlns:ns3="83a16772-ca7a-4c1d-b43a-2356706efaa0" targetNamespace="http://schemas.microsoft.com/office/2006/metadata/properties" ma:root="true" ma:fieldsID="6dff3178cecafe61e84def950e9996a0" ns2:_="" ns3:_="">
    <xsd:import namespace="82281d1c-0f8c-4fb8-8a49-bb83efec1f75"/>
    <xsd:import namespace="83a16772-ca7a-4c1d-b43a-2356706efa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81d1c-0f8c-4fb8-8a49-bb83efec1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16772-ca7a-4c1d-b43a-2356706efaa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8332BB-EC2B-4E8E-A050-CCD5C77E0D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81d1c-0f8c-4fb8-8a49-bb83efec1f75"/>
    <ds:schemaRef ds:uri="83a16772-ca7a-4c1d-b43a-2356706efa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4881A9-BAC0-4B32-89D5-94268D2C11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86DF6A-C83E-4EC3-82FC-ECD6133556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</dc:creator>
  <cp:keywords/>
  <dc:description/>
  <cp:lastModifiedBy>Jose David Ortega Pacheco</cp:lastModifiedBy>
  <cp:revision/>
  <dcterms:created xsi:type="dcterms:W3CDTF">2014-04-04T15:46:21Z</dcterms:created>
  <dcterms:modified xsi:type="dcterms:W3CDTF">2024-05-08T16:53:22Z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0x0101009AA709DC6092514F998BCA49408B7DEA</vt:lpwstr>
  </property>
</Properties>
</file>