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 ZAT\PROYECTO AUNA\PROYECTO CANALES\FASE 2.5\ARCHIVOS\TELEMARKETING\Mapeo de Datos\MAPEO DATOS ORIGENES\"/>
    </mc:Choice>
  </mc:AlternateContent>
  <xr:revisionPtr revIDLastSave="0" documentId="13_ncr:1_{3E086453-2BF6-4921-93F1-59A40BE44EB9}" xr6:coauthVersionLast="47" xr6:coauthVersionMax="47" xr10:uidLastSave="{00000000-0000-0000-0000-000000000000}"/>
  <bookViews>
    <workbookView xWindow="28680" yWindow="-120" windowWidth="29040" windowHeight="15840" xr2:uid="{02359490-FAE0-4567-8C11-76F1D3835BCE}"/>
  </bookViews>
  <sheets>
    <sheet name="OBJETIVO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L35" i="1"/>
  <c r="K35" i="1"/>
  <c r="I35" i="1"/>
  <c r="G35" i="1"/>
  <c r="F35" i="1"/>
  <c r="E35" i="1"/>
  <c r="D35" i="1"/>
  <c r="C35" i="1"/>
  <c r="H35" i="1" l="1"/>
  <c r="J35" i="1"/>
</calcChain>
</file>

<file path=xl/sharedStrings.xml><?xml version="1.0" encoding="utf-8"?>
<sst xmlns="http://schemas.openxmlformats.org/spreadsheetml/2006/main" count="57" uniqueCount="57">
  <si>
    <t>AUSENTISMO</t>
  </si>
  <si>
    <t>HC</t>
  </si>
  <si>
    <t>FTE</t>
  </si>
  <si>
    <t>CPH</t>
  </si>
  <si>
    <t>DENSIDAD</t>
  </si>
  <si>
    <t>SPH</t>
  </si>
  <si>
    <t>CMA</t>
  </si>
  <si>
    <t>Antel Base</t>
  </si>
  <si>
    <t>Antel Cantera</t>
  </si>
  <si>
    <t>Bayental Base</t>
  </si>
  <si>
    <t>Biznes Base</t>
  </si>
  <si>
    <t>Biznes Cantera</t>
  </si>
  <si>
    <t>Biznes Formación</t>
  </si>
  <si>
    <t>Easy Process Base</t>
  </si>
  <si>
    <t>A365</t>
  </si>
  <si>
    <t>Gescob Base</t>
  </si>
  <si>
    <t>Gescob Cantera</t>
  </si>
  <si>
    <t>Localcenter Base</t>
  </si>
  <si>
    <t>Localcenter Formación</t>
  </si>
  <si>
    <t>SCC Elite</t>
  </si>
  <si>
    <t>SCC Venta Afiliados</t>
  </si>
  <si>
    <t>Tcontakto Base</t>
  </si>
  <si>
    <t>Tcontakto Cantera</t>
  </si>
  <si>
    <t>Tcontakto Formación</t>
  </si>
  <si>
    <t>SCC Vital</t>
  </si>
  <si>
    <t>Tcontakto Vital</t>
  </si>
  <si>
    <t>Biznes Vital</t>
  </si>
  <si>
    <t>SCC Venta Nueva</t>
  </si>
  <si>
    <t>SCC Cantera</t>
  </si>
  <si>
    <t>Antel Vital</t>
  </si>
  <si>
    <t>A365 Vital</t>
  </si>
  <si>
    <t>Terceriza Base</t>
  </si>
  <si>
    <t>Momment Base</t>
  </si>
  <si>
    <t>MDY Vital</t>
  </si>
  <si>
    <t>Gescob Vital</t>
  </si>
  <si>
    <t>Terceriza Vital</t>
  </si>
  <si>
    <t>Easy Process Vital</t>
  </si>
  <si>
    <t>Momment Vital</t>
  </si>
  <si>
    <t>Sercom</t>
  </si>
  <si>
    <t>Desarrollo</t>
  </si>
  <si>
    <t>(Todas)</t>
  </si>
  <si>
    <t>Tcontakto Desarrollo</t>
  </si>
  <si>
    <t>Biznes Desarrollo</t>
  </si>
  <si>
    <t>Gescob Desarrollo</t>
  </si>
  <si>
    <t>Terceriza Desarrollo</t>
  </si>
  <si>
    <t>A365 Desarrollo</t>
  </si>
  <si>
    <t>Antel Desarrollo</t>
  </si>
  <si>
    <t>Easy Process Desarrollo</t>
  </si>
  <si>
    <t>Localcenter Desarrollo</t>
  </si>
  <si>
    <t>Momment Desarrollo</t>
  </si>
  <si>
    <t>SCC Desarrollo</t>
  </si>
  <si>
    <t>POSPC</t>
  </si>
  <si>
    <t>CALL_CENTER</t>
  </si>
  <si>
    <t>HRS_PROM</t>
  </si>
  <si>
    <t>AFILIACIONES</t>
  </si>
  <si>
    <t>CARGAS</t>
  </si>
  <si>
    <t>COD_PERIODO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</si>
</sst>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sz val="8"/>
      <color theme="1" tint="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</cellStyleXfs>
  <cellXfs count="27">
    <xf numFmtId="0" fontId="0" fillId="0" borderId="0" xfId="0"/>
    <xf numFmtId="0" fontId="2" fillId="2" borderId="1" xfId="2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1" fontId="5" fillId="0" borderId="1" xfId="3" applyNumberFormat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164" fontId="6" fillId="0" borderId="1" xfId="2" applyNumberFormat="1" applyFont="1" applyBorder="1" applyAlignment="1">
      <alignment horizontal="center" vertical="center" wrapText="1"/>
    </xf>
    <xf numFmtId="2" fontId="6" fillId="0" borderId="1" xfId="2" applyNumberFormat="1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1" xfId="3" applyNumberFormat="1" applyFont="1" applyBorder="1" applyAlignment="1">
      <alignment horizontal="center" vertical="center" wrapText="1"/>
    </xf>
    <xf numFmtId="164" fontId="6" fillId="0" borderId="1" xfId="3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164" fontId="5" fillId="0" borderId="1" xfId="3" applyNumberFormat="1" applyFont="1" applyBorder="1" applyAlignment="1">
      <alignment horizontal="center" vertical="center" wrapText="1"/>
    </xf>
    <xf numFmtId="2" fontId="5" fillId="0" borderId="1" xfId="3" applyNumberFormat="1" applyFont="1" applyBorder="1" applyAlignment="1">
      <alignment horizontal="center" vertical="center" wrapText="1"/>
    </xf>
    <xf numFmtId="9" fontId="5" fillId="0" borderId="1" xfId="3" applyNumberFormat="1" applyFont="1" applyBorder="1" applyAlignment="1">
      <alignment horizontal="center" vertical="center" wrapText="1"/>
    </xf>
    <xf numFmtId="4" fontId="5" fillId="0" borderId="1" xfId="3" applyNumberFormat="1" applyFont="1" applyBorder="1" applyAlignment="1">
      <alignment horizontal="center" vertical="center" wrapText="1"/>
    </xf>
    <xf numFmtId="2" fontId="6" fillId="0" borderId="1" xfId="3" applyNumberFormat="1" applyFont="1" applyBorder="1" applyAlignment="1">
      <alignment horizontal="center" vertical="center" wrapText="1"/>
    </xf>
    <xf numFmtId="9" fontId="6" fillId="0" borderId="1" xfId="3" applyNumberFormat="1" applyFont="1" applyBorder="1" applyAlignment="1">
      <alignment horizontal="center" vertical="center" wrapText="1"/>
    </xf>
    <xf numFmtId="4" fontId="6" fillId="0" borderId="1" xfId="3" applyNumberFormat="1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4">
    <cellStyle name="Millares" xfId="1" builtinId="3"/>
    <cellStyle name="Normal" xfId="0" builtinId="0"/>
    <cellStyle name="Normal 2" xfId="3" xr:uid="{29420904-D2A7-4DD3-B1DC-7EFA61DDD639}"/>
    <cellStyle name="Normal 2 10 4" xfId="2" xr:uid="{3CE854EC-D7DF-4E6E-A50C-0831B51839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rchivos%20ZAT\PROYECTO%20AUNA\PROYECTO%20CANALES\FASE%202.5\ARCHIVOS\TELEMARKETING\Febrero%202023\Informe%20canal%20-%20Oncologico%20Febrero.xlsm" TargetMode="External"/><Relationship Id="rId1" Type="http://schemas.openxmlformats.org/officeDocument/2006/relationships/externalLinkPath" Target="/Archivos%20ZAT/PROYECTO%20AUNA/PROYECTO%20CANALES/FASE%202.5/ARCHIVOS/TELEMARKETING/Febrero%202023/Informe%20canal%20-%20Oncologico%20Febre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encia vf"/>
      <sheetName val="Gerencia Desarrollo"/>
      <sheetName val="Hoja1"/>
      <sheetName val="Gerencia Vital"/>
      <sheetName val="Reportes Mes (EXPORT)"/>
      <sheetName val="Consolidado"/>
      <sheetName val="HC - BAJA"/>
      <sheetName val="Campaña resumen"/>
      <sheetName val="Cero Accidental"/>
      <sheetName val="Formato Campañas"/>
      <sheetName val="OB - OF"/>
      <sheetName val="Implementación Nuevos"/>
      <sheetName val="$$"/>
      <sheetName val="Reportes Mes Anterior"/>
      <sheetName val="Tablas - Objetivos"/>
      <sheetName val="Maduración - NC"/>
      <sheetName val="Evolutivo de Afiliaciones"/>
      <sheetName val="Gantt HC"/>
      <sheetName val="Blank"/>
      <sheetName val="Calendario - Día útil"/>
      <sheetName val="Graficas"/>
      <sheetName val="Blank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3C2D-43A3-40BF-9995-52F086F687DB}">
  <dimension ref="A1:M45"/>
  <sheetViews>
    <sheetView tabSelected="1" workbookViewId="0">
      <selection activeCell="E8" sqref="E8"/>
    </sheetView>
  </sheetViews>
  <sheetFormatPr baseColWidth="10" defaultRowHeight="15" x14ac:dyDescent="0.25"/>
  <cols>
    <col min="2" max="2" width="17" style="26" customWidth="1"/>
    <col min="3" max="3" width="9.7109375" bestFit="1" customWidth="1"/>
    <col min="4" max="4" width="6.7109375" bestFit="1" customWidth="1"/>
    <col min="5" max="5" width="8" bestFit="1" customWidth="1"/>
  </cols>
  <sheetData>
    <row r="1" spans="1:13" x14ac:dyDescent="0.25">
      <c r="A1" t="s">
        <v>56</v>
      </c>
      <c r="B1" s="24" t="s">
        <v>52</v>
      </c>
      <c r="C1" s="1" t="s">
        <v>0</v>
      </c>
      <c r="D1" s="1" t="s">
        <v>51</v>
      </c>
      <c r="E1" s="1" t="s">
        <v>53</v>
      </c>
      <c r="F1" s="1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54</v>
      </c>
      <c r="L1" s="2" t="s">
        <v>55</v>
      </c>
      <c r="M1" s="2" t="s">
        <v>6</v>
      </c>
    </row>
    <row r="2" spans="1:13" x14ac:dyDescent="0.25">
      <c r="A2">
        <v>202303</v>
      </c>
      <c r="B2" s="25" t="s">
        <v>7</v>
      </c>
      <c r="C2" s="4">
        <v>0.09</v>
      </c>
      <c r="D2" s="4">
        <v>0.85</v>
      </c>
      <c r="E2" s="5">
        <v>5.4</v>
      </c>
      <c r="F2" s="5">
        <v>6</v>
      </c>
      <c r="G2" s="6">
        <v>6</v>
      </c>
      <c r="H2" s="6">
        <v>6.6666666666666652E-2</v>
      </c>
      <c r="I2" s="6">
        <v>1.6342500000000002</v>
      </c>
      <c r="J2" s="6">
        <v>0.10894999999999999</v>
      </c>
      <c r="K2" s="7">
        <v>68.296323349799991</v>
      </c>
      <c r="L2" s="8">
        <v>68.296323349800005</v>
      </c>
      <c r="M2" s="8">
        <v>0</v>
      </c>
    </row>
    <row r="3" spans="1:13" x14ac:dyDescent="0.25">
      <c r="A3">
        <v>202303</v>
      </c>
      <c r="B3" s="25" t="s">
        <v>8</v>
      </c>
      <c r="C3" s="4">
        <v>0.09</v>
      </c>
      <c r="D3" s="4">
        <v>0.9</v>
      </c>
      <c r="E3" s="5">
        <v>5.4</v>
      </c>
      <c r="F3" s="5">
        <v>15</v>
      </c>
      <c r="G3" s="6">
        <v>15</v>
      </c>
      <c r="H3" s="6">
        <v>4.6666666666666662E-2</v>
      </c>
      <c r="I3" s="6">
        <v>1.5314285714285716</v>
      </c>
      <c r="J3" s="6">
        <v>7.1466666666666664E-2</v>
      </c>
      <c r="K3" s="7">
        <v>108.09542016</v>
      </c>
      <c r="L3" s="8">
        <v>108.09542016</v>
      </c>
      <c r="M3" s="8">
        <v>0</v>
      </c>
    </row>
    <row r="4" spans="1:13" x14ac:dyDescent="0.25">
      <c r="A4">
        <v>202303</v>
      </c>
      <c r="B4" s="25" t="s">
        <v>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x14ac:dyDescent="0.25">
      <c r="A5">
        <v>202303</v>
      </c>
      <c r="B5" s="25" t="s">
        <v>10</v>
      </c>
      <c r="C5" s="4">
        <v>0.09</v>
      </c>
      <c r="D5" s="4">
        <v>0.8</v>
      </c>
      <c r="E5" s="5">
        <v>5.4</v>
      </c>
      <c r="F5" s="5">
        <v>20</v>
      </c>
      <c r="G5" s="6">
        <v>20</v>
      </c>
      <c r="H5" s="6">
        <v>7.0000000000000007E-2</v>
      </c>
      <c r="I5" s="6">
        <v>1.6549999999999998</v>
      </c>
      <c r="J5" s="6">
        <v>0.11584999999999999</v>
      </c>
      <c r="K5" s="7">
        <v>221.33874672000005</v>
      </c>
      <c r="L5" s="8">
        <v>221.33874672000005</v>
      </c>
      <c r="M5" s="8">
        <v>0</v>
      </c>
    </row>
    <row r="6" spans="1:13" x14ac:dyDescent="0.25">
      <c r="A6">
        <v>202303</v>
      </c>
      <c r="B6" s="25" t="s">
        <v>11</v>
      </c>
      <c r="C6" s="4">
        <v>0.09</v>
      </c>
      <c r="D6" s="4">
        <v>0.85</v>
      </c>
      <c r="E6" s="5">
        <v>5.4</v>
      </c>
      <c r="F6" s="5">
        <v>38</v>
      </c>
      <c r="G6" s="6">
        <v>38</v>
      </c>
      <c r="H6" s="6">
        <v>4.9099999999999991E-2</v>
      </c>
      <c r="I6" s="6">
        <v>1.5126347947261229</v>
      </c>
      <c r="J6" s="6">
        <v>7.4270368421052627E-2</v>
      </c>
      <c r="K6" s="7">
        <v>277.09571563127997</v>
      </c>
      <c r="L6" s="8">
        <v>277.09571563127997</v>
      </c>
      <c r="M6" s="8">
        <v>0</v>
      </c>
    </row>
    <row r="7" spans="1:13" x14ac:dyDescent="0.25">
      <c r="A7">
        <v>202303</v>
      </c>
      <c r="B7" s="25" t="s">
        <v>12</v>
      </c>
      <c r="C7" s="4">
        <v>0.09</v>
      </c>
      <c r="D7" s="4">
        <v>0.9</v>
      </c>
      <c r="E7" s="5">
        <v>5.4</v>
      </c>
      <c r="F7" s="5">
        <v>21</v>
      </c>
      <c r="G7" s="6">
        <v>21</v>
      </c>
      <c r="H7" s="6">
        <v>5.4761904761904762E-2</v>
      </c>
      <c r="I7" s="6">
        <v>1.7833043478260873</v>
      </c>
      <c r="J7" s="6">
        <v>9.7657142857142873E-2</v>
      </c>
      <c r="K7" s="7">
        <v>221.4303417488</v>
      </c>
      <c r="L7" s="8">
        <v>219.4303417488</v>
      </c>
      <c r="M7" s="8">
        <v>2</v>
      </c>
    </row>
    <row r="8" spans="1:13" x14ac:dyDescent="0.25">
      <c r="A8">
        <v>202303</v>
      </c>
      <c r="B8" s="25" t="s">
        <v>13</v>
      </c>
      <c r="C8" s="4">
        <v>0.09</v>
      </c>
      <c r="D8" s="4">
        <v>0.8</v>
      </c>
      <c r="E8" s="5">
        <v>5.4</v>
      </c>
      <c r="F8" s="5">
        <v>24</v>
      </c>
      <c r="G8" s="6">
        <v>24</v>
      </c>
      <c r="H8" s="6">
        <v>4.148333333333333E-2</v>
      </c>
      <c r="I8" s="6">
        <v>1.7338087585375652</v>
      </c>
      <c r="J8" s="6">
        <v>7.1924166666666664E-2</v>
      </c>
      <c r="K8" s="7">
        <v>155.09123088895998</v>
      </c>
      <c r="L8" s="8">
        <v>155.09123088895998</v>
      </c>
      <c r="M8" s="8">
        <v>2</v>
      </c>
    </row>
    <row r="9" spans="1:13" x14ac:dyDescent="0.25">
      <c r="A9">
        <v>202303</v>
      </c>
      <c r="B9" s="25" t="s">
        <v>14</v>
      </c>
      <c r="C9" s="4">
        <v>0.09</v>
      </c>
      <c r="D9" s="4">
        <v>0.85</v>
      </c>
      <c r="E9" s="5">
        <v>5.4</v>
      </c>
      <c r="F9" s="5">
        <v>70</v>
      </c>
      <c r="G9" s="6">
        <v>70</v>
      </c>
      <c r="H9" s="6">
        <v>7.344714285714285E-2</v>
      </c>
      <c r="I9" s="6">
        <v>1.8408923424036721</v>
      </c>
      <c r="J9" s="6">
        <v>0.13520828285714284</v>
      </c>
      <c r="K9" s="7">
        <v>929.24872384125604</v>
      </c>
      <c r="L9" s="8">
        <v>929.24872384125604</v>
      </c>
      <c r="M9" s="8">
        <v>0</v>
      </c>
    </row>
    <row r="10" spans="1:13" x14ac:dyDescent="0.25">
      <c r="A10">
        <v>202303</v>
      </c>
      <c r="B10" s="25" t="s">
        <v>15</v>
      </c>
      <c r="C10" s="4">
        <v>0.09</v>
      </c>
      <c r="D10" s="4">
        <v>0.95</v>
      </c>
      <c r="E10" s="5">
        <v>5.4</v>
      </c>
      <c r="F10" s="5">
        <v>19</v>
      </c>
      <c r="G10" s="6">
        <v>19</v>
      </c>
      <c r="H10" s="6">
        <v>6.8947368421052632E-2</v>
      </c>
      <c r="I10" s="6">
        <v>1.9118320610687021</v>
      </c>
      <c r="J10" s="6">
        <v>0.13181578947368419</v>
      </c>
      <c r="K10" s="7">
        <v>280.28862743099995</v>
      </c>
      <c r="L10" s="8">
        <v>274.28862743099995</v>
      </c>
      <c r="M10" s="8">
        <v>6</v>
      </c>
    </row>
    <row r="11" spans="1:13" x14ac:dyDescent="0.25">
      <c r="A11">
        <v>202303</v>
      </c>
      <c r="B11" s="25" t="s">
        <v>16</v>
      </c>
      <c r="C11" s="4">
        <v>0.09</v>
      </c>
      <c r="D11" s="4">
        <v>0.85</v>
      </c>
      <c r="E11" s="5">
        <v>5.4</v>
      </c>
      <c r="F11" s="5">
        <v>18</v>
      </c>
      <c r="G11" s="6">
        <v>18</v>
      </c>
      <c r="H11" s="6">
        <v>4.9555555555555561E-2</v>
      </c>
      <c r="I11" s="6">
        <v>1.8036771300448426</v>
      </c>
      <c r="J11" s="6">
        <v>8.938222222222221E-2</v>
      </c>
      <c r="K11" s="7">
        <v>166.73830598879997</v>
      </c>
      <c r="L11" s="8">
        <v>166.73830598879997</v>
      </c>
      <c r="M11" s="8">
        <v>0</v>
      </c>
    </row>
    <row r="12" spans="1:13" x14ac:dyDescent="0.25">
      <c r="A12">
        <v>202303</v>
      </c>
      <c r="B12" s="25" t="s">
        <v>17</v>
      </c>
      <c r="C12" s="4">
        <v>0</v>
      </c>
      <c r="D12" s="4">
        <v>0</v>
      </c>
      <c r="E12" s="5">
        <v>0</v>
      </c>
      <c r="F12" s="5">
        <v>0</v>
      </c>
      <c r="G12" s="6">
        <v>0</v>
      </c>
      <c r="H12" s="6">
        <v>0</v>
      </c>
      <c r="I12" s="6">
        <v>0</v>
      </c>
      <c r="J12" s="6">
        <v>0</v>
      </c>
      <c r="K12" s="7">
        <v>0</v>
      </c>
      <c r="L12" s="8">
        <v>0</v>
      </c>
      <c r="M12" s="8">
        <v>0</v>
      </c>
    </row>
    <row r="13" spans="1:13" x14ac:dyDescent="0.25">
      <c r="A13">
        <v>202303</v>
      </c>
      <c r="B13" s="25" t="s">
        <v>18</v>
      </c>
      <c r="C13" s="4">
        <v>0</v>
      </c>
      <c r="D13" s="4">
        <v>0</v>
      </c>
      <c r="E13" s="5">
        <v>0</v>
      </c>
      <c r="F13" s="5">
        <v>0</v>
      </c>
      <c r="G13" s="6">
        <v>0</v>
      </c>
      <c r="H13" s="6">
        <v>0</v>
      </c>
      <c r="I13" s="6">
        <v>0</v>
      </c>
      <c r="J13" s="6">
        <v>0</v>
      </c>
      <c r="K13" s="7">
        <v>0</v>
      </c>
      <c r="L13" s="8">
        <v>0</v>
      </c>
      <c r="M13" s="8">
        <v>0</v>
      </c>
    </row>
    <row r="14" spans="1:13" x14ac:dyDescent="0.25">
      <c r="A14">
        <v>202303</v>
      </c>
      <c r="B14" s="25" t="s">
        <v>19</v>
      </c>
      <c r="C14" s="4">
        <v>0.09</v>
      </c>
      <c r="D14" s="4">
        <v>0.9</v>
      </c>
      <c r="E14" s="5">
        <v>5.9</v>
      </c>
      <c r="F14" s="5">
        <v>15</v>
      </c>
      <c r="G14" s="6">
        <v>16.388888888888886</v>
      </c>
      <c r="H14" s="6">
        <v>7.6999999999999999E-2</v>
      </c>
      <c r="I14" s="6">
        <v>1.8723376623376624</v>
      </c>
      <c r="J14" s="6">
        <v>0.14416999999999999</v>
      </c>
      <c r="K14" s="7">
        <v>259.8120557053</v>
      </c>
      <c r="L14" s="8">
        <v>252.8120557053</v>
      </c>
      <c r="M14" s="8">
        <v>7</v>
      </c>
    </row>
    <row r="15" spans="1:13" x14ac:dyDescent="0.25">
      <c r="A15">
        <v>202303</v>
      </c>
      <c r="B15" s="25" t="s">
        <v>20</v>
      </c>
      <c r="C15" s="4">
        <v>0.09</v>
      </c>
      <c r="D15" s="4">
        <v>0.95</v>
      </c>
      <c r="E15" s="5">
        <v>5.4</v>
      </c>
      <c r="F15" s="5">
        <v>56</v>
      </c>
      <c r="G15" s="6">
        <v>56</v>
      </c>
      <c r="H15" s="6">
        <v>8.2535714285714282E-2</v>
      </c>
      <c r="I15" s="6">
        <v>2.1013673734314153</v>
      </c>
      <c r="J15" s="6">
        <v>0.17343785714285717</v>
      </c>
      <c r="K15" s="7">
        <v>1063.6988539413601</v>
      </c>
      <c r="L15" s="8">
        <v>1063.6988539413601</v>
      </c>
      <c r="M15" s="8">
        <v>0</v>
      </c>
    </row>
    <row r="16" spans="1:13" x14ac:dyDescent="0.25">
      <c r="A16">
        <v>202303</v>
      </c>
      <c r="B16" s="25" t="s">
        <v>21</v>
      </c>
      <c r="C16" s="4">
        <v>0.09</v>
      </c>
      <c r="D16" s="4">
        <v>0.85</v>
      </c>
      <c r="E16" s="5">
        <v>5.4</v>
      </c>
      <c r="F16" s="5">
        <v>13</v>
      </c>
      <c r="G16" s="6">
        <v>13</v>
      </c>
      <c r="H16" s="6">
        <v>7.3200000000000001E-2</v>
      </c>
      <c r="I16" s="6">
        <v>1.85</v>
      </c>
      <c r="J16" s="6">
        <v>0.13542000000000001</v>
      </c>
      <c r="K16" s="7">
        <v>172.84499079120002</v>
      </c>
      <c r="L16" s="8">
        <v>172.84499079120002</v>
      </c>
      <c r="M16" s="8">
        <v>0</v>
      </c>
    </row>
    <row r="17" spans="1:13" x14ac:dyDescent="0.25">
      <c r="A17">
        <v>202303</v>
      </c>
      <c r="B17" s="25" t="s">
        <v>22</v>
      </c>
      <c r="C17" s="4">
        <v>0.09</v>
      </c>
      <c r="D17" s="4">
        <v>0.75</v>
      </c>
      <c r="E17" s="5">
        <v>5.4</v>
      </c>
      <c r="F17" s="5">
        <v>20</v>
      </c>
      <c r="G17" s="6">
        <v>20</v>
      </c>
      <c r="H17" s="6">
        <v>5.8299999999999998E-2</v>
      </c>
      <c r="I17" s="6">
        <v>1.62</v>
      </c>
      <c r="J17" s="6">
        <v>9.4446000000000002E-2</v>
      </c>
      <c r="K17" s="7">
        <v>172.92650815440004</v>
      </c>
      <c r="L17" s="8">
        <v>172.92650815440004</v>
      </c>
      <c r="M17" s="8">
        <v>0</v>
      </c>
    </row>
    <row r="18" spans="1:13" x14ac:dyDescent="0.25">
      <c r="A18">
        <v>202303</v>
      </c>
      <c r="B18" s="25" t="s">
        <v>23</v>
      </c>
      <c r="C18" s="4">
        <v>0.09</v>
      </c>
      <c r="D18" s="4">
        <v>0.43</v>
      </c>
      <c r="E18" s="5">
        <v>5.4</v>
      </c>
      <c r="F18" s="5">
        <v>22</v>
      </c>
      <c r="G18" s="6">
        <v>22</v>
      </c>
      <c r="H18" s="6">
        <v>4.8863636363636373E-2</v>
      </c>
      <c r="I18" s="6">
        <v>1.6442976744186046</v>
      </c>
      <c r="J18" s="6">
        <v>8.0346363636363646E-2</v>
      </c>
      <c r="K18" s="7">
        <v>128.12716120440797</v>
      </c>
      <c r="L18" s="8">
        <v>126.12716120440798</v>
      </c>
      <c r="M18" s="8">
        <v>2</v>
      </c>
    </row>
    <row r="19" spans="1:13" x14ac:dyDescent="0.25">
      <c r="A19">
        <v>202303</v>
      </c>
      <c r="B19" s="25" t="s">
        <v>24</v>
      </c>
      <c r="C19" s="4">
        <v>0.09</v>
      </c>
      <c r="D19" s="4">
        <v>0.95</v>
      </c>
      <c r="E19" s="5">
        <v>5.4</v>
      </c>
      <c r="F19" s="5">
        <v>2</v>
      </c>
      <c r="G19" s="6">
        <v>2</v>
      </c>
      <c r="H19" s="6">
        <v>0.11600000000000001</v>
      </c>
      <c r="I19" s="6">
        <v>2.1</v>
      </c>
      <c r="J19" s="6">
        <v>0.24360000000000001</v>
      </c>
      <c r="K19" s="7">
        <v>53.357324529600007</v>
      </c>
      <c r="L19" s="8">
        <v>53.357324529600007</v>
      </c>
      <c r="M19" s="8">
        <v>0</v>
      </c>
    </row>
    <row r="20" spans="1:13" x14ac:dyDescent="0.25">
      <c r="A20">
        <v>202303</v>
      </c>
      <c r="B20" s="25" t="s">
        <v>25</v>
      </c>
      <c r="C20" s="4">
        <v>0.05</v>
      </c>
      <c r="D20" s="4">
        <v>0.95</v>
      </c>
      <c r="E20" s="5">
        <v>5.44</v>
      </c>
      <c r="F20" s="5">
        <v>10</v>
      </c>
      <c r="G20" s="6">
        <v>10.074074074074074</v>
      </c>
      <c r="H20" s="6">
        <v>0.14308999999999999</v>
      </c>
      <c r="I20" s="6">
        <v>1.9946040254385353</v>
      </c>
      <c r="J20" s="6">
        <v>0.28540789</v>
      </c>
      <c r="K20" s="7">
        <v>345.9945908859832</v>
      </c>
      <c r="L20" s="8">
        <v>335.9945908859832</v>
      </c>
      <c r="M20" s="8">
        <v>10</v>
      </c>
    </row>
    <row r="21" spans="1:13" x14ac:dyDescent="0.25">
      <c r="A21">
        <v>202303</v>
      </c>
      <c r="B21" s="25" t="s">
        <v>26</v>
      </c>
      <c r="C21" s="4">
        <v>0.09</v>
      </c>
      <c r="D21" s="4">
        <v>0.95</v>
      </c>
      <c r="E21" s="5">
        <v>5.4</v>
      </c>
      <c r="F21" s="5">
        <v>6</v>
      </c>
      <c r="G21" s="6">
        <v>6</v>
      </c>
      <c r="H21" s="6">
        <v>9.4999999999999987E-2</v>
      </c>
      <c r="I21" s="6">
        <v>2.2919122807017547</v>
      </c>
      <c r="J21" s="6">
        <v>0.21773166666666666</v>
      </c>
      <c r="K21" s="7">
        <v>166.23516028656076</v>
      </c>
      <c r="L21" s="8">
        <v>146.23516028656076</v>
      </c>
      <c r="M21" s="8">
        <v>20</v>
      </c>
    </row>
    <row r="22" spans="1:13" x14ac:dyDescent="0.25">
      <c r="A22">
        <v>202303</v>
      </c>
      <c r="B22" s="25" t="s">
        <v>27</v>
      </c>
      <c r="C22" s="4">
        <v>0.09</v>
      </c>
      <c r="D22" s="4">
        <v>0.85</v>
      </c>
      <c r="E22" s="5">
        <v>5.4</v>
      </c>
      <c r="F22" s="5">
        <v>6</v>
      </c>
      <c r="G22" s="6">
        <v>6</v>
      </c>
      <c r="H22" s="6">
        <v>6.3333333333333339E-2</v>
      </c>
      <c r="I22" s="6">
        <v>1.6710526315789476</v>
      </c>
      <c r="J22" s="6">
        <v>0.10583333333333335</v>
      </c>
      <c r="K22" s="7">
        <v>66.342611790000007</v>
      </c>
      <c r="L22" s="8">
        <v>66.342611790000007</v>
      </c>
      <c r="M22" s="8">
        <v>0</v>
      </c>
    </row>
    <row r="23" spans="1:13" x14ac:dyDescent="0.25">
      <c r="A23">
        <v>202303</v>
      </c>
      <c r="B23" s="25" t="s">
        <v>28</v>
      </c>
      <c r="C23" s="4">
        <v>0.09</v>
      </c>
      <c r="D23" s="4">
        <v>0.75</v>
      </c>
      <c r="E23" s="5">
        <v>5.4</v>
      </c>
      <c r="F23" s="5">
        <v>9</v>
      </c>
      <c r="G23" s="6">
        <v>9</v>
      </c>
      <c r="H23" s="6">
        <v>5.88888888888889E-2</v>
      </c>
      <c r="I23" s="6">
        <v>1.4764150943396226</v>
      </c>
      <c r="J23" s="6">
        <v>8.6944444444444463E-2</v>
      </c>
      <c r="K23" s="7">
        <v>66.656381975000016</v>
      </c>
      <c r="L23" s="8">
        <v>66.656381975000016</v>
      </c>
      <c r="M23" s="8">
        <v>0</v>
      </c>
    </row>
    <row r="24" spans="1:13" x14ac:dyDescent="0.25">
      <c r="A24">
        <v>202303</v>
      </c>
      <c r="B24" s="25" t="s">
        <v>29</v>
      </c>
      <c r="C24" s="4">
        <v>0.05</v>
      </c>
      <c r="D24" s="4">
        <v>0.95</v>
      </c>
      <c r="E24" s="5">
        <v>5.4</v>
      </c>
      <c r="F24" s="5">
        <v>4</v>
      </c>
      <c r="G24" s="6">
        <v>4</v>
      </c>
      <c r="H24" s="6">
        <v>0.1017</v>
      </c>
      <c r="I24" s="6">
        <v>1.9356932153392332</v>
      </c>
      <c r="J24" s="6">
        <v>0.19686000000000001</v>
      </c>
      <c r="K24" s="7">
        <v>120.02983418640001</v>
      </c>
      <c r="L24" s="8">
        <v>90.029834186400009</v>
      </c>
      <c r="M24" s="8">
        <v>30</v>
      </c>
    </row>
    <row r="25" spans="1:13" x14ac:dyDescent="0.25">
      <c r="A25">
        <v>202303</v>
      </c>
      <c r="B25" s="25" t="s">
        <v>30</v>
      </c>
      <c r="C25" s="4">
        <v>0.09</v>
      </c>
      <c r="D25" s="4">
        <v>0.95</v>
      </c>
      <c r="E25" s="5">
        <v>5.4</v>
      </c>
      <c r="F25" s="5">
        <v>4</v>
      </c>
      <c r="G25" s="6">
        <v>4</v>
      </c>
      <c r="H25" s="6">
        <v>0.13600000000000004</v>
      </c>
      <c r="I25" s="6">
        <v>1.9799999999999998</v>
      </c>
      <c r="J25" s="6">
        <v>0.26928000000000002</v>
      </c>
      <c r="K25" s="7">
        <v>117.96437068416002</v>
      </c>
      <c r="L25" s="8">
        <v>120.96437068416002</v>
      </c>
      <c r="M25" s="8">
        <v>3</v>
      </c>
    </row>
    <row r="26" spans="1:13" x14ac:dyDescent="0.25">
      <c r="A26">
        <v>202303</v>
      </c>
      <c r="B26" s="25" t="s">
        <v>31</v>
      </c>
      <c r="C26" s="4">
        <v>0.09</v>
      </c>
      <c r="D26" s="4">
        <v>0.6</v>
      </c>
      <c r="E26" s="5">
        <v>5.4</v>
      </c>
      <c r="F26" s="5">
        <v>5</v>
      </c>
      <c r="G26" s="6">
        <v>5</v>
      </c>
      <c r="H26" s="6">
        <v>6.8000000000000005E-2</v>
      </c>
      <c r="I26" s="6">
        <v>1.8117647058823532</v>
      </c>
      <c r="J26" s="6">
        <v>0.12320000000000002</v>
      </c>
      <c r="K26" s="7">
        <v>52.306974720000007</v>
      </c>
      <c r="L26" s="8">
        <v>52.306974720000007</v>
      </c>
      <c r="M26" s="8">
        <v>0</v>
      </c>
    </row>
    <row r="27" spans="1:13" x14ac:dyDescent="0.25">
      <c r="A27">
        <v>202303</v>
      </c>
      <c r="B27" s="25" t="s">
        <v>32</v>
      </c>
      <c r="C27" s="4">
        <v>0.05</v>
      </c>
      <c r="D27" s="4">
        <v>0.95</v>
      </c>
      <c r="E27" s="5">
        <v>5.4</v>
      </c>
      <c r="F27" s="5">
        <v>29</v>
      </c>
      <c r="G27" s="6">
        <v>29</v>
      </c>
      <c r="H27" s="6">
        <v>6.856896551724137E-2</v>
      </c>
      <c r="I27" s="6">
        <v>1.6587188835805886</v>
      </c>
      <c r="J27" s="6">
        <v>0.11373663793103449</v>
      </c>
      <c r="K27" s="7">
        <v>385.44246074569503</v>
      </c>
      <c r="L27" s="8">
        <v>385.44246074569503</v>
      </c>
      <c r="M27" s="8">
        <v>0</v>
      </c>
    </row>
    <row r="28" spans="1:13" x14ac:dyDescent="0.25">
      <c r="A28">
        <v>202303</v>
      </c>
      <c r="B28" s="25" t="s">
        <v>33</v>
      </c>
      <c r="C28" s="10">
        <v>0</v>
      </c>
      <c r="D28" s="10">
        <v>0</v>
      </c>
      <c r="E28" s="11">
        <v>0</v>
      </c>
      <c r="F28" s="11">
        <v>0</v>
      </c>
      <c r="G28" s="12">
        <v>0</v>
      </c>
      <c r="H28" s="12">
        <v>0</v>
      </c>
      <c r="I28" s="12">
        <v>0</v>
      </c>
      <c r="J28" s="12">
        <v>0</v>
      </c>
      <c r="K28" s="13">
        <v>0</v>
      </c>
      <c r="L28" s="14">
        <v>0</v>
      </c>
      <c r="M28" s="14">
        <v>0</v>
      </c>
    </row>
    <row r="29" spans="1:13" x14ac:dyDescent="0.25">
      <c r="A29">
        <v>202303</v>
      </c>
      <c r="B29" s="25" t="s">
        <v>34</v>
      </c>
      <c r="C29" s="4">
        <v>0.05</v>
      </c>
      <c r="D29" s="4">
        <v>0.95</v>
      </c>
      <c r="E29" s="5">
        <v>5.4</v>
      </c>
      <c r="F29" s="5">
        <v>4</v>
      </c>
      <c r="G29" s="6">
        <v>4</v>
      </c>
      <c r="H29" s="6">
        <v>9.8874999999999991E-2</v>
      </c>
      <c r="I29" s="6">
        <v>1.9437420986093554</v>
      </c>
      <c r="J29" s="6">
        <v>0.19218750000000001</v>
      </c>
      <c r="K29" s="7">
        <v>103.8929633125</v>
      </c>
      <c r="L29" s="8">
        <v>87.892963312500001</v>
      </c>
      <c r="M29" s="8">
        <v>16</v>
      </c>
    </row>
    <row r="30" spans="1:13" x14ac:dyDescent="0.25">
      <c r="A30">
        <v>202303</v>
      </c>
      <c r="B30" s="25" t="s">
        <v>35</v>
      </c>
      <c r="C30" s="4">
        <v>0.09</v>
      </c>
      <c r="D30" s="4">
        <v>0.95</v>
      </c>
      <c r="E30" s="5">
        <v>5.4</v>
      </c>
      <c r="F30" s="5">
        <v>10</v>
      </c>
      <c r="G30" s="6">
        <v>10</v>
      </c>
      <c r="H30" s="6">
        <v>7.6800000000000021E-2</v>
      </c>
      <c r="I30" s="6">
        <v>1.10671875</v>
      </c>
      <c r="J30" s="6">
        <v>8.4996000000000016E-2</v>
      </c>
      <c r="K30" s="7">
        <v>96.086189567279988</v>
      </c>
      <c r="L30" s="8">
        <v>96.086189567279988</v>
      </c>
      <c r="M30" s="8">
        <v>0</v>
      </c>
    </row>
    <row r="31" spans="1:13" x14ac:dyDescent="0.25">
      <c r="A31">
        <v>202303</v>
      </c>
      <c r="B31" s="25" t="s">
        <v>36</v>
      </c>
      <c r="C31" s="10">
        <v>0</v>
      </c>
      <c r="D31" s="10">
        <v>0</v>
      </c>
      <c r="E31" s="15">
        <v>0</v>
      </c>
      <c r="F31" s="11">
        <v>0</v>
      </c>
      <c r="G31" s="12">
        <v>0</v>
      </c>
      <c r="H31" s="12">
        <v>0</v>
      </c>
      <c r="I31" s="12">
        <v>0</v>
      </c>
      <c r="J31" s="12">
        <v>0</v>
      </c>
      <c r="K31" s="13">
        <v>0</v>
      </c>
      <c r="L31" s="14">
        <v>0</v>
      </c>
      <c r="M31" s="14">
        <v>0</v>
      </c>
    </row>
    <row r="32" spans="1:13" x14ac:dyDescent="0.25">
      <c r="A32">
        <v>202303</v>
      </c>
      <c r="B32" s="25" t="s">
        <v>37</v>
      </c>
      <c r="C32" s="10">
        <v>0</v>
      </c>
      <c r="D32" s="10">
        <v>0</v>
      </c>
      <c r="E32" s="11">
        <v>0</v>
      </c>
      <c r="F32" s="11">
        <v>0</v>
      </c>
      <c r="G32" s="12">
        <v>0</v>
      </c>
      <c r="H32" s="12">
        <v>0</v>
      </c>
      <c r="I32" s="12">
        <v>0</v>
      </c>
      <c r="J32" s="12">
        <v>0</v>
      </c>
      <c r="K32" s="13">
        <v>0</v>
      </c>
      <c r="L32" s="14">
        <v>0</v>
      </c>
      <c r="M32" s="14">
        <v>0</v>
      </c>
    </row>
    <row r="33" spans="1:13" x14ac:dyDescent="0.25">
      <c r="A33">
        <v>202303</v>
      </c>
      <c r="B33" s="25" t="s">
        <v>38</v>
      </c>
      <c r="C33" s="4">
        <v>0.09</v>
      </c>
      <c r="D33" s="4">
        <v>0.7</v>
      </c>
      <c r="E33" s="17">
        <v>5.4</v>
      </c>
      <c r="F33" s="5">
        <v>17</v>
      </c>
      <c r="G33" s="6">
        <v>17</v>
      </c>
      <c r="H33" s="6">
        <v>0.06</v>
      </c>
      <c r="I33" s="6">
        <v>1.7523157894736845</v>
      </c>
      <c r="J33" s="6">
        <v>0.1</v>
      </c>
      <c r="K33" s="7">
        <v>150</v>
      </c>
      <c r="L33" s="8">
        <v>142</v>
      </c>
      <c r="M33" s="8">
        <v>8</v>
      </c>
    </row>
    <row r="34" spans="1:13" x14ac:dyDescent="0.25">
      <c r="A34">
        <v>202303</v>
      </c>
      <c r="B34" s="25" t="s">
        <v>39</v>
      </c>
      <c r="C34" s="4">
        <v>0.09</v>
      </c>
      <c r="D34" s="4">
        <v>0.73742886658645901</v>
      </c>
      <c r="E34" s="5">
        <v>5.4</v>
      </c>
      <c r="F34" s="6">
        <v>106</v>
      </c>
      <c r="G34" s="6">
        <v>106</v>
      </c>
      <c r="H34" s="6">
        <v>3.4098113207547166E-2</v>
      </c>
      <c r="I34" s="6">
        <v>0.45870581606079525</v>
      </c>
      <c r="J34" s="6">
        <v>7.4335471698113206E-2</v>
      </c>
      <c r="K34" s="7">
        <v>766.62634697980002</v>
      </c>
      <c r="L34" s="8">
        <v>731.62634697980002</v>
      </c>
      <c r="M34" s="8">
        <v>35</v>
      </c>
    </row>
    <row r="35" spans="1:13" x14ac:dyDescent="0.25">
      <c r="A35">
        <v>202303</v>
      </c>
      <c r="B35" s="25" t="s">
        <v>40</v>
      </c>
      <c r="C35" s="4">
        <f>+SUMPRODUCT(C2:C34,F2:F34)/SUM(F2:F34)</f>
        <v>8.6695957820738162E-2</v>
      </c>
      <c r="D35" s="4">
        <f>+SUMPRODUCT(D2:D34,K2:K34)/[1]!Generales[[#This Row],[Afiliaciones]]</f>
        <v>38.619126502072881</v>
      </c>
      <c r="E35" s="17">
        <f>+[1]!Generales[[#This Row],[FTE]]*5.4/([1]!Generales[[#This Row],[HC]]-[1]!Generales[[#This Row],[HC]]*[1]!Generales[[#This Row],[AUSENTISMO]])</f>
        <v>5.9340659340659343</v>
      </c>
      <c r="F35" s="8">
        <f>+SUM(F2:F34)</f>
        <v>569</v>
      </c>
      <c r="G35" s="8">
        <f>+SUM(G2:G34)</f>
        <v>570.46296296296305</v>
      </c>
      <c r="H35" s="18">
        <f ca="1">+SUMPRODUCT(H2:H34,$H$4:$H$36)/[1]!Generales[[#This Row],[FTE]]</f>
        <v>6.1637557539360475E-2</v>
      </c>
      <c r="I35" s="18">
        <f>+[1]!Generales[[#This Row],[SPH]]/[1]!Generales[[#This Row],[CPH]]</f>
        <v>1.6666666666666667</v>
      </c>
      <c r="J35" s="18">
        <f ca="1">+SUMPRODUCT(J2:J34,$H$4:$H$36)/[1]!Generales[[#This Row],[FTE]]</f>
        <v>0.11354939205843208</v>
      </c>
      <c r="K35" s="8">
        <f>+SUM(K2:K34)</f>
        <v>6715.9682152195419</v>
      </c>
      <c r="L35" s="8">
        <f>SUBTOTAL(109,L2:L34)</f>
        <v>6582.9682152195419</v>
      </c>
      <c r="M35" s="8">
        <f>SUBTOTAL(109,M2:M34)</f>
        <v>141</v>
      </c>
    </row>
    <row r="36" spans="1:13" x14ac:dyDescent="0.25">
      <c r="A36">
        <v>202303</v>
      </c>
      <c r="B36" s="25" t="s">
        <v>41</v>
      </c>
      <c r="C36" s="4">
        <v>0.09</v>
      </c>
      <c r="D36" s="4">
        <v>0.7</v>
      </c>
      <c r="E36" s="17">
        <v>5.4</v>
      </c>
      <c r="F36" s="18">
        <v>18</v>
      </c>
      <c r="G36" s="18">
        <v>18</v>
      </c>
      <c r="H36" s="19">
        <v>4.8888888888888878E-2</v>
      </c>
      <c r="I36" s="20">
        <v>1.5132727272727278</v>
      </c>
      <c r="J36" s="19">
        <v>7.3982222222222227E-2</v>
      </c>
      <c r="K36" s="18">
        <v>118.9676569536</v>
      </c>
      <c r="L36" s="16">
        <v>118.9676569536</v>
      </c>
      <c r="M36" s="16">
        <v>0</v>
      </c>
    </row>
    <row r="37" spans="1:13" x14ac:dyDescent="0.25">
      <c r="A37">
        <v>202303</v>
      </c>
      <c r="B37" s="25" t="s">
        <v>42</v>
      </c>
      <c r="C37" s="4">
        <v>0.09</v>
      </c>
      <c r="D37" s="4">
        <v>0.85</v>
      </c>
      <c r="E37" s="17">
        <v>5.4</v>
      </c>
      <c r="F37" s="18">
        <v>23</v>
      </c>
      <c r="G37" s="18">
        <v>23</v>
      </c>
      <c r="H37" s="19">
        <v>0</v>
      </c>
      <c r="I37" s="20">
        <v>1.5550660792951545</v>
      </c>
      <c r="J37" s="19">
        <v>9.2086956521739149E-2</v>
      </c>
      <c r="K37" s="18">
        <v>221.28134137199999</v>
      </c>
      <c r="L37" s="16">
        <v>221.28134137199999</v>
      </c>
      <c r="M37" s="16">
        <v>0</v>
      </c>
    </row>
    <row r="38" spans="1:13" x14ac:dyDescent="0.25">
      <c r="A38">
        <v>202303</v>
      </c>
      <c r="B38" s="25" t="s">
        <v>43</v>
      </c>
      <c r="C38" s="4">
        <v>0.09</v>
      </c>
      <c r="D38" s="4">
        <v>0.9</v>
      </c>
      <c r="E38" s="17">
        <v>5.4</v>
      </c>
      <c r="F38" s="18">
        <v>16</v>
      </c>
      <c r="G38" s="18">
        <v>16</v>
      </c>
      <c r="H38" s="19">
        <v>4.5874999999999999E-2</v>
      </c>
      <c r="I38" s="20">
        <v>1.6575204359673026</v>
      </c>
      <c r="J38" s="19">
        <v>7.6038750000000002E-2</v>
      </c>
      <c r="K38" s="18">
        <v>139.17522058632005</v>
      </c>
      <c r="L38" s="16">
        <v>130.17522058632005</v>
      </c>
      <c r="M38" s="16">
        <v>9</v>
      </c>
    </row>
    <row r="39" spans="1:13" x14ac:dyDescent="0.25">
      <c r="A39">
        <v>202303</v>
      </c>
      <c r="B39" s="25" t="s">
        <v>44</v>
      </c>
      <c r="C39" s="10">
        <v>0.09</v>
      </c>
      <c r="D39" s="10">
        <v>0.95</v>
      </c>
      <c r="E39" s="15">
        <v>5.4</v>
      </c>
      <c r="F39" s="21">
        <v>16</v>
      </c>
      <c r="G39" s="21">
        <v>10</v>
      </c>
      <c r="H39" s="22">
        <v>1.90625E-2</v>
      </c>
      <c r="I39" s="23">
        <v>3.0508196721311474</v>
      </c>
      <c r="J39" s="22">
        <v>5.815625E-2</v>
      </c>
      <c r="K39" s="21">
        <v>79.976775111600006</v>
      </c>
      <c r="L39" s="9">
        <v>79.976775111600006</v>
      </c>
      <c r="M39" s="9">
        <v>0</v>
      </c>
    </row>
    <row r="40" spans="1:13" x14ac:dyDescent="0.25">
      <c r="A40">
        <v>202303</v>
      </c>
      <c r="B40" s="25" t="s">
        <v>45</v>
      </c>
      <c r="C40" s="4">
        <v>0</v>
      </c>
      <c r="D40" s="4">
        <v>0</v>
      </c>
      <c r="E40" s="17">
        <v>0</v>
      </c>
      <c r="F40" s="18">
        <v>0</v>
      </c>
      <c r="G40" s="18">
        <v>0</v>
      </c>
      <c r="H40" s="19">
        <v>0</v>
      </c>
      <c r="I40" s="20">
        <v>0</v>
      </c>
      <c r="J40" s="19">
        <v>0</v>
      </c>
      <c r="K40" s="18">
        <v>0</v>
      </c>
      <c r="L40" s="16">
        <v>0</v>
      </c>
      <c r="M40" s="16">
        <v>0</v>
      </c>
    </row>
    <row r="41" spans="1:13" x14ac:dyDescent="0.25">
      <c r="A41">
        <v>202303</v>
      </c>
      <c r="B41" s="25" t="s">
        <v>46</v>
      </c>
      <c r="C41" s="4">
        <v>0</v>
      </c>
      <c r="D41" s="4">
        <v>0</v>
      </c>
      <c r="E41" s="17">
        <v>0</v>
      </c>
      <c r="F41" s="18">
        <v>0</v>
      </c>
      <c r="G41" s="18">
        <v>0</v>
      </c>
      <c r="H41" s="19">
        <v>0</v>
      </c>
      <c r="I41" s="20">
        <v>0</v>
      </c>
      <c r="J41" s="19">
        <v>0</v>
      </c>
      <c r="K41" s="18">
        <v>0</v>
      </c>
      <c r="L41" s="16">
        <v>0</v>
      </c>
      <c r="M41" s="16">
        <v>0</v>
      </c>
    </row>
    <row r="42" spans="1:13" ht="22.5" x14ac:dyDescent="0.25">
      <c r="A42">
        <v>202303</v>
      </c>
      <c r="B42" s="25" t="s">
        <v>47</v>
      </c>
      <c r="C42" s="4">
        <v>0.09</v>
      </c>
      <c r="D42" s="4">
        <v>0.6</v>
      </c>
      <c r="E42" s="17">
        <v>5.4</v>
      </c>
      <c r="F42" s="18">
        <v>11</v>
      </c>
      <c r="G42" s="18">
        <v>11</v>
      </c>
      <c r="H42" s="19">
        <v>5.6036363636363648E-2</v>
      </c>
      <c r="I42" s="20">
        <v>1.7363075924724203</v>
      </c>
      <c r="J42" s="19">
        <v>9.7296363636363639E-2</v>
      </c>
      <c r="K42" s="18">
        <v>102.74308748288</v>
      </c>
      <c r="L42" s="16">
        <v>76.743087482880014</v>
      </c>
      <c r="M42" s="16">
        <v>26</v>
      </c>
    </row>
    <row r="43" spans="1:13" x14ac:dyDescent="0.25">
      <c r="A43">
        <v>202303</v>
      </c>
      <c r="B43" s="25" t="s">
        <v>48</v>
      </c>
      <c r="C43" s="4">
        <v>0</v>
      </c>
      <c r="D43" s="4">
        <v>0</v>
      </c>
      <c r="E43" s="17">
        <v>0</v>
      </c>
      <c r="F43" s="18">
        <v>0</v>
      </c>
      <c r="G43" s="18">
        <v>0</v>
      </c>
      <c r="H43" s="19">
        <v>0</v>
      </c>
      <c r="I43" s="20">
        <v>0</v>
      </c>
      <c r="J43" s="19">
        <v>0</v>
      </c>
      <c r="K43" s="18">
        <v>0</v>
      </c>
      <c r="L43" s="16">
        <v>0</v>
      </c>
      <c r="M43" s="16">
        <v>0</v>
      </c>
    </row>
    <row r="44" spans="1:13" x14ac:dyDescent="0.25">
      <c r="A44">
        <v>202303</v>
      </c>
      <c r="B44" s="25" t="s">
        <v>49</v>
      </c>
      <c r="C44" s="4">
        <v>0.08</v>
      </c>
      <c r="D44" s="4">
        <v>0.95</v>
      </c>
      <c r="E44" s="17">
        <v>5.44</v>
      </c>
      <c r="F44" s="18">
        <v>12</v>
      </c>
      <c r="G44" s="18">
        <v>12.088888888888889</v>
      </c>
      <c r="H44" s="19">
        <v>1.5583333333333334E-2</v>
      </c>
      <c r="I44" s="20">
        <v>1.5711229946524063</v>
      </c>
      <c r="J44" s="19">
        <v>2.4483333333333333E-2</v>
      </c>
      <c r="K44" s="18">
        <v>38.286445708364809</v>
      </c>
      <c r="L44" s="16">
        <v>36.286445708364809</v>
      </c>
      <c r="M44" s="16">
        <v>2</v>
      </c>
    </row>
    <row r="45" spans="1:13" x14ac:dyDescent="0.25">
      <c r="A45">
        <v>202303</v>
      </c>
      <c r="B45" s="25" t="s">
        <v>50</v>
      </c>
      <c r="C45" s="4">
        <v>0.09</v>
      </c>
      <c r="D45" s="4">
        <v>0.6</v>
      </c>
      <c r="E45" s="17">
        <v>5.4</v>
      </c>
      <c r="F45" s="18">
        <v>18</v>
      </c>
      <c r="G45" s="18">
        <v>18</v>
      </c>
      <c r="H45" s="19">
        <v>3.5222222222222224E-2</v>
      </c>
      <c r="I45" s="20">
        <v>1.6380126182965302</v>
      </c>
      <c r="J45" s="19">
        <v>5.7694444444444451E-2</v>
      </c>
      <c r="K45" s="18">
        <v>80.201943368000002</v>
      </c>
      <c r="L45" s="16">
        <v>80.201943368000002</v>
      </c>
      <c r="M45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OBJETIVOS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2023-02-21T00:08:18Z</dcterms:created>
  <dcterms:modified xsi:type="dcterms:W3CDTF">2023-03-01T21:28:47Z</dcterms:modified>
</cp:coreProperties>
</file>