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tudianteccr-my.sharepoint.com/personal/david_qs_estudiantec_cr/Documents/Documentos/TEC/2020 - 2S/Sistemas de Visión Gr. 1/Miniproyecto/ASV-MP-VC/Anexos/"/>
    </mc:Choice>
  </mc:AlternateContent>
  <xr:revisionPtr revIDLastSave="55" documentId="8_{2692FB77-1424-46CB-B385-328E684B4AA2}" xr6:coauthVersionLast="45" xr6:coauthVersionMax="45" xr10:uidLastSave="{A537498E-72C0-489A-815E-FC2DA4DFC552}"/>
  <bookViews>
    <workbookView xWindow="-108" yWindow="-108" windowWidth="23256" windowHeight="12576" xr2:uid="{E6DB93BA-29D5-40AB-9EC3-8EFADBD2FEB2}"/>
  </bookViews>
  <sheets>
    <sheet name="Velocidad del sistema de tiro" sheetId="1" r:id="rId1"/>
    <sheet name="Pruebas-vide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M9" i="1"/>
  <c r="N9" i="1" s="1"/>
  <c r="M8" i="1"/>
  <c r="N8" i="1" s="1"/>
  <c r="F28" i="1"/>
  <c r="E28" i="1"/>
  <c r="F27" i="1"/>
  <c r="F29" i="1" s="1"/>
  <c r="E27" i="1"/>
  <c r="F22" i="1"/>
  <c r="E22" i="1"/>
  <c r="F21" i="1"/>
  <c r="E21" i="1"/>
  <c r="F16" i="1"/>
  <c r="E16" i="1"/>
  <c r="F15" i="1"/>
  <c r="E15" i="1"/>
  <c r="F9" i="1"/>
  <c r="F10" i="1"/>
  <c r="E10" i="1"/>
  <c r="E11" i="1" s="1"/>
  <c r="E9" i="1"/>
  <c r="G7" i="1"/>
  <c r="G8" i="1"/>
  <c r="G12" i="1"/>
  <c r="G13" i="1"/>
  <c r="G14" i="1"/>
  <c r="G18" i="1"/>
  <c r="G22" i="1" s="1"/>
  <c r="G19" i="1"/>
  <c r="G20" i="1"/>
  <c r="G24" i="1"/>
  <c r="G27" i="1" s="1"/>
  <c r="G25" i="1"/>
  <c r="G26" i="1"/>
  <c r="G6" i="1"/>
  <c r="F17" i="1" l="1"/>
  <c r="G9" i="1"/>
  <c r="J8" i="1" s="1"/>
  <c r="F11" i="1"/>
  <c r="G16" i="1"/>
  <c r="G28" i="1"/>
  <c r="G29" i="1" s="1"/>
  <c r="E17" i="1"/>
  <c r="G15" i="1"/>
  <c r="J9" i="1" s="1"/>
  <c r="E29" i="1"/>
  <c r="G21" i="1"/>
  <c r="J10" i="1" s="1"/>
  <c r="G10" i="1"/>
  <c r="G11" i="1" s="1"/>
  <c r="E23" i="1"/>
  <c r="G17" i="1" l="1"/>
  <c r="G23" i="1"/>
</calcChain>
</file>

<file path=xl/sharedStrings.xml><?xml version="1.0" encoding="utf-8"?>
<sst xmlns="http://schemas.openxmlformats.org/spreadsheetml/2006/main" count="86" uniqueCount="29">
  <si>
    <t>Corrida</t>
  </si>
  <si>
    <t>prom</t>
  </si>
  <si>
    <t>cv</t>
  </si>
  <si>
    <t>desv</t>
  </si>
  <si>
    <t>Resumen</t>
  </si>
  <si>
    <t>Tratamiento</t>
  </si>
  <si>
    <t>A</t>
  </si>
  <si>
    <t>1, Izq a Der</t>
  </si>
  <si>
    <t>Pista</t>
  </si>
  <si>
    <t>Roja</t>
  </si>
  <si>
    <t>Repeticion</t>
  </si>
  <si>
    <t>2, Der a Izq</t>
  </si>
  <si>
    <t>Azul</t>
  </si>
  <si>
    <t>Amarilla</t>
  </si>
  <si>
    <t>Observaciones</t>
  </si>
  <si>
    <t>B [cm/s]</t>
  </si>
  <si>
    <t>Se movió un poco la luz izquierda</t>
  </si>
  <si>
    <t>Se movió la cámara levemente</t>
  </si>
  <si>
    <t>Obtencion de Velocidad del Sistema de Tiro</t>
  </si>
  <si>
    <t>El software que se usa utiliza un porcentaje de potencia que otorga a los motores, se obtienen relación con velocidad de manera experimental</t>
  </si>
  <si>
    <t>Videos para pruebas de rendimiento del programa</t>
  </si>
  <si>
    <t>Potencia [%]</t>
  </si>
  <si>
    <t>Redondeado</t>
  </si>
  <si>
    <t>Distancia [cm]</t>
  </si>
  <si>
    <t>Valores se midieron con cronometro, se realizaron 3 corridas por caso</t>
  </si>
  <si>
    <t>Tiempo [s]</t>
  </si>
  <si>
    <t>Velocidad tangencial [cm/s]</t>
  </si>
  <si>
    <t>Para uso en otras pruebas</t>
  </si>
  <si>
    <t>(Veloc +- 0.163) [cm/s]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</si>
</sst>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463254593175855E-2"/>
                  <c:y val="0.15699074074074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'Velocidad del sistema de tiro'!$I$8:$I$11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</c:numCache>
            </c:numRef>
          </c:xVal>
          <c:yVal>
            <c:numRef>
              <c:f>'Velocidad del sistema de tiro'!$J$8:$J$11</c:f>
              <c:numCache>
                <c:formatCode>0.000</c:formatCode>
                <c:ptCount val="4"/>
                <c:pt idx="0">
                  <c:v>6.16304089382544</c:v>
                </c:pt>
                <c:pt idx="1">
                  <c:v>12.263047936672224</c:v>
                </c:pt>
                <c:pt idx="2">
                  <c:v>19.748925211110087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B3-4376-BB22-37B734765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01295"/>
        <c:axId val="404236623"/>
      </c:scatterChart>
      <c:valAx>
        <c:axId val="48450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04236623"/>
        <c:crosses val="autoZero"/>
        <c:crossBetween val="midCat"/>
      </c:valAx>
      <c:valAx>
        <c:axId val="40423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8450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327660</xdr:colOff>
      <xdr:row>13</xdr:row>
      <xdr:rowOff>171450</xdr:rowOff>
    </xdr:from>
    <xdr:to>
      <xdr:col>13</xdr:col>
      <xdr:colOff>640080</xdr:colOff>
      <xdr:row>25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4F721-5869-4D50-BF84-B4B390C1C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9BF2D-A326-4181-8659-AD4DB0E1ED29}">
  <dimension ref="A1:N29"/>
  <sheetViews>
    <sheetView tabSelected="1" workbookViewId="0">
      <selection activeCell="L3" sqref="L3"/>
    </sheetView>
  </sheetViews>
  <sheetFormatPr defaultRowHeight="14.4" x14ac:dyDescent="0.3"/>
  <cols>
    <col min="3" max="3" width="11.33203125" bestFit="1" customWidth="1"/>
    <col min="4" max="4" width="7" bestFit="1" customWidth="1"/>
    <col min="5" max="5" width="12.6640625" bestFit="1" customWidth="1"/>
    <col min="6" max="6" width="12" bestFit="1" customWidth="1"/>
    <col min="7" max="7" width="23.88671875" bestFit="1" customWidth="1"/>
    <col min="9" max="9" width="11.33203125" bestFit="1" customWidth="1"/>
    <col min="10" max="10" width="19.77734375" bestFit="1" customWidth="1"/>
    <col min="11" max="11" width="2" customWidth="1"/>
    <col min="12" max="12" width="19.77734375" bestFit="1" customWidth="1"/>
    <col min="13" max="13" width="12" bestFit="1" customWidth="1"/>
    <col min="14" max="14" width="11.33203125" bestFit="1" customWidth="1"/>
  </cols>
  <sheetData>
    <row r="1" spans="1:14" x14ac:dyDescent="0.3">
      <c r="A1" t="s">
        <v>18</v>
      </c>
    </row>
    <row r="2" spans="1:14" x14ac:dyDescent="0.3">
      <c r="A2" t="s">
        <v>19</v>
      </c>
    </row>
    <row r="3" spans="1:14" x14ac:dyDescent="0.3">
      <c r="A3" t="s">
        <v>24</v>
      </c>
    </row>
    <row r="5" spans="1:14" x14ac:dyDescent="0.3">
      <c r="C5" s="2" t="s">
        <v>21</v>
      </c>
      <c r="D5" s="2" t="s">
        <v>0</v>
      </c>
      <c r="E5" s="2" t="s">
        <v>23</v>
      </c>
      <c r="F5" s="2" t="s">
        <v>25</v>
      </c>
      <c r="G5" s="2" t="s">
        <v>26</v>
      </c>
    </row>
    <row r="6" spans="1:14" x14ac:dyDescent="0.3">
      <c r="C6" s="5">
        <v>25</v>
      </c>
      <c r="D6" s="1">
        <v>1</v>
      </c>
      <c r="E6" s="1">
        <v>20</v>
      </c>
      <c r="F6" s="1">
        <v>3.17</v>
      </c>
      <c r="G6" s="1">
        <f>+E6/F6</f>
        <v>6.309148264984227</v>
      </c>
      <c r="I6" s="4" t="s">
        <v>4</v>
      </c>
      <c r="J6" s="4"/>
      <c r="L6" s="4" t="s">
        <v>27</v>
      </c>
      <c r="M6" s="4"/>
      <c r="N6" s="4"/>
    </row>
    <row r="7" spans="1:14" x14ac:dyDescent="0.3">
      <c r="C7" s="6"/>
      <c r="D7" s="1">
        <v>2</v>
      </c>
      <c r="E7" s="1">
        <v>20</v>
      </c>
      <c r="F7" s="1">
        <v>3.23</v>
      </c>
      <c r="G7" s="1">
        <f t="shared" ref="G7:G26" si="0">+E7/F7</f>
        <v>6.1919504643962853</v>
      </c>
      <c r="I7" s="1" t="s">
        <v>21</v>
      </c>
      <c r="J7" s="1" t="s">
        <v>28</v>
      </c>
      <c r="L7" s="1" t="s">
        <v>28</v>
      </c>
      <c r="M7" s="1" t="s">
        <v>21</v>
      </c>
      <c r="N7" s="1" t="s">
        <v>22</v>
      </c>
    </row>
    <row r="8" spans="1:14" x14ac:dyDescent="0.3">
      <c r="C8" s="7"/>
      <c r="D8" s="1">
        <v>3</v>
      </c>
      <c r="E8" s="1">
        <v>20</v>
      </c>
      <c r="F8" s="1">
        <v>3.34</v>
      </c>
      <c r="G8" s="1">
        <f t="shared" si="0"/>
        <v>5.9880239520958085</v>
      </c>
      <c r="I8" s="1">
        <v>25</v>
      </c>
      <c r="J8" s="8">
        <f>+G9</f>
        <v>6.16304089382544</v>
      </c>
      <c r="L8" s="8">
        <v>5</v>
      </c>
      <c r="M8" s="1">
        <f>+(L8+0.8609)/0.2717</f>
        <v>21.571218255428782</v>
      </c>
      <c r="N8" s="1">
        <f>+ROUND(M8, 0)</f>
        <v>22</v>
      </c>
    </row>
    <row r="9" spans="1:14" x14ac:dyDescent="0.3">
      <c r="C9" s="3" t="s">
        <v>1</v>
      </c>
      <c r="D9" s="3"/>
      <c r="E9" s="3">
        <f>+AVERAGE(E6:E8)</f>
        <v>20</v>
      </c>
      <c r="F9" s="3">
        <f t="shared" ref="F9:G9" si="1">+AVERAGE(F6:F8)</f>
        <v>3.2466666666666666</v>
      </c>
      <c r="G9" s="3">
        <f t="shared" si="1"/>
        <v>6.16304089382544</v>
      </c>
      <c r="I9" s="1">
        <v>50</v>
      </c>
      <c r="J9" s="8">
        <f>+G15</f>
        <v>12.263047936672224</v>
      </c>
      <c r="L9" s="8">
        <v>15</v>
      </c>
      <c r="M9" s="1">
        <f>+(L9+0.8609)/0.2717</f>
        <v>58.376518218623488</v>
      </c>
      <c r="N9" s="1">
        <f>+ROUND(M9, 0)</f>
        <v>58</v>
      </c>
    </row>
    <row r="10" spans="1:14" x14ac:dyDescent="0.3">
      <c r="C10" s="3" t="s">
        <v>3</v>
      </c>
      <c r="D10" s="3"/>
      <c r="E10" s="3">
        <f>+_xlfn.STDEV.S(E6:E8)</f>
        <v>0</v>
      </c>
      <c r="F10" s="3">
        <f>+_xlfn.STDEV.S(F6:F8)</f>
        <v>8.6216781042517038E-2</v>
      </c>
      <c r="G10" s="3">
        <f t="shared" ref="G10" si="2">+_xlfn.STDEV.S(G6:G8)</f>
        <v>0.16250239547452131</v>
      </c>
      <c r="I10" s="1">
        <v>75</v>
      </c>
      <c r="J10" s="8">
        <f>+G21</f>
        <v>19.748925211110087</v>
      </c>
    </row>
    <row r="11" spans="1:14" x14ac:dyDescent="0.3">
      <c r="C11" s="3" t="s">
        <v>2</v>
      </c>
      <c r="D11" s="3"/>
      <c r="E11" s="3">
        <f>+E10/E9</f>
        <v>0</v>
      </c>
      <c r="F11" s="3">
        <f>+F10/F9*100</f>
        <v>2.655547670714077</v>
      </c>
      <c r="G11" s="3">
        <f t="shared" ref="G11" si="3">+G10/G9</f>
        <v>2.636724277415187E-2</v>
      </c>
    </row>
    <row r="12" spans="1:14" x14ac:dyDescent="0.3">
      <c r="C12" s="5">
        <v>50</v>
      </c>
      <c r="D12" s="1">
        <v>1</v>
      </c>
      <c r="E12" s="1">
        <v>20</v>
      </c>
      <c r="F12" s="1">
        <v>1.55</v>
      </c>
      <c r="G12" s="1">
        <f t="shared" si="0"/>
        <v>12.903225806451612</v>
      </c>
    </row>
    <row r="13" spans="1:14" x14ac:dyDescent="0.3">
      <c r="C13" s="6"/>
      <c r="D13" s="1">
        <v>2</v>
      </c>
      <c r="E13" s="1">
        <v>20</v>
      </c>
      <c r="F13" s="1">
        <v>1.65</v>
      </c>
      <c r="G13" s="1">
        <f t="shared" si="0"/>
        <v>12.121212121212121</v>
      </c>
    </row>
    <row r="14" spans="1:14" x14ac:dyDescent="0.3">
      <c r="C14" s="7"/>
      <c r="D14" s="1">
        <v>3</v>
      </c>
      <c r="E14" s="1">
        <v>20</v>
      </c>
      <c r="F14" s="1">
        <v>1.7</v>
      </c>
      <c r="G14" s="1">
        <f t="shared" si="0"/>
        <v>11.764705882352942</v>
      </c>
    </row>
    <row r="15" spans="1:14" x14ac:dyDescent="0.3">
      <c r="C15" s="3" t="s">
        <v>1</v>
      </c>
      <c r="D15" s="3"/>
      <c r="E15" s="3">
        <f>+AVERAGE(E12:E14)</f>
        <v>20</v>
      </c>
      <c r="F15" s="3">
        <f t="shared" ref="F15" si="4">+AVERAGE(F12:F14)</f>
        <v>1.6333333333333335</v>
      </c>
      <c r="G15" s="3">
        <f t="shared" ref="G15" si="5">+AVERAGE(G12:G14)</f>
        <v>12.263047936672224</v>
      </c>
    </row>
    <row r="16" spans="1:14" x14ac:dyDescent="0.3">
      <c r="C16" s="3" t="s">
        <v>3</v>
      </c>
      <c r="D16" s="3"/>
      <c r="E16" s="3">
        <f>+_xlfn.STDEV.S(E12:E14)</f>
        <v>0</v>
      </c>
      <c r="F16" s="3">
        <f>+_xlfn.STDEV.S(F12:F14)</f>
        <v>7.6376261582597291E-2</v>
      </c>
      <c r="G16" s="3">
        <f t="shared" ref="G16" si="6">+_xlfn.STDEV.S(G12:G14)</f>
        <v>0.58236153144145342</v>
      </c>
    </row>
    <row r="17" spans="3:7" x14ac:dyDescent="0.3">
      <c r="C17" s="3" t="s">
        <v>2</v>
      </c>
      <c r="D17" s="3"/>
      <c r="E17" s="3">
        <f>+E16/E15</f>
        <v>0</v>
      </c>
      <c r="F17" s="3">
        <f>+F16/F15*100</f>
        <v>4.6760976479141192</v>
      </c>
      <c r="G17" s="3">
        <f t="shared" ref="G17" si="7">+G16/G15</f>
        <v>4.7489134385581354E-2</v>
      </c>
    </row>
    <row r="18" spans="3:7" x14ac:dyDescent="0.3">
      <c r="C18" s="5">
        <v>75</v>
      </c>
      <c r="D18" s="1">
        <v>1</v>
      </c>
      <c r="E18" s="1">
        <v>20</v>
      </c>
      <c r="F18" s="1">
        <v>1.02</v>
      </c>
      <c r="G18" s="1">
        <f t="shared" si="0"/>
        <v>19.607843137254903</v>
      </c>
    </row>
    <row r="19" spans="3:7" x14ac:dyDescent="0.3">
      <c r="C19" s="6"/>
      <c r="D19" s="1">
        <v>2</v>
      </c>
      <c r="E19" s="1">
        <v>20</v>
      </c>
      <c r="F19" s="1">
        <v>0.98</v>
      </c>
      <c r="G19" s="1">
        <f t="shared" si="0"/>
        <v>20.408163265306122</v>
      </c>
    </row>
    <row r="20" spans="3:7" x14ac:dyDescent="0.3">
      <c r="C20" s="7"/>
      <c r="D20" s="1">
        <v>3</v>
      </c>
      <c r="E20" s="1">
        <v>20</v>
      </c>
      <c r="F20" s="1">
        <v>1.04</v>
      </c>
      <c r="G20" s="1">
        <f t="shared" si="0"/>
        <v>19.23076923076923</v>
      </c>
    </row>
    <row r="21" spans="3:7" x14ac:dyDescent="0.3">
      <c r="C21" s="3" t="s">
        <v>1</v>
      </c>
      <c r="D21" s="3"/>
      <c r="E21" s="3">
        <f>+AVERAGE(E18:E20)</f>
        <v>20</v>
      </c>
      <c r="F21" s="3">
        <f t="shared" ref="F21" si="8">+AVERAGE(F18:F20)</f>
        <v>1.0133333333333334</v>
      </c>
      <c r="G21" s="3">
        <f t="shared" ref="G21" si="9">+AVERAGE(G18:G20)</f>
        <v>19.748925211110087</v>
      </c>
    </row>
    <row r="22" spans="3:7" x14ac:dyDescent="0.3">
      <c r="C22" s="3" t="s">
        <v>3</v>
      </c>
      <c r="D22" s="3"/>
      <c r="E22" s="3">
        <f>+_xlfn.STDEV.S(E18:E20)</f>
        <v>0</v>
      </c>
      <c r="F22" s="3">
        <f>+_xlfn.STDEV.S(F18:F20)</f>
        <v>3.0550504633038961E-2</v>
      </c>
      <c r="G22" s="3">
        <f t="shared" ref="G22" si="10">+_xlfn.STDEV.S(G18:G20)</f>
        <v>0.60124229043973965</v>
      </c>
    </row>
    <row r="23" spans="3:7" x14ac:dyDescent="0.3">
      <c r="C23" s="3" t="s">
        <v>2</v>
      </c>
      <c r="D23" s="3"/>
      <c r="E23" s="3">
        <f>+E22/E21</f>
        <v>0</v>
      </c>
      <c r="F23" s="3">
        <f>+F22/F21*100</f>
        <v>3.0148524308920024</v>
      </c>
      <c r="G23" s="3">
        <f t="shared" ref="G23" si="11">+G22/G21</f>
        <v>3.0444304386828137E-2</v>
      </c>
    </row>
    <row r="24" spans="3:7" x14ac:dyDescent="0.3">
      <c r="C24" s="5">
        <v>100</v>
      </c>
      <c r="D24" s="1">
        <v>1</v>
      </c>
      <c r="E24" s="1">
        <v>20</v>
      </c>
      <c r="F24" s="1">
        <v>0.87</v>
      </c>
      <c r="G24" s="1">
        <f t="shared" si="0"/>
        <v>22.988505747126435</v>
      </c>
    </row>
    <row r="25" spans="3:7" x14ac:dyDescent="0.3">
      <c r="C25" s="6"/>
      <c r="D25" s="1">
        <v>2</v>
      </c>
      <c r="E25" s="1">
        <v>20</v>
      </c>
      <c r="F25" s="1">
        <v>0.9</v>
      </c>
      <c r="G25" s="1">
        <f t="shared" si="0"/>
        <v>22.222222222222221</v>
      </c>
    </row>
    <row r="26" spans="3:7" x14ac:dyDescent="0.3">
      <c r="C26" s="7"/>
      <c r="D26" s="1">
        <v>3</v>
      </c>
      <c r="E26" s="1">
        <v>20</v>
      </c>
      <c r="F26" s="1">
        <v>0.91</v>
      </c>
      <c r="G26" s="1">
        <f t="shared" si="0"/>
        <v>21.978021978021978</v>
      </c>
    </row>
    <row r="27" spans="3:7" x14ac:dyDescent="0.3">
      <c r="C27" s="3" t="s">
        <v>1</v>
      </c>
      <c r="D27" s="3"/>
      <c r="E27" s="3">
        <f>+AVERAGE(E24:E26)</f>
        <v>20</v>
      </c>
      <c r="F27" s="3">
        <f t="shared" ref="F27" si="12">+AVERAGE(F24:F26)</f>
        <v>0.89333333333333342</v>
      </c>
      <c r="G27" s="3">
        <f t="shared" ref="G27" si="13">+AVERAGE(G24:G26)</f>
        <v>22.396249982456879</v>
      </c>
    </row>
    <row r="28" spans="3:7" x14ac:dyDescent="0.3">
      <c r="C28" s="3" t="s">
        <v>3</v>
      </c>
      <c r="D28" s="3"/>
      <c r="E28" s="3">
        <f>+_xlfn.STDEV.S(E24:E26)</f>
        <v>0</v>
      </c>
      <c r="F28" s="3">
        <f>+_xlfn.STDEV.S(F24:F26)</f>
        <v>2.0816659994661344E-2</v>
      </c>
      <c r="G28" s="3">
        <f t="shared" ref="G28" si="14">+_xlfn.STDEV.S(G24:G26)</f>
        <v>0.52724150813939707</v>
      </c>
    </row>
    <row r="29" spans="3:7" x14ac:dyDescent="0.3">
      <c r="C29" s="3" t="s">
        <v>2</v>
      </c>
      <c r="D29" s="3"/>
      <c r="E29" s="3">
        <f>+E28/E27</f>
        <v>0</v>
      </c>
      <c r="F29" s="3">
        <f>+F28/F27*100</f>
        <v>2.3302231337307475</v>
      </c>
      <c r="G29" s="3">
        <f t="shared" ref="G29" si="15">+G28/G27</f>
        <v>2.3541508446833222E-2</v>
      </c>
    </row>
  </sheetData>
  <mergeCells count="6">
    <mergeCell ref="C6:C8"/>
    <mergeCell ref="C12:C14"/>
    <mergeCell ref="C18:C20"/>
    <mergeCell ref="C24:C26"/>
    <mergeCell ref="I6:J6"/>
    <mergeCell ref="L6:N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41888-945A-4ACB-B4AB-3B9A84E458D9}">
  <dimension ref="A1:H27"/>
  <sheetViews>
    <sheetView zoomScale="83" workbookViewId="0">
      <selection activeCell="L18" sqref="L18"/>
    </sheetView>
  </sheetViews>
  <sheetFormatPr defaultRowHeight="14.4" x14ac:dyDescent="0.3"/>
  <cols>
    <col min="2" max="2" width="7" bestFit="1" customWidth="1"/>
    <col min="3" max="3" width="7.88671875" bestFit="1" customWidth="1"/>
    <col min="4" max="4" width="11.109375" bestFit="1" customWidth="1"/>
    <col min="5" max="5" width="9.88671875" bestFit="1" customWidth="1"/>
    <col min="6" max="6" width="10" bestFit="1" customWidth="1"/>
    <col min="7" max="7" width="7.88671875" bestFit="1" customWidth="1"/>
    <col min="8" max="8" width="29" bestFit="1" customWidth="1"/>
  </cols>
  <sheetData>
    <row r="1" spans="1:8" x14ac:dyDescent="0.3">
      <c r="A1" t="s">
        <v>20</v>
      </c>
    </row>
    <row r="3" spans="1:8" x14ac:dyDescent="0.3">
      <c r="B3" s="1" t="s">
        <v>0</v>
      </c>
      <c r="C3" s="1" t="s">
        <v>8</v>
      </c>
      <c r="D3" s="1" t="s">
        <v>5</v>
      </c>
      <c r="E3" s="1" t="s">
        <v>10</v>
      </c>
      <c r="F3" s="1" t="s">
        <v>6</v>
      </c>
      <c r="G3" s="1" t="s">
        <v>15</v>
      </c>
      <c r="H3" s="1" t="s">
        <v>14</v>
      </c>
    </row>
    <row r="4" spans="1:8" x14ac:dyDescent="0.3">
      <c r="B4" s="1">
        <v>1</v>
      </c>
      <c r="C4" s="1" t="s">
        <v>9</v>
      </c>
      <c r="D4" s="1">
        <v>1</v>
      </c>
      <c r="E4" s="1">
        <v>1</v>
      </c>
      <c r="F4" s="1" t="s">
        <v>7</v>
      </c>
      <c r="G4" s="1">
        <v>5</v>
      </c>
      <c r="H4" s="1"/>
    </row>
    <row r="5" spans="1:8" x14ac:dyDescent="0.3">
      <c r="B5" s="1">
        <v>2</v>
      </c>
      <c r="C5" s="1" t="s">
        <v>9</v>
      </c>
      <c r="D5" s="1">
        <v>1</v>
      </c>
      <c r="E5" s="1">
        <v>2</v>
      </c>
      <c r="F5" s="1" t="s">
        <v>7</v>
      </c>
      <c r="G5" s="1">
        <v>5</v>
      </c>
      <c r="H5" s="1"/>
    </row>
    <row r="6" spans="1:8" x14ac:dyDescent="0.3">
      <c r="B6" s="1">
        <v>3</v>
      </c>
      <c r="C6" s="1" t="s">
        <v>9</v>
      </c>
      <c r="D6" s="1">
        <v>2</v>
      </c>
      <c r="E6" s="1">
        <v>1</v>
      </c>
      <c r="F6" s="1" t="s">
        <v>7</v>
      </c>
      <c r="G6" s="1">
        <v>15</v>
      </c>
      <c r="H6" s="1" t="s">
        <v>16</v>
      </c>
    </row>
    <row r="7" spans="1:8" x14ac:dyDescent="0.3">
      <c r="B7" s="1">
        <v>4</v>
      </c>
      <c r="C7" s="1" t="s">
        <v>9</v>
      </c>
      <c r="D7" s="1">
        <v>2</v>
      </c>
      <c r="E7" s="1">
        <v>2</v>
      </c>
      <c r="F7" s="1" t="s">
        <v>7</v>
      </c>
      <c r="G7" s="1">
        <v>15</v>
      </c>
      <c r="H7" s="1"/>
    </row>
    <row r="8" spans="1:8" x14ac:dyDescent="0.3">
      <c r="B8" s="1">
        <v>5</v>
      </c>
      <c r="C8" s="1" t="s">
        <v>9</v>
      </c>
      <c r="D8" s="1">
        <v>3</v>
      </c>
      <c r="E8" s="1">
        <v>1</v>
      </c>
      <c r="F8" s="1" t="s">
        <v>11</v>
      </c>
      <c r="G8" s="1">
        <v>5</v>
      </c>
      <c r="H8" s="1"/>
    </row>
    <row r="9" spans="1:8" x14ac:dyDescent="0.3">
      <c r="B9" s="1">
        <v>6</v>
      </c>
      <c r="C9" s="1" t="s">
        <v>9</v>
      </c>
      <c r="D9" s="1">
        <v>3</v>
      </c>
      <c r="E9" s="1">
        <v>2</v>
      </c>
      <c r="F9" s="1" t="s">
        <v>11</v>
      </c>
      <c r="G9" s="1">
        <v>5</v>
      </c>
      <c r="H9" s="1"/>
    </row>
    <row r="10" spans="1:8" x14ac:dyDescent="0.3">
      <c r="B10" s="1">
        <v>7</v>
      </c>
      <c r="C10" s="1" t="s">
        <v>9</v>
      </c>
      <c r="D10" s="1">
        <v>4</v>
      </c>
      <c r="E10" s="1">
        <v>1</v>
      </c>
      <c r="F10" s="1" t="s">
        <v>11</v>
      </c>
      <c r="G10" s="1">
        <v>15</v>
      </c>
      <c r="H10" s="1"/>
    </row>
    <row r="11" spans="1:8" x14ac:dyDescent="0.3">
      <c r="B11" s="1">
        <v>8</v>
      </c>
      <c r="C11" s="1" t="s">
        <v>9</v>
      </c>
      <c r="D11" s="1">
        <v>4</v>
      </c>
      <c r="E11" s="1">
        <v>2</v>
      </c>
      <c r="F11" s="1" t="s">
        <v>11</v>
      </c>
      <c r="G11" s="1">
        <v>15</v>
      </c>
      <c r="H11" s="1"/>
    </row>
    <row r="12" spans="1:8" x14ac:dyDescent="0.3">
      <c r="B12" s="1">
        <v>9</v>
      </c>
      <c r="C12" s="1" t="s">
        <v>12</v>
      </c>
      <c r="D12" s="1">
        <v>1</v>
      </c>
      <c r="E12" s="1">
        <v>1</v>
      </c>
      <c r="F12" s="1" t="s">
        <v>7</v>
      </c>
      <c r="G12" s="1">
        <v>5</v>
      </c>
      <c r="H12" s="1"/>
    </row>
    <row r="13" spans="1:8" x14ac:dyDescent="0.3">
      <c r="B13" s="1">
        <v>10</v>
      </c>
      <c r="C13" s="1" t="s">
        <v>12</v>
      </c>
      <c r="D13" s="1">
        <v>1</v>
      </c>
      <c r="E13" s="1">
        <v>2</v>
      </c>
      <c r="F13" s="1" t="s">
        <v>7</v>
      </c>
      <c r="G13" s="1">
        <v>5</v>
      </c>
      <c r="H13" s="1"/>
    </row>
    <row r="14" spans="1:8" x14ac:dyDescent="0.3">
      <c r="B14" s="1">
        <v>11</v>
      </c>
      <c r="C14" s="1" t="s">
        <v>12</v>
      </c>
      <c r="D14" s="1">
        <v>2</v>
      </c>
      <c r="E14" s="1">
        <v>1</v>
      </c>
      <c r="F14" s="1" t="s">
        <v>7</v>
      </c>
      <c r="G14" s="1">
        <v>15</v>
      </c>
      <c r="H14" s="1"/>
    </row>
    <row r="15" spans="1:8" x14ac:dyDescent="0.3">
      <c r="B15" s="1">
        <v>12</v>
      </c>
      <c r="C15" s="1" t="s">
        <v>12</v>
      </c>
      <c r="D15" s="1">
        <v>2</v>
      </c>
      <c r="E15" s="1">
        <v>2</v>
      </c>
      <c r="F15" s="1" t="s">
        <v>7</v>
      </c>
      <c r="G15" s="1">
        <v>15</v>
      </c>
      <c r="H15" s="1"/>
    </row>
    <row r="16" spans="1:8" x14ac:dyDescent="0.3">
      <c r="B16" s="1">
        <v>13</v>
      </c>
      <c r="C16" s="1" t="s">
        <v>12</v>
      </c>
      <c r="D16" s="1">
        <v>3</v>
      </c>
      <c r="E16" s="1">
        <v>1</v>
      </c>
      <c r="F16" s="1" t="s">
        <v>11</v>
      </c>
      <c r="G16" s="1">
        <v>5</v>
      </c>
      <c r="H16" s="1" t="s">
        <v>17</v>
      </c>
    </row>
    <row r="17" spans="2:8" x14ac:dyDescent="0.3">
      <c r="B17" s="1">
        <v>14</v>
      </c>
      <c r="C17" s="1" t="s">
        <v>12</v>
      </c>
      <c r="D17" s="1">
        <v>3</v>
      </c>
      <c r="E17" s="1">
        <v>2</v>
      </c>
      <c r="F17" s="1" t="s">
        <v>11</v>
      </c>
      <c r="G17" s="1">
        <v>5</v>
      </c>
      <c r="H17" s="1"/>
    </row>
    <row r="18" spans="2:8" x14ac:dyDescent="0.3">
      <c r="B18" s="1">
        <v>15</v>
      </c>
      <c r="C18" s="1" t="s">
        <v>12</v>
      </c>
      <c r="D18" s="1">
        <v>4</v>
      </c>
      <c r="E18" s="1">
        <v>1</v>
      </c>
      <c r="F18" s="1" t="s">
        <v>11</v>
      </c>
      <c r="G18" s="1">
        <v>15</v>
      </c>
      <c r="H18" s="1"/>
    </row>
    <row r="19" spans="2:8" x14ac:dyDescent="0.3">
      <c r="B19" s="1">
        <v>16</v>
      </c>
      <c r="C19" s="1" t="s">
        <v>12</v>
      </c>
      <c r="D19" s="1">
        <v>4</v>
      </c>
      <c r="E19" s="1">
        <v>2</v>
      </c>
      <c r="F19" s="1" t="s">
        <v>11</v>
      </c>
      <c r="G19" s="1">
        <v>15</v>
      </c>
      <c r="H19" s="1"/>
    </row>
    <row r="20" spans="2:8" x14ac:dyDescent="0.3">
      <c r="B20" s="1">
        <v>17</v>
      </c>
      <c r="C20" s="1" t="s">
        <v>13</v>
      </c>
      <c r="D20" s="1">
        <v>1</v>
      </c>
      <c r="E20" s="1">
        <v>1</v>
      </c>
      <c r="F20" s="1" t="s">
        <v>7</v>
      </c>
      <c r="G20" s="1">
        <v>5</v>
      </c>
      <c r="H20" s="1" t="s">
        <v>17</v>
      </c>
    </row>
    <row r="21" spans="2:8" x14ac:dyDescent="0.3">
      <c r="B21" s="1">
        <v>18</v>
      </c>
      <c r="C21" s="1" t="s">
        <v>13</v>
      </c>
      <c r="D21" s="1">
        <v>1</v>
      </c>
      <c r="E21" s="1">
        <v>2</v>
      </c>
      <c r="F21" s="1" t="s">
        <v>7</v>
      </c>
      <c r="G21" s="1">
        <v>5</v>
      </c>
      <c r="H21" s="1"/>
    </row>
    <row r="22" spans="2:8" x14ac:dyDescent="0.3">
      <c r="B22" s="1">
        <v>19</v>
      </c>
      <c r="C22" s="1" t="s">
        <v>13</v>
      </c>
      <c r="D22" s="1">
        <v>2</v>
      </c>
      <c r="E22" s="1">
        <v>1</v>
      </c>
      <c r="F22" s="1" t="s">
        <v>7</v>
      </c>
      <c r="G22" s="1">
        <v>15</v>
      </c>
      <c r="H22" s="1"/>
    </row>
    <row r="23" spans="2:8" x14ac:dyDescent="0.3">
      <c r="B23" s="1">
        <v>20</v>
      </c>
      <c r="C23" s="1" t="s">
        <v>13</v>
      </c>
      <c r="D23" s="1">
        <v>2</v>
      </c>
      <c r="E23" s="1">
        <v>2</v>
      </c>
      <c r="F23" s="1" t="s">
        <v>7</v>
      </c>
      <c r="G23" s="1">
        <v>15</v>
      </c>
      <c r="H23" s="1"/>
    </row>
    <row r="24" spans="2:8" x14ac:dyDescent="0.3">
      <c r="B24" s="1">
        <v>21</v>
      </c>
      <c r="C24" s="1" t="s">
        <v>13</v>
      </c>
      <c r="D24" s="1">
        <v>3</v>
      </c>
      <c r="E24" s="1">
        <v>1</v>
      </c>
      <c r="F24" s="1" t="s">
        <v>11</v>
      </c>
      <c r="G24" s="1">
        <v>5</v>
      </c>
      <c r="H24" s="1"/>
    </row>
    <row r="25" spans="2:8" x14ac:dyDescent="0.3">
      <c r="B25" s="1">
        <v>22</v>
      </c>
      <c r="C25" s="1" t="s">
        <v>13</v>
      </c>
      <c r="D25" s="1">
        <v>3</v>
      </c>
      <c r="E25" s="1">
        <v>2</v>
      </c>
      <c r="F25" s="1" t="s">
        <v>11</v>
      </c>
      <c r="G25" s="1">
        <v>5</v>
      </c>
      <c r="H25" s="1"/>
    </row>
    <row r="26" spans="2:8" x14ac:dyDescent="0.3">
      <c r="B26" s="1">
        <v>23</v>
      </c>
      <c r="C26" s="1" t="s">
        <v>13</v>
      </c>
      <c r="D26" s="1">
        <v>4</v>
      </c>
      <c r="E26" s="1">
        <v>1</v>
      </c>
      <c r="F26" s="1" t="s">
        <v>11</v>
      </c>
      <c r="G26" s="1">
        <v>15</v>
      </c>
      <c r="H26" s="1"/>
    </row>
    <row r="27" spans="2:8" x14ac:dyDescent="0.3">
      <c r="B27" s="1">
        <v>24</v>
      </c>
      <c r="C27" s="1" t="s">
        <v>13</v>
      </c>
      <c r="D27" s="1">
        <v>4</v>
      </c>
      <c r="E27" s="1">
        <v>2</v>
      </c>
      <c r="F27" s="1" t="s">
        <v>11</v>
      </c>
      <c r="G27" s="1">
        <v>15</v>
      </c>
      <c r="H27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E73AEA20CB02949B11940CBB6BC68B9" ma:contentTypeVersion="10" ma:contentTypeDescription="Crear nuevo documento." ma:contentTypeScope="" ma:versionID="f5b834e116ba316d9e174cfc17638c4a">
  <xsd:schema xmlns:xsd="http://www.w3.org/2001/XMLSchema" xmlns:xs="http://www.w3.org/2001/XMLSchema" xmlns:p="http://schemas.microsoft.com/office/2006/metadata/properties" xmlns:ns3="29f3ebbd-7f8e-48d2-b5f1-edf03a1dfa41" targetNamespace="http://schemas.microsoft.com/office/2006/metadata/properties" ma:root="true" ma:fieldsID="53041785a64f699d7ad0ed120cdd6fd7" ns3:_="">
    <xsd:import namespace="29f3ebbd-7f8e-48d2-b5f1-edf03a1dfa4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f3ebbd-7f8e-48d2-b5f1-edf03a1df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E3C2B58-2348-4451-92F8-628922AD37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f3ebbd-7f8e-48d2-b5f1-edf03a1dfa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76B0D2-2F68-46C5-AAD4-379DE01385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8155C9-A5E5-4F75-B7B1-E6F9E2F2408F}">
  <ds:schemaRefs>
    <ds:schemaRef ds:uri="http://purl.org/dc/terms/"/>
    <ds:schemaRef ds:uri="29f3ebbd-7f8e-48d2-b5f1-edf03a1dfa41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Velocidad del sistema de tiro</vt:lpstr>
      <vt:lpstr>Pruebas-videos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Quesada</dc:creator>
  <cp:lastModifiedBy>David Quesada</cp:lastModifiedBy>
  <dcterms:created xsi:type="dcterms:W3CDTF">2020-10-20T10:59:23Z</dcterms:created>
  <dcterms:modified xsi:type="dcterms:W3CDTF">2020-10-20T15:24:43Z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0x0101003E73AEA20CB02949B11940CBB6BC68B9</vt:lpwstr>
  </property>
</Properties>
</file>