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240" yWindow="60" windowWidth="20120" windowHeight="8020"/>
  </bookViews>
  <sheets>
    <sheet name="6.1" sheetId="1" r:id="rId1"/>
  </sheets>
  <externalReferences>
    <externalReference r:id="rId2"/>
    <externalReference r:id="rId3"/>
    <externalReference r:id="rId4"/>
  </externalReferences>
  <definedNames>
    <definedName name="anscount" hidden="1">10</definedName>
    <definedName name="Arrival_rate">[1]THISWORKSHEET!$B$7</definedName>
    <definedName name="changecolor">[2]!changecolor</definedName>
    <definedName name="color_CANCEL">[2]!color_CANCEL</definedName>
    <definedName name="color_DEFAULT">[2]!color_DEFAULT</definedName>
    <definedName name="color_OK">[2]!color_OK</definedName>
    <definedName name="colorlist_change">[2]!colorlist_change</definedName>
    <definedName name="lambda">[1]THISWORKSHEET!$B$7</definedName>
    <definedName name="sencount" hidden="1">9</definedName>
    <definedName name="setcolors">[3]!setcolors</definedName>
    <definedName name="x">[2]!changecolor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6" i="1"/>
  <c r="B19" i="1"/>
  <c r="B17" i="1"/>
  <c r="B20" i="1"/>
  <c r="B18" i="1"/>
  <c r="B21" i="1"/>
  <c r="B22" i="1"/>
  <c r="B23" i="1"/>
  <c r="B15" i="1"/>
  <c r="C28" i="1"/>
  <c r="B31" i="1"/>
  <c r="B32" i="1"/>
  <c r="D31" i="1"/>
  <c r="C31" i="1"/>
  <c r="D32" i="1"/>
  <c r="C32" i="1"/>
  <c r="B33" i="1"/>
  <c r="E31" i="1"/>
  <c r="E32" i="1"/>
  <c r="C33" i="1"/>
  <c r="B34" i="1"/>
  <c r="D33" i="1"/>
  <c r="D34" i="1"/>
  <c r="C34" i="1"/>
  <c r="B35" i="1"/>
  <c r="E33" i="1"/>
  <c r="E34" i="1"/>
  <c r="B36" i="1"/>
  <c r="D35" i="1"/>
  <c r="C35" i="1"/>
  <c r="E35" i="1"/>
  <c r="D36" i="1"/>
  <c r="C36" i="1"/>
  <c r="B37" i="1"/>
  <c r="D37" i="1"/>
  <c r="C37" i="1"/>
  <c r="B38" i="1"/>
  <c r="E36" i="1"/>
  <c r="E37" i="1"/>
  <c r="C38" i="1"/>
  <c r="B39" i="1"/>
  <c r="D38" i="1"/>
  <c r="B40" i="1"/>
  <c r="C39" i="1"/>
  <c r="D39" i="1"/>
  <c r="E38" i="1"/>
  <c r="E39" i="1"/>
  <c r="C40" i="1"/>
  <c r="B41" i="1"/>
  <c r="D40" i="1"/>
  <c r="B42" i="1"/>
  <c r="C41" i="1"/>
  <c r="D41" i="1"/>
  <c r="E40" i="1"/>
  <c r="E41" i="1"/>
  <c r="D42" i="1"/>
  <c r="C42" i="1"/>
  <c r="B43" i="1"/>
  <c r="E42" i="1"/>
  <c r="C43" i="1"/>
  <c r="D43" i="1"/>
  <c r="B44" i="1"/>
  <c r="B45" i="1"/>
  <c r="D44" i="1"/>
  <c r="C44" i="1"/>
  <c r="E43" i="1"/>
  <c r="E44" i="1"/>
  <c r="B46" i="1"/>
  <c r="C45" i="1"/>
  <c r="D45" i="1"/>
  <c r="E45" i="1"/>
  <c r="D46" i="1"/>
  <c r="B47" i="1"/>
  <c r="C46" i="1"/>
  <c r="E46" i="1"/>
  <c r="B48" i="1"/>
  <c r="D47" i="1"/>
  <c r="C47" i="1"/>
  <c r="E47" i="1"/>
  <c r="D48" i="1"/>
  <c r="C48" i="1"/>
  <c r="B49" i="1"/>
  <c r="E48" i="1"/>
  <c r="D49" i="1"/>
  <c r="B50" i="1"/>
  <c r="C49" i="1"/>
  <c r="E49" i="1"/>
  <c r="C50" i="1"/>
  <c r="D50" i="1"/>
  <c r="B51" i="1"/>
  <c r="B52" i="1"/>
  <c r="D51" i="1"/>
  <c r="C51" i="1"/>
  <c r="E50" i="1"/>
  <c r="E51" i="1"/>
  <c r="D52" i="1"/>
  <c r="B53" i="1"/>
  <c r="C52" i="1"/>
  <c r="E52" i="1"/>
  <c r="D53" i="1"/>
  <c r="B54" i="1"/>
  <c r="C53" i="1"/>
  <c r="E53" i="1"/>
  <c r="C54" i="1"/>
  <c r="D54" i="1"/>
  <c r="E54" i="1"/>
</calcChain>
</file>

<file path=xl/sharedStrings.xml><?xml version="1.0" encoding="utf-8"?>
<sst xmlns="http://schemas.openxmlformats.org/spreadsheetml/2006/main" count="27" uniqueCount="26">
  <si>
    <t>Sumco Pump Company</t>
  </si>
  <si>
    <t>Inventory</t>
  </si>
  <si>
    <t>Economic Order Quantity Model</t>
  </si>
  <si>
    <t>Data</t>
  </si>
  <si>
    <t>Maximum Inventory</t>
  </si>
  <si>
    <t>Holding cost</t>
  </si>
  <si>
    <t>Setup cost</t>
  </si>
  <si>
    <r>
      <t>Total cost, T</t>
    </r>
    <r>
      <rPr>
        <vertAlign val="subscript"/>
        <sz val="10"/>
        <rFont val="Arial"/>
        <family val="2"/>
      </rPr>
      <t>c</t>
    </r>
  </si>
  <si>
    <t>COST TABLE</t>
  </si>
  <si>
    <t>Start at</t>
  </si>
  <si>
    <t>Increment by</t>
  </si>
  <si>
    <t>Q</t>
  </si>
  <si>
    <t>Total cost</t>
  </si>
  <si>
    <t>Demanda, D</t>
  </si>
  <si>
    <t>Costo de emitir un pedido, K</t>
  </si>
  <si>
    <t>Costo de almacenamiento (b*t)</t>
  </si>
  <si>
    <t>Precio Unitario</t>
  </si>
  <si>
    <t>EOQ</t>
  </si>
  <si>
    <t xml:space="preserve">Numero de compras </t>
  </si>
  <si>
    <t>Inventario promedio</t>
  </si>
  <si>
    <t>Costo total almacenamiento</t>
  </si>
  <si>
    <t>Costo de unidades</t>
  </si>
  <si>
    <t>Costo de inventario de seguridad</t>
  </si>
  <si>
    <t>Zsc</t>
  </si>
  <si>
    <t>IS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</si>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</sst>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.00_);\(&quot;$&quot;#,##0.00\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12"/>
      <name val="Arial"/>
      <family val="2"/>
    </font>
    <font>
      <b/>
      <sz val="10"/>
      <color indexed="21"/>
      <name val="Arial"/>
      <family val="2"/>
    </font>
    <font>
      <b/>
      <sz val="10"/>
      <color indexed="2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auto="1"/>
      </left>
      <right style="medium">
        <color indexed="21"/>
      </right>
      <top style="medium">
        <color indexed="21"/>
      </top>
      <bottom style="thin">
        <color auto="1"/>
      </bottom>
      <diagonal/>
    </border>
    <border>
      <left style="medium">
        <color indexed="21"/>
      </left>
      <right/>
      <top/>
      <bottom/>
      <diagonal/>
    </border>
    <border>
      <left style="thin">
        <color auto="1"/>
      </left>
      <right style="medium">
        <color indexed="21"/>
      </right>
      <top style="thin">
        <color auto="1"/>
      </top>
      <bottom style="thin">
        <color auto="1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auto="1"/>
      </left>
      <right style="medium">
        <color indexed="21"/>
      </right>
      <top style="thin">
        <color auto="1"/>
      </top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9" fillId="0" borderId="0"/>
    <xf numFmtId="0" fontId="9" fillId="0" borderId="0"/>
    <xf numFmtId="0" fontId="10" fillId="0" borderId="0"/>
    <xf numFmtId="0" fontId="1" fillId="0" borderId="0"/>
    <xf numFmtId="0" fontId="11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5" xfId="0" applyBorder="1"/>
    <xf numFmtId="0" fontId="0" fillId="2" borderId="6" xfId="0" applyFill="1" applyBorder="1"/>
    <xf numFmtId="0" fontId="7" fillId="0" borderId="0" xfId="0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2" borderId="13" xfId="0" applyFill="1" applyBorder="1"/>
    <xf numFmtId="43" fontId="0" fillId="2" borderId="4" xfId="1" applyFont="1" applyFill="1" applyBorder="1"/>
    <xf numFmtId="9" fontId="0" fillId="0" borderId="0" xfId="0" applyNumberFormat="1"/>
    <xf numFmtId="43" fontId="0" fillId="2" borderId="4" xfId="1" applyNumberFormat="1" applyFont="1" applyFill="1" applyBorder="1"/>
    <xf numFmtId="1" fontId="0" fillId="3" borderId="8" xfId="0" applyNumberFormat="1" applyFill="1" applyBorder="1"/>
    <xf numFmtId="43" fontId="0" fillId="0" borderId="10" xfId="0" applyNumberFormat="1" applyBorder="1"/>
    <xf numFmtId="164" fontId="0" fillId="3" borderId="0" xfId="0" applyNumberFormat="1" applyFill="1"/>
  </cellXfs>
  <cellStyles count="8">
    <cellStyle name="Millares" xfId="1" builtinId="3"/>
    <cellStyle name="Normal" xfId="0" builtinId="0"/>
    <cellStyle name="Normal 2" xfId="2"/>
    <cellStyle name="Normal 2 2" xfId="3"/>
    <cellStyle name="Normal 3" xfId="4"/>
    <cellStyle name="Normal 3 2" xfId="5"/>
    <cellStyle name="Normal 4" xfId="6"/>
    <cellStyle name="Normal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Inventory: Cost vs Quantity</a:t>
            </a:r>
          </a:p>
        </c:rich>
      </c:tx>
      <c:layout>
        <c:manualLayout>
          <c:xMode val="edge"/>
          <c:yMode val="edge"/>
          <c:x val="0.19375"/>
          <c:y val="0.038610038610038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125"/>
          <c:y val="0.250965724099836"/>
          <c:w val="0.353125"/>
          <c:h val="0.478765381359687"/>
        </c:manualLayout>
      </c:layout>
      <c:lineChart>
        <c:grouping val="standard"/>
        <c:varyColors val="0"/>
        <c:ser>
          <c:idx val="0"/>
          <c:order val="0"/>
          <c:tx>
            <c:v>Setup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25.0</c:v>
              </c:pt>
              <c:pt idx="1">
                <c:v>40.0</c:v>
              </c:pt>
              <c:pt idx="2">
                <c:v>55.0</c:v>
              </c:pt>
              <c:pt idx="3">
                <c:v>70.0</c:v>
              </c:pt>
              <c:pt idx="4">
                <c:v>85.0</c:v>
              </c:pt>
              <c:pt idx="5">
                <c:v>100.0</c:v>
              </c:pt>
              <c:pt idx="6">
                <c:v>115.0</c:v>
              </c:pt>
              <c:pt idx="7">
                <c:v>130.0</c:v>
              </c:pt>
              <c:pt idx="8">
                <c:v>145.0</c:v>
              </c:pt>
              <c:pt idx="9">
                <c:v>160.0</c:v>
              </c:pt>
              <c:pt idx="10">
                <c:v>175.0</c:v>
              </c:pt>
              <c:pt idx="11">
                <c:v>190.0</c:v>
              </c:pt>
              <c:pt idx="12">
                <c:v>205.0</c:v>
              </c:pt>
              <c:pt idx="13">
                <c:v>220.0</c:v>
              </c:pt>
              <c:pt idx="14">
                <c:v>235.0</c:v>
              </c:pt>
              <c:pt idx="15">
                <c:v>250.0</c:v>
              </c:pt>
              <c:pt idx="16">
                <c:v>265.0</c:v>
              </c:pt>
              <c:pt idx="17">
                <c:v>280.0</c:v>
              </c:pt>
              <c:pt idx="18">
                <c:v>295.0</c:v>
              </c:pt>
              <c:pt idx="19">
                <c:v>310.0</c:v>
              </c:pt>
              <c:pt idx="20">
                <c:v>325.0</c:v>
              </c:pt>
              <c:pt idx="21">
                <c:v>340.0</c:v>
              </c:pt>
              <c:pt idx="22">
                <c:v>355.0</c:v>
              </c:pt>
              <c:pt idx="23">
                <c:v>370.0</c:v>
              </c:pt>
            </c:numLit>
          </c:cat>
          <c:val>
            <c:numLit>
              <c:formatCode>General</c:formatCode>
              <c:ptCount val="24"/>
              <c:pt idx="0">
                <c:v>400.0</c:v>
              </c:pt>
              <c:pt idx="1">
                <c:v>250.0</c:v>
              </c:pt>
              <c:pt idx="2">
                <c:v>181.818181818181</c:v>
              </c:pt>
              <c:pt idx="3">
                <c:v>142.857142857143</c:v>
              </c:pt>
              <c:pt idx="4">
                <c:v>117.647058823529</c:v>
              </c:pt>
              <c:pt idx="5">
                <c:v>100.0</c:v>
              </c:pt>
              <c:pt idx="6">
                <c:v>86.9565217391304</c:v>
              </c:pt>
              <c:pt idx="7">
                <c:v>76.92307692307679</c:v>
              </c:pt>
              <c:pt idx="8">
                <c:v>68.9655172413793</c:v>
              </c:pt>
              <c:pt idx="9">
                <c:v>62.5</c:v>
              </c:pt>
              <c:pt idx="10">
                <c:v>57.1428571428571</c:v>
              </c:pt>
              <c:pt idx="11">
                <c:v>52.6315789473684</c:v>
              </c:pt>
              <c:pt idx="12">
                <c:v>48.780487804878</c:v>
              </c:pt>
              <c:pt idx="13">
                <c:v>45.4545454545454</c:v>
              </c:pt>
              <c:pt idx="14">
                <c:v>42.55319148936159</c:v>
              </c:pt>
              <c:pt idx="15">
                <c:v>40.0</c:v>
              </c:pt>
              <c:pt idx="16">
                <c:v>37.73584905660369</c:v>
              </c:pt>
              <c:pt idx="17">
                <c:v>35.7142857142857</c:v>
              </c:pt>
              <c:pt idx="18">
                <c:v>33.8983050847457</c:v>
              </c:pt>
              <c:pt idx="19">
                <c:v>32.258064516129</c:v>
              </c:pt>
              <c:pt idx="20">
                <c:v>30.7692307692307</c:v>
              </c:pt>
              <c:pt idx="21">
                <c:v>29.41176470588231</c:v>
              </c:pt>
              <c:pt idx="22">
                <c:v>28.169014084507</c:v>
              </c:pt>
              <c:pt idx="23">
                <c:v>27.027027027027</c:v>
              </c:pt>
            </c:numLit>
          </c:val>
          <c:smooth val="0"/>
        </c:ser>
        <c:ser>
          <c:idx val="1"/>
          <c:order val="1"/>
          <c:tx>
            <c:v>Holding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25.0</c:v>
              </c:pt>
              <c:pt idx="1">
                <c:v>40.0</c:v>
              </c:pt>
              <c:pt idx="2">
                <c:v>55.0</c:v>
              </c:pt>
              <c:pt idx="3">
                <c:v>70.0</c:v>
              </c:pt>
              <c:pt idx="4">
                <c:v>85.0</c:v>
              </c:pt>
              <c:pt idx="5">
                <c:v>100.0</c:v>
              </c:pt>
              <c:pt idx="6">
                <c:v>115.0</c:v>
              </c:pt>
              <c:pt idx="7">
                <c:v>130.0</c:v>
              </c:pt>
              <c:pt idx="8">
                <c:v>145.0</c:v>
              </c:pt>
              <c:pt idx="9">
                <c:v>160.0</c:v>
              </c:pt>
              <c:pt idx="10">
                <c:v>175.0</c:v>
              </c:pt>
              <c:pt idx="11">
                <c:v>190.0</c:v>
              </c:pt>
              <c:pt idx="12">
                <c:v>205.0</c:v>
              </c:pt>
              <c:pt idx="13">
                <c:v>220.0</c:v>
              </c:pt>
              <c:pt idx="14">
                <c:v>235.0</c:v>
              </c:pt>
              <c:pt idx="15">
                <c:v>250.0</c:v>
              </c:pt>
              <c:pt idx="16">
                <c:v>265.0</c:v>
              </c:pt>
              <c:pt idx="17">
                <c:v>280.0</c:v>
              </c:pt>
              <c:pt idx="18">
                <c:v>295.0</c:v>
              </c:pt>
              <c:pt idx="19">
                <c:v>310.0</c:v>
              </c:pt>
              <c:pt idx="20">
                <c:v>325.0</c:v>
              </c:pt>
              <c:pt idx="21">
                <c:v>340.0</c:v>
              </c:pt>
              <c:pt idx="22">
                <c:v>355.0</c:v>
              </c:pt>
              <c:pt idx="23">
                <c:v>370.0</c:v>
              </c:pt>
            </c:numLit>
          </c:cat>
          <c:val>
            <c:numLit>
              <c:formatCode>General</c:formatCode>
              <c:ptCount val="24"/>
              <c:pt idx="0">
                <c:v>6.25</c:v>
              </c:pt>
              <c:pt idx="1">
                <c:v>10.0</c:v>
              </c:pt>
              <c:pt idx="2">
                <c:v>13.75</c:v>
              </c:pt>
              <c:pt idx="3">
                <c:v>17.5</c:v>
              </c:pt>
              <c:pt idx="4">
                <c:v>21.25</c:v>
              </c:pt>
              <c:pt idx="5">
                <c:v>25.0</c:v>
              </c:pt>
              <c:pt idx="6">
                <c:v>28.75</c:v>
              </c:pt>
              <c:pt idx="7">
                <c:v>32.5</c:v>
              </c:pt>
              <c:pt idx="8">
                <c:v>36.25</c:v>
              </c:pt>
              <c:pt idx="9">
                <c:v>40.0</c:v>
              </c:pt>
              <c:pt idx="10">
                <c:v>43.75</c:v>
              </c:pt>
              <c:pt idx="11">
                <c:v>47.5</c:v>
              </c:pt>
              <c:pt idx="12">
                <c:v>51.25</c:v>
              </c:pt>
              <c:pt idx="13">
                <c:v>55.0</c:v>
              </c:pt>
              <c:pt idx="14">
                <c:v>58.75</c:v>
              </c:pt>
              <c:pt idx="15">
                <c:v>62.5</c:v>
              </c:pt>
              <c:pt idx="16">
                <c:v>66.25</c:v>
              </c:pt>
              <c:pt idx="17">
                <c:v>70.0</c:v>
              </c:pt>
              <c:pt idx="18">
                <c:v>73.75</c:v>
              </c:pt>
              <c:pt idx="19">
                <c:v>77.5</c:v>
              </c:pt>
              <c:pt idx="20">
                <c:v>81.25</c:v>
              </c:pt>
              <c:pt idx="21">
                <c:v>85.0</c:v>
              </c:pt>
              <c:pt idx="22">
                <c:v>88.75</c:v>
              </c:pt>
              <c:pt idx="23">
                <c:v>92.5</c:v>
              </c:pt>
            </c:numLit>
          </c:val>
          <c:smooth val="0"/>
        </c:ser>
        <c:ser>
          <c:idx val="2"/>
          <c:order val="2"/>
          <c:tx>
            <c:v>Total cost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25.0</c:v>
              </c:pt>
              <c:pt idx="1">
                <c:v>40.0</c:v>
              </c:pt>
              <c:pt idx="2">
                <c:v>55.0</c:v>
              </c:pt>
              <c:pt idx="3">
                <c:v>70.0</c:v>
              </c:pt>
              <c:pt idx="4">
                <c:v>85.0</c:v>
              </c:pt>
              <c:pt idx="5">
                <c:v>100.0</c:v>
              </c:pt>
              <c:pt idx="6">
                <c:v>115.0</c:v>
              </c:pt>
              <c:pt idx="7">
                <c:v>130.0</c:v>
              </c:pt>
              <c:pt idx="8">
                <c:v>145.0</c:v>
              </c:pt>
              <c:pt idx="9">
                <c:v>160.0</c:v>
              </c:pt>
              <c:pt idx="10">
                <c:v>175.0</c:v>
              </c:pt>
              <c:pt idx="11">
                <c:v>190.0</c:v>
              </c:pt>
              <c:pt idx="12">
                <c:v>205.0</c:v>
              </c:pt>
              <c:pt idx="13">
                <c:v>220.0</c:v>
              </c:pt>
              <c:pt idx="14">
                <c:v>235.0</c:v>
              </c:pt>
              <c:pt idx="15">
                <c:v>250.0</c:v>
              </c:pt>
              <c:pt idx="16">
                <c:v>265.0</c:v>
              </c:pt>
              <c:pt idx="17">
                <c:v>280.0</c:v>
              </c:pt>
              <c:pt idx="18">
                <c:v>295.0</c:v>
              </c:pt>
              <c:pt idx="19">
                <c:v>310.0</c:v>
              </c:pt>
              <c:pt idx="20">
                <c:v>325.0</c:v>
              </c:pt>
              <c:pt idx="21">
                <c:v>340.0</c:v>
              </c:pt>
              <c:pt idx="22">
                <c:v>355.0</c:v>
              </c:pt>
              <c:pt idx="23">
                <c:v>370.0</c:v>
              </c:pt>
            </c:numLit>
          </c:cat>
          <c:val>
            <c:numLit>
              <c:formatCode>General</c:formatCode>
              <c:ptCount val="24"/>
              <c:pt idx="0">
                <c:v>406.25</c:v>
              </c:pt>
              <c:pt idx="1">
                <c:v>260.0</c:v>
              </c:pt>
              <c:pt idx="2">
                <c:v>195.568181818181</c:v>
              </c:pt>
              <c:pt idx="3">
                <c:v>160.357142857143</c:v>
              </c:pt>
              <c:pt idx="4">
                <c:v>138.897058823529</c:v>
              </c:pt>
              <c:pt idx="5">
                <c:v>125.0</c:v>
              </c:pt>
              <c:pt idx="6">
                <c:v>115.70652173913</c:v>
              </c:pt>
              <c:pt idx="7">
                <c:v>109.423076923076</c:v>
              </c:pt>
              <c:pt idx="8">
                <c:v>105.215517241379</c:v>
              </c:pt>
              <c:pt idx="9">
                <c:v>102.5</c:v>
              </c:pt>
              <c:pt idx="10">
                <c:v>100.892857142857</c:v>
              </c:pt>
              <c:pt idx="11">
                <c:v>100.131578947368</c:v>
              </c:pt>
              <c:pt idx="12">
                <c:v>100.030487804878</c:v>
              </c:pt>
              <c:pt idx="13">
                <c:v>100.454545454545</c:v>
              </c:pt>
              <c:pt idx="14">
                <c:v>101.303191489361</c:v>
              </c:pt>
              <c:pt idx="15">
                <c:v>102.5</c:v>
              </c:pt>
              <c:pt idx="16">
                <c:v>103.985849056603</c:v>
              </c:pt>
              <c:pt idx="17">
                <c:v>105.714285714285</c:v>
              </c:pt>
              <c:pt idx="18">
                <c:v>107.648305084745</c:v>
              </c:pt>
              <c:pt idx="19">
                <c:v>109.758064516128</c:v>
              </c:pt>
              <c:pt idx="20">
                <c:v>112.01923076923</c:v>
              </c:pt>
              <c:pt idx="21">
                <c:v>114.411764705882</c:v>
              </c:pt>
              <c:pt idx="22">
                <c:v>116.919014084507</c:v>
              </c:pt>
              <c:pt idx="23">
                <c:v>119.527027027027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24008"/>
        <c:axId val="2088230184"/>
      </c:lineChart>
      <c:catAx>
        <c:axId val="208822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Quantity (Q)</a:t>
                </a:r>
              </a:p>
            </c:rich>
          </c:tx>
          <c:layout>
            <c:manualLayout>
              <c:xMode val="edge"/>
              <c:yMode val="edge"/>
              <c:x val="0.21875"/>
              <c:y val="0.849422470839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088230184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208823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($)</a:t>
                </a:r>
              </a:p>
            </c:rich>
          </c:tx>
          <c:layout>
            <c:manualLayout>
              <c:xMode val="edge"/>
              <c:yMode val="edge"/>
              <c:x val="0.053125"/>
              <c:y val="0.3938232045318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088224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3125"/>
          <c:y val="0.277992683347014"/>
          <c:w val="0.31875"/>
          <c:h val="0.432433243141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142876</xdr:rowOff>
    </xdr:from>
    <xdr:to>
      <xdr:col>15</xdr:col>
      <xdr:colOff>409575</xdr:colOff>
      <xdr:row>20</xdr:row>
      <xdr:rowOff>57151</xdr:rowOff>
    </xdr:to>
    <xdr:graphicFrame macro="">
      <xdr:nvGraphicFramePr>
        <xdr:cNvPr id="2" name="hjwGrap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</xdr:row>
      <xdr:rowOff>19050</xdr:rowOff>
    </xdr:from>
    <xdr:to>
      <xdr:col>2</xdr:col>
      <xdr:colOff>552450</xdr:colOff>
      <xdr:row>4</xdr:row>
      <xdr:rowOff>47625</xdr:rowOff>
    </xdr:to>
    <xdr:sp macro="" textlink="">
      <xdr:nvSpPr>
        <xdr:cNvPr id="3" name="messageTextbox"/>
        <xdr:cNvSpPr txBox="1">
          <a:spLocks noChangeArrowheads="1"/>
        </xdr:cNvSpPr>
      </xdr:nvSpPr>
      <xdr:spPr bwMode="auto">
        <a:xfrm>
          <a:off x="247650" y="571500"/>
          <a:ext cx="2466975" cy="190500"/>
        </a:xfrm>
        <a:prstGeom prst="rect">
          <a:avLst/>
        </a:prstGeom>
        <a:solidFill>
          <a:srgbClr val="C0C0C0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Enter the data in the shaded area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ISWORKSHEE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EISS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EIS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ISWORKSHEE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EISS2"/>
      <sheetName val="WEISS2.XLS"/>
    </sheetNames>
    <definedNames>
      <definedName name="changecolor"/>
      <definedName name="color_CANCEL"/>
      <definedName name="color_DEFAULT"/>
      <definedName name="color_OK"/>
      <definedName name="colorlist_change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EISS"/>
      <sheetName val="WEISS.XLS"/>
    </sheetNames>
    <definedNames>
      <definedName name="setcolors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1" workbookViewId="0">
      <selection activeCell="D25" sqref="D25"/>
    </sheetView>
  </sheetViews>
  <sheetFormatPr baseColWidth="10" defaultRowHeight="12" x14ac:dyDescent="0"/>
  <cols>
    <col min="1" max="1" width="31.5" customWidth="1"/>
    <col min="2" max="2" width="17" customWidth="1"/>
    <col min="3" max="256" width="9.1640625" customWidth="1"/>
  </cols>
  <sheetData>
    <row r="1" spans="1:3" ht="17">
      <c r="A1" s="1" t="s">
        <v>0</v>
      </c>
    </row>
    <row r="3" spans="1:3">
      <c r="A3" s="2" t="s">
        <v>1</v>
      </c>
      <c r="B3" t="s">
        <v>2</v>
      </c>
    </row>
    <row r="4" spans="1:3">
      <c r="A4" s="3"/>
      <c r="B4" s="3"/>
    </row>
    <row r="7" spans="1:3" ht="13" thickBot="1">
      <c r="A7" s="4" t="s">
        <v>3</v>
      </c>
    </row>
    <row r="8" spans="1:3">
      <c r="A8" s="5" t="s">
        <v>13</v>
      </c>
      <c r="B8" s="6">
        <v>5000</v>
      </c>
    </row>
    <row r="9" spans="1:3">
      <c r="A9" s="7" t="s">
        <v>14</v>
      </c>
      <c r="B9" s="18">
        <v>2</v>
      </c>
    </row>
    <row r="10" spans="1:3">
      <c r="A10" s="7" t="s">
        <v>15</v>
      </c>
      <c r="B10" s="20">
        <v>2.5</v>
      </c>
      <c r="C10" s="19">
        <v>0.78</v>
      </c>
    </row>
    <row r="11" spans="1:3" ht="13" thickBot="1">
      <c r="A11" s="8" t="s">
        <v>16</v>
      </c>
      <c r="B11" s="9"/>
    </row>
    <row r="12" spans="1:3">
      <c r="A12" s="12" t="s">
        <v>23</v>
      </c>
      <c r="B12" s="13">
        <v>1.3</v>
      </c>
    </row>
    <row r="13" spans="1:3" ht="13" thickBot="1">
      <c r="A13" s="10" t="s">
        <v>25</v>
      </c>
      <c r="B13">
        <v>6.3</v>
      </c>
    </row>
    <row r="14" spans="1:3">
      <c r="A14" s="11" t="s">
        <v>17</v>
      </c>
      <c r="B14" s="21">
        <f>SQRT(2*B8*B9/B10)</f>
        <v>89.442719099991592</v>
      </c>
    </row>
    <row r="15" spans="1:3">
      <c r="A15" s="12" t="s">
        <v>4</v>
      </c>
      <c r="B15" s="13">
        <f>B14</f>
        <v>89.442719099991592</v>
      </c>
    </row>
    <row r="16" spans="1:3">
      <c r="A16" s="12" t="s">
        <v>19</v>
      </c>
      <c r="B16" s="13">
        <f>B14/2</f>
        <v>44.721359549995796</v>
      </c>
    </row>
    <row r="17" spans="1:5">
      <c r="A17" s="12" t="s">
        <v>18</v>
      </c>
      <c r="B17" s="13">
        <f>B8/B14</f>
        <v>55.901699437494742</v>
      </c>
    </row>
    <row r="18" spans="1:5">
      <c r="A18" s="12" t="s">
        <v>24</v>
      </c>
      <c r="B18" s="22">
        <f>B12*SQRT(B9*B13)</f>
        <v>4.6145422308177011</v>
      </c>
    </row>
    <row r="19" spans="1:5">
      <c r="A19" s="12" t="s">
        <v>20</v>
      </c>
      <c r="B19" s="14">
        <f>B16*B10</f>
        <v>111.80339887498948</v>
      </c>
    </row>
    <row r="20" spans="1:5">
      <c r="A20" s="12" t="s">
        <v>6</v>
      </c>
      <c r="B20" s="14">
        <f>B17*B9</f>
        <v>111.80339887498948</v>
      </c>
    </row>
    <row r="21" spans="1:5">
      <c r="A21" s="12" t="s">
        <v>22</v>
      </c>
      <c r="B21" s="14">
        <f>+B18*B10</f>
        <v>11.536355577044253</v>
      </c>
    </row>
    <row r="22" spans="1:5" ht="13" thickBot="1">
      <c r="A22" s="15" t="s">
        <v>21</v>
      </c>
      <c r="B22" s="16">
        <f>B11*B8</f>
        <v>0</v>
      </c>
    </row>
    <row r="23" spans="1:5">
      <c r="A23" t="s">
        <v>7</v>
      </c>
      <c r="B23" s="23">
        <f>SUM(B19:B22)</f>
        <v>235.14315332702321</v>
      </c>
    </row>
    <row r="28" spans="1:5">
      <c r="A28" t="s">
        <v>8</v>
      </c>
      <c r="B28" t="s">
        <v>9</v>
      </c>
      <c r="C28" s="17">
        <f>B16/4</f>
        <v>11.180339887498949</v>
      </c>
      <c r="D28" t="s">
        <v>10</v>
      </c>
      <c r="E28" s="17">
        <v>15</v>
      </c>
    </row>
    <row r="30" spans="1:5">
      <c r="B30" t="s">
        <v>11</v>
      </c>
      <c r="C30" t="s">
        <v>6</v>
      </c>
      <c r="D30" t="s">
        <v>5</v>
      </c>
      <c r="E30" t="s">
        <v>12</v>
      </c>
    </row>
    <row r="31" spans="1:5">
      <c r="B31">
        <f>C28</f>
        <v>11.180339887498949</v>
      </c>
      <c r="C31">
        <f>$B$8*$B$9/B31</f>
        <v>894.42719099991587</v>
      </c>
      <c r="D31">
        <f>$B$10*B31/2</f>
        <v>13.975424859373685</v>
      </c>
      <c r="E31">
        <f>+C31+D31</f>
        <v>908.40261585928954</v>
      </c>
    </row>
    <row r="32" spans="1:5">
      <c r="B32">
        <f>B31+$E$28</f>
        <v>26.180339887498949</v>
      </c>
      <c r="C32">
        <f t="shared" ref="C32:C54" si="0">$B$8*$B$9/B32</f>
        <v>381.96601125010517</v>
      </c>
      <c r="D32">
        <f t="shared" ref="D32:D54" si="1">$B$10*B32/2</f>
        <v>32.725424859373689</v>
      </c>
      <c r="E32">
        <f t="shared" ref="E32:E54" si="2">+C32+D32</f>
        <v>414.69143610947884</v>
      </c>
    </row>
    <row r="33" spans="2:5">
      <c r="B33">
        <f t="shared" ref="B33:B54" si="3">B32+$E$28</f>
        <v>41.180339887498945</v>
      </c>
      <c r="C33">
        <f t="shared" si="0"/>
        <v>242.83432403227164</v>
      </c>
      <c r="D33">
        <f t="shared" si="1"/>
        <v>51.475424859373682</v>
      </c>
      <c r="E33">
        <f t="shared" si="2"/>
        <v>294.30974889164531</v>
      </c>
    </row>
    <row r="34" spans="2:5">
      <c r="B34">
        <f t="shared" si="3"/>
        <v>56.180339887498945</v>
      </c>
      <c r="C34">
        <f t="shared" si="0"/>
        <v>177.99821111842661</v>
      </c>
      <c r="D34">
        <f t="shared" si="1"/>
        <v>70.225424859373675</v>
      </c>
      <c r="E34">
        <f t="shared" si="2"/>
        <v>248.22363597780028</v>
      </c>
    </row>
    <row r="35" spans="2:5">
      <c r="B35">
        <f t="shared" si="3"/>
        <v>71.180339887498945</v>
      </c>
      <c r="C35">
        <f t="shared" si="0"/>
        <v>140.48823053957139</v>
      </c>
      <c r="D35">
        <f t="shared" si="1"/>
        <v>88.975424859373675</v>
      </c>
      <c r="E35">
        <f t="shared" si="2"/>
        <v>229.46365539894506</v>
      </c>
    </row>
    <row r="36" spans="2:5">
      <c r="B36">
        <f t="shared" si="3"/>
        <v>86.180339887498945</v>
      </c>
      <c r="C36">
        <f t="shared" si="0"/>
        <v>116.03574565909283</v>
      </c>
      <c r="D36">
        <f t="shared" si="1"/>
        <v>107.72542485937367</v>
      </c>
      <c r="E36">
        <f t="shared" si="2"/>
        <v>223.76117051846649</v>
      </c>
    </row>
    <row r="37" spans="2:5">
      <c r="B37">
        <f t="shared" si="3"/>
        <v>101.18033988749895</v>
      </c>
      <c r="C37">
        <f t="shared" si="0"/>
        <v>98.833429608151789</v>
      </c>
      <c r="D37">
        <f t="shared" si="1"/>
        <v>126.47542485937367</v>
      </c>
      <c r="E37">
        <f t="shared" si="2"/>
        <v>225.30885446752546</v>
      </c>
    </row>
    <row r="38" spans="2:5">
      <c r="B38">
        <f t="shared" si="3"/>
        <v>116.18033988749895</v>
      </c>
      <c r="C38">
        <f t="shared" si="0"/>
        <v>86.073082672019311</v>
      </c>
      <c r="D38">
        <f t="shared" si="1"/>
        <v>145.22542485937367</v>
      </c>
      <c r="E38">
        <f t="shared" si="2"/>
        <v>231.298507531393</v>
      </c>
    </row>
    <row r="39" spans="2:5">
      <c r="B39">
        <f t="shared" si="3"/>
        <v>131.18033988749895</v>
      </c>
      <c r="C39">
        <f t="shared" si="0"/>
        <v>76.2309352802109</v>
      </c>
      <c r="D39">
        <f t="shared" si="1"/>
        <v>163.97542485937367</v>
      </c>
      <c r="E39">
        <f t="shared" si="2"/>
        <v>240.20636013958458</v>
      </c>
    </row>
    <row r="40" spans="2:5">
      <c r="B40">
        <f t="shared" si="3"/>
        <v>146.18033988749895</v>
      </c>
      <c r="C40">
        <f t="shared" si="0"/>
        <v>68.408651995856943</v>
      </c>
      <c r="D40">
        <f t="shared" si="1"/>
        <v>182.72542485937367</v>
      </c>
      <c r="E40">
        <f t="shared" si="2"/>
        <v>251.1340768552306</v>
      </c>
    </row>
    <row r="41" spans="2:5">
      <c r="B41">
        <f t="shared" si="3"/>
        <v>161.18033988749895</v>
      </c>
      <c r="C41">
        <f t="shared" si="0"/>
        <v>62.042306195531197</v>
      </c>
      <c r="D41">
        <f t="shared" si="1"/>
        <v>201.47542485937367</v>
      </c>
      <c r="E41">
        <f t="shared" si="2"/>
        <v>263.51773105490486</v>
      </c>
    </row>
    <row r="42" spans="2:5">
      <c r="B42">
        <f t="shared" si="3"/>
        <v>176.18033988749895</v>
      </c>
      <c r="C42">
        <f t="shared" si="0"/>
        <v>56.760022181734705</v>
      </c>
      <c r="D42">
        <f t="shared" si="1"/>
        <v>220.22542485937367</v>
      </c>
      <c r="E42">
        <f t="shared" si="2"/>
        <v>276.98544704110839</v>
      </c>
    </row>
    <row r="43" spans="2:5">
      <c r="B43">
        <f t="shared" si="3"/>
        <v>191.18033988749895</v>
      </c>
      <c r="C43">
        <f t="shared" si="0"/>
        <v>52.306633652207921</v>
      </c>
      <c r="D43">
        <f t="shared" si="1"/>
        <v>238.97542485937367</v>
      </c>
      <c r="E43">
        <f t="shared" si="2"/>
        <v>291.28205851158157</v>
      </c>
    </row>
    <row r="44" spans="2:5">
      <c r="B44">
        <f t="shared" si="3"/>
        <v>206.18033988749895</v>
      </c>
      <c r="C44">
        <f t="shared" si="0"/>
        <v>48.501229581134844</v>
      </c>
      <c r="D44">
        <f t="shared" si="1"/>
        <v>257.72542485937367</v>
      </c>
      <c r="E44">
        <f t="shared" si="2"/>
        <v>306.22665444050853</v>
      </c>
    </row>
    <row r="45" spans="2:5">
      <c r="B45">
        <f t="shared" si="3"/>
        <v>221.18033988749895</v>
      </c>
      <c r="C45">
        <f t="shared" si="0"/>
        <v>45.211975011370335</v>
      </c>
      <c r="D45">
        <f t="shared" si="1"/>
        <v>276.47542485937367</v>
      </c>
      <c r="E45">
        <f t="shared" si="2"/>
        <v>321.687399870744</v>
      </c>
    </row>
    <row r="46" spans="2:5">
      <c r="B46">
        <f t="shared" si="3"/>
        <v>236.18033988749895</v>
      </c>
      <c r="C46">
        <f t="shared" si="0"/>
        <v>42.340526754950702</v>
      </c>
      <c r="D46">
        <f t="shared" si="1"/>
        <v>295.22542485937367</v>
      </c>
      <c r="E46">
        <f t="shared" si="2"/>
        <v>337.56595161432438</v>
      </c>
    </row>
    <row r="47" spans="2:5">
      <c r="B47">
        <f t="shared" si="3"/>
        <v>251.18033988749895</v>
      </c>
      <c r="C47">
        <f t="shared" si="0"/>
        <v>39.812033077425149</v>
      </c>
      <c r="D47">
        <f t="shared" si="1"/>
        <v>313.97542485937367</v>
      </c>
      <c r="E47">
        <f t="shared" si="2"/>
        <v>353.78745793679883</v>
      </c>
    </row>
    <row r="48" spans="2:5">
      <c r="B48">
        <f t="shared" si="3"/>
        <v>266.18033988749892</v>
      </c>
      <c r="C48">
        <f t="shared" si="0"/>
        <v>37.568514655238992</v>
      </c>
      <c r="D48">
        <f t="shared" si="1"/>
        <v>332.72542485937367</v>
      </c>
      <c r="E48">
        <f t="shared" si="2"/>
        <v>370.29393951461265</v>
      </c>
    </row>
    <row r="49" spans="2:5">
      <c r="B49">
        <f t="shared" si="3"/>
        <v>281.18033988749892</v>
      </c>
      <c r="C49">
        <f t="shared" si="0"/>
        <v>35.56436415149448</v>
      </c>
      <c r="D49">
        <f t="shared" si="1"/>
        <v>351.47542485937367</v>
      </c>
      <c r="E49">
        <f t="shared" si="2"/>
        <v>387.03978901086816</v>
      </c>
    </row>
    <row r="50" spans="2:5">
      <c r="B50">
        <f t="shared" si="3"/>
        <v>296.18033988749892</v>
      </c>
      <c r="C50">
        <f t="shared" si="0"/>
        <v>33.763213330764621</v>
      </c>
      <c r="D50">
        <f t="shared" si="1"/>
        <v>370.22542485937367</v>
      </c>
      <c r="E50">
        <f t="shared" si="2"/>
        <v>403.98863819013832</v>
      </c>
    </row>
    <row r="51" spans="2:5">
      <c r="B51">
        <f t="shared" si="3"/>
        <v>311.18033988749892</v>
      </c>
      <c r="C51">
        <f t="shared" si="0"/>
        <v>32.135706271210132</v>
      </c>
      <c r="D51">
        <f t="shared" si="1"/>
        <v>388.97542485937367</v>
      </c>
      <c r="E51">
        <f t="shared" si="2"/>
        <v>421.11113113058383</v>
      </c>
    </row>
    <row r="52" spans="2:5">
      <c r="B52">
        <f t="shared" si="3"/>
        <v>326.18033988749892</v>
      </c>
      <c r="C52">
        <f t="shared" si="0"/>
        <v>30.657886994197888</v>
      </c>
      <c r="D52">
        <f t="shared" si="1"/>
        <v>407.72542485937367</v>
      </c>
      <c r="E52">
        <f t="shared" si="2"/>
        <v>438.38331185357157</v>
      </c>
    </row>
    <row r="53" spans="2:5">
      <c r="B53">
        <f t="shared" si="3"/>
        <v>341.18033988749892</v>
      </c>
      <c r="C53">
        <f t="shared" si="0"/>
        <v>29.310012421282565</v>
      </c>
      <c r="D53">
        <f t="shared" si="1"/>
        <v>426.47542485937367</v>
      </c>
      <c r="E53">
        <f t="shared" si="2"/>
        <v>455.78543728065625</v>
      </c>
    </row>
    <row r="54" spans="2:5">
      <c r="B54">
        <f t="shared" si="3"/>
        <v>356.18033988749892</v>
      </c>
      <c r="C54">
        <f t="shared" si="0"/>
        <v>28.075665274390335</v>
      </c>
      <c r="D54">
        <f t="shared" si="1"/>
        <v>445.22542485937367</v>
      </c>
      <c r="E54">
        <f t="shared" si="2"/>
        <v>473.30109013376403</v>
      </c>
    </row>
  </sheetData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David julian Bernal</cp:lastModifiedBy>
  <dcterms:created xsi:type="dcterms:W3CDTF">2015-09-24T23:20:37Z</dcterms:created>
  <dcterms:modified xsi:type="dcterms:W3CDTF">2015-09-27T22:34:16Z</dcterms:modified>
</cp:coreProperties>
</file>