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6.1" sheetId="1" r:id="rId1"/>
  </sheets>
  <externalReferences>
    <externalReference r:id="rId2"/>
    <externalReference r:id="rId3"/>
    <externalReference r:id="rId4"/>
    <externalReference r:id="rId5"/>
  </externalReferences>
  <definedNames>
    <definedName name="anscount" hidden="1">10</definedName>
    <definedName name="Arrival_rate">[1]THISWORKSHEET!$B$7</definedName>
    <definedName name="changecolor">[2]!changecolor</definedName>
    <definedName name="color_CANCEL">[2]!color_CANCEL</definedName>
    <definedName name="color_DEFAULT">[2]!color_DEFAULT</definedName>
    <definedName name="color_OK">[2]!color_OK</definedName>
    <definedName name="colorlist_change">[2]!colorlist_change</definedName>
    <definedName name="lambda">[1]THISWORKSHEET!$B$7</definedName>
    <definedName name="sencount" hidden="1">9</definedName>
    <definedName name="setcolors">[3]!setcolors</definedName>
    <definedName name="x">[4]!changecolor</definedName>
  </definedNames>
  <calcPr calcId="144525"/>
</workbook>
</file>

<file path=xl/calcChain.xml><?xml version="1.0" encoding="utf-8"?>
<calcChain xmlns="http://schemas.openxmlformats.org/spreadsheetml/2006/main">
  <c r="B10" i="1" l="1"/>
  <c r="B22" i="1"/>
  <c r="B14" i="1"/>
  <c r="B15" i="1" s="1"/>
  <c r="B16" i="1" l="1"/>
  <c r="B17" i="1"/>
  <c r="B20" i="1" s="1"/>
  <c r="C28" i="1" l="1"/>
  <c r="B31" i="1" s="1"/>
  <c r="B19" i="1"/>
  <c r="B23" i="1" s="1"/>
  <c r="B32" i="1" l="1"/>
  <c r="D31" i="1"/>
  <c r="C31" i="1"/>
  <c r="D32" i="1" l="1"/>
  <c r="C32" i="1"/>
  <c r="B33" i="1"/>
  <c r="E31" i="1"/>
  <c r="E32" i="1" l="1"/>
  <c r="C33" i="1"/>
  <c r="B34" i="1"/>
  <c r="D33" i="1"/>
  <c r="D34" i="1" l="1"/>
  <c r="C34" i="1"/>
  <c r="B35" i="1"/>
  <c r="E33" i="1"/>
  <c r="E34" i="1" l="1"/>
  <c r="B36" i="1"/>
  <c r="D35" i="1"/>
  <c r="C35" i="1"/>
  <c r="E35" i="1" l="1"/>
  <c r="D36" i="1"/>
  <c r="C36" i="1"/>
  <c r="B37" i="1"/>
  <c r="D37" i="1" l="1"/>
  <c r="C37" i="1"/>
  <c r="B38" i="1"/>
  <c r="E36" i="1"/>
  <c r="E37" i="1" l="1"/>
  <c r="C38" i="1"/>
  <c r="B39" i="1"/>
  <c r="D38" i="1"/>
  <c r="B40" i="1" l="1"/>
  <c r="C39" i="1"/>
  <c r="D39" i="1"/>
  <c r="E38" i="1"/>
  <c r="E39" i="1" l="1"/>
  <c r="C40" i="1"/>
  <c r="B41" i="1"/>
  <c r="D40" i="1"/>
  <c r="B42" i="1" l="1"/>
  <c r="C41" i="1"/>
  <c r="D41" i="1"/>
  <c r="E40" i="1"/>
  <c r="E41" i="1" l="1"/>
  <c r="D42" i="1"/>
  <c r="C42" i="1"/>
  <c r="B43" i="1"/>
  <c r="E42" i="1" l="1"/>
  <c r="C43" i="1"/>
  <c r="D43" i="1"/>
  <c r="B44" i="1"/>
  <c r="B45" i="1" l="1"/>
  <c r="D44" i="1"/>
  <c r="C44" i="1"/>
  <c r="E43" i="1"/>
  <c r="E44" i="1" l="1"/>
  <c r="B46" i="1"/>
  <c r="C45" i="1"/>
  <c r="D45" i="1"/>
  <c r="E45" i="1" l="1"/>
  <c r="D46" i="1"/>
  <c r="B47" i="1"/>
  <c r="C46" i="1"/>
  <c r="E46" i="1" l="1"/>
  <c r="B48" i="1"/>
  <c r="D47" i="1"/>
  <c r="C47" i="1"/>
  <c r="E47" i="1" l="1"/>
  <c r="D48" i="1"/>
  <c r="C48" i="1"/>
  <c r="B49" i="1"/>
  <c r="E48" i="1" l="1"/>
  <c r="D49" i="1"/>
  <c r="B50" i="1"/>
  <c r="C49" i="1"/>
  <c r="E49" i="1" l="1"/>
  <c r="C50" i="1"/>
  <c r="D50" i="1"/>
  <c r="B51" i="1"/>
  <c r="B52" i="1" l="1"/>
  <c r="D51" i="1"/>
  <c r="C51" i="1"/>
  <c r="E50" i="1"/>
  <c r="E51" i="1" l="1"/>
  <c r="D52" i="1"/>
  <c r="B53" i="1"/>
  <c r="C52" i="1"/>
  <c r="E52" i="1" l="1"/>
  <c r="D53" i="1"/>
  <c r="B54" i="1"/>
  <c r="C53" i="1"/>
  <c r="E53" i="1" l="1"/>
  <c r="C54" i="1"/>
  <c r="D54" i="1"/>
  <c r="E54" i="1" l="1"/>
</calcChain>
</file>

<file path=xl/sharedStrings.xml><?xml version="1.0" encoding="utf-8"?>
<sst xmlns="http://schemas.openxmlformats.org/spreadsheetml/2006/main" count="24" uniqueCount="23">
  <si>
    <t>Sumco Pump Company</t>
  </si>
  <si>
    <t>Inventory</t>
  </si>
  <si>
    <t>Economic Order Quantity Model</t>
  </si>
  <si>
    <t>Data</t>
  </si>
  <si>
    <t>Results</t>
  </si>
  <si>
    <t>Maximum Inventory</t>
  </si>
  <si>
    <t>Holding cost</t>
  </si>
  <si>
    <t>Setup cost</t>
  </si>
  <si>
    <r>
      <t>Total cost, T</t>
    </r>
    <r>
      <rPr>
        <vertAlign val="subscript"/>
        <sz val="10"/>
        <rFont val="Arial"/>
        <family val="2"/>
      </rPr>
      <t>c</t>
    </r>
  </si>
  <si>
    <t>COST TABLE</t>
  </si>
  <si>
    <t>Start at</t>
  </si>
  <si>
    <t>Increment by</t>
  </si>
  <si>
    <t>Q</t>
  </si>
  <si>
    <t>Total cost</t>
  </si>
  <si>
    <t>Demanda, D</t>
  </si>
  <si>
    <t>Costo de emitir un pedido, K</t>
  </si>
  <si>
    <t>Costo de almacenamiento (b*t)</t>
  </si>
  <si>
    <t>Precio Unitario</t>
  </si>
  <si>
    <t>EOQ</t>
  </si>
  <si>
    <t xml:space="preserve">Numero de compras </t>
  </si>
  <si>
    <t>Inventario promedio</t>
  </si>
  <si>
    <t>Costo total almacenamiento</t>
  </si>
  <si>
    <t>Costo de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</si>
</sst>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_);\(&quot;$&quot;#,##0.00\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12"/>
      <name val="Arial"/>
      <family val="2"/>
    </font>
    <font>
      <b/>
      <sz val="10"/>
      <color indexed="21"/>
      <name val="Arial"/>
      <family val="2"/>
    </font>
    <font>
      <b/>
      <sz val="10"/>
      <color indexed="2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10" fillId="0" borderId="0"/>
    <xf numFmtId="0" fontId="1" fillId="0" borderId="0"/>
    <xf numFmtId="0" fontId="11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5" xfId="0" applyBorder="1"/>
    <xf numFmtId="0" fontId="0" fillId="2" borderId="6" xfId="0" applyFill="1" applyBorder="1"/>
    <xf numFmtId="0" fontId="7" fillId="0" borderId="0" xfId="0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164" fontId="0" fillId="0" borderId="0" xfId="0" applyNumberFormat="1"/>
    <xf numFmtId="0" fontId="0" fillId="2" borderId="13" xfId="0" applyFill="1" applyBorder="1"/>
    <xf numFmtId="43" fontId="0" fillId="2" borderId="4" xfId="1" applyFont="1" applyFill="1" applyBorder="1"/>
    <xf numFmtId="9" fontId="0" fillId="0" borderId="0" xfId="0" applyNumberFormat="1"/>
    <xf numFmtId="43" fontId="0" fillId="2" borderId="4" xfId="1" applyNumberFormat="1" applyFont="1" applyFill="1" applyBorder="1"/>
    <xf numFmtId="1" fontId="0" fillId="0" borderId="8" xfId="0" applyNumberFormat="1" applyBorder="1"/>
  </cellXfs>
  <cellStyles count="8">
    <cellStyle name="Millares" xfId="1" builtinId="3"/>
    <cellStyle name="Normal" xfId="0" builtinId="0"/>
    <cellStyle name="Normal 2" xfId="2"/>
    <cellStyle name="Normal 2 2" xfId="3"/>
    <cellStyle name="Normal 3" xfId="4"/>
    <cellStyle name="Normal 3 2" xfId="5"/>
    <cellStyle name="Normal 4" xfId="6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Inventory: Cost vs Quantity</a:t>
            </a:r>
          </a:p>
        </c:rich>
      </c:tx>
      <c:layout>
        <c:manualLayout>
          <c:xMode val="edge"/>
          <c:yMode val="edge"/>
          <c:x val="0.19375000000000001"/>
          <c:y val="3.861003861003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12499999999997"/>
          <c:y val="0.25096572409983581"/>
          <c:w val="0.35312500000000002"/>
          <c:h val="0.47876538135968716"/>
        </c:manualLayout>
      </c:layout>
      <c:lineChart>
        <c:grouping val="standard"/>
        <c:varyColors val="0"/>
        <c:ser>
          <c:idx val="0"/>
          <c:order val="0"/>
          <c:tx>
            <c:v>Setup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</c:v>
              </c:pt>
              <c:pt idx="1">
                <c:v>40</c:v>
              </c:pt>
              <c:pt idx="2">
                <c:v>55</c:v>
              </c:pt>
              <c:pt idx="3">
                <c:v>70</c:v>
              </c:pt>
              <c:pt idx="4">
                <c:v>85</c:v>
              </c:pt>
              <c:pt idx="5">
                <c:v>100</c:v>
              </c:pt>
              <c:pt idx="6">
                <c:v>115</c:v>
              </c:pt>
              <c:pt idx="7">
                <c:v>130</c:v>
              </c:pt>
              <c:pt idx="8">
                <c:v>145</c:v>
              </c:pt>
              <c:pt idx="9">
                <c:v>160</c:v>
              </c:pt>
              <c:pt idx="10">
                <c:v>175</c:v>
              </c:pt>
              <c:pt idx="11">
                <c:v>190</c:v>
              </c:pt>
              <c:pt idx="12">
                <c:v>205</c:v>
              </c:pt>
              <c:pt idx="13">
                <c:v>220</c:v>
              </c:pt>
              <c:pt idx="14">
                <c:v>235</c:v>
              </c:pt>
              <c:pt idx="15">
                <c:v>250</c:v>
              </c:pt>
              <c:pt idx="16">
                <c:v>265</c:v>
              </c:pt>
              <c:pt idx="17">
                <c:v>280</c:v>
              </c:pt>
              <c:pt idx="18">
                <c:v>295</c:v>
              </c:pt>
              <c:pt idx="19">
                <c:v>310</c:v>
              </c:pt>
              <c:pt idx="20">
                <c:v>325</c:v>
              </c:pt>
              <c:pt idx="21">
                <c:v>340</c:v>
              </c:pt>
              <c:pt idx="22">
                <c:v>355</c:v>
              </c:pt>
              <c:pt idx="23">
                <c:v>370</c:v>
              </c:pt>
            </c:numLit>
          </c:cat>
          <c:val>
            <c:numLit>
              <c:formatCode>General</c:formatCode>
              <c:ptCount val="24"/>
              <c:pt idx="0">
                <c:v>400</c:v>
              </c:pt>
              <c:pt idx="1">
                <c:v>250</c:v>
              </c:pt>
              <c:pt idx="2">
                <c:v>181.81818181818099</c:v>
              </c:pt>
              <c:pt idx="3">
                <c:v>142.857142857143</c:v>
              </c:pt>
              <c:pt idx="4">
                <c:v>117.64705882352899</c:v>
              </c:pt>
              <c:pt idx="5">
                <c:v>100</c:v>
              </c:pt>
              <c:pt idx="6">
                <c:v>86.956521739130395</c:v>
              </c:pt>
              <c:pt idx="7">
                <c:v>76.923076923076806</c:v>
              </c:pt>
              <c:pt idx="8">
                <c:v>68.965517241379303</c:v>
              </c:pt>
              <c:pt idx="9">
                <c:v>62.5</c:v>
              </c:pt>
              <c:pt idx="10">
                <c:v>57.142857142857103</c:v>
              </c:pt>
              <c:pt idx="11">
                <c:v>52.631578947368403</c:v>
              </c:pt>
              <c:pt idx="12">
                <c:v>48.780487804878</c:v>
              </c:pt>
              <c:pt idx="13">
                <c:v>45.454545454545404</c:v>
              </c:pt>
              <c:pt idx="14">
                <c:v>42.553191489361602</c:v>
              </c:pt>
              <c:pt idx="15">
                <c:v>40</c:v>
              </c:pt>
              <c:pt idx="16">
                <c:v>37.735849056603698</c:v>
              </c:pt>
              <c:pt idx="17">
                <c:v>35.714285714285701</c:v>
              </c:pt>
              <c:pt idx="18">
                <c:v>33.898305084745701</c:v>
              </c:pt>
              <c:pt idx="19">
                <c:v>32.258064516128997</c:v>
              </c:pt>
              <c:pt idx="20">
                <c:v>30.769230769230699</c:v>
              </c:pt>
              <c:pt idx="21">
                <c:v>29.411764705882302</c:v>
              </c:pt>
              <c:pt idx="22">
                <c:v>28.169014084507001</c:v>
              </c:pt>
              <c:pt idx="23">
                <c:v>27.027027027027</c:v>
              </c:pt>
            </c:numLit>
          </c:val>
          <c:smooth val="0"/>
        </c:ser>
        <c:ser>
          <c:idx val="1"/>
          <c:order val="1"/>
          <c:tx>
            <c:v>Holding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</c:v>
              </c:pt>
              <c:pt idx="1">
                <c:v>40</c:v>
              </c:pt>
              <c:pt idx="2">
                <c:v>55</c:v>
              </c:pt>
              <c:pt idx="3">
                <c:v>70</c:v>
              </c:pt>
              <c:pt idx="4">
                <c:v>85</c:v>
              </c:pt>
              <c:pt idx="5">
                <c:v>100</c:v>
              </c:pt>
              <c:pt idx="6">
                <c:v>115</c:v>
              </c:pt>
              <c:pt idx="7">
                <c:v>130</c:v>
              </c:pt>
              <c:pt idx="8">
                <c:v>145</c:v>
              </c:pt>
              <c:pt idx="9">
                <c:v>160</c:v>
              </c:pt>
              <c:pt idx="10">
                <c:v>175</c:v>
              </c:pt>
              <c:pt idx="11">
                <c:v>190</c:v>
              </c:pt>
              <c:pt idx="12">
                <c:v>205</c:v>
              </c:pt>
              <c:pt idx="13">
                <c:v>220</c:v>
              </c:pt>
              <c:pt idx="14">
                <c:v>235</c:v>
              </c:pt>
              <c:pt idx="15">
                <c:v>250</c:v>
              </c:pt>
              <c:pt idx="16">
                <c:v>265</c:v>
              </c:pt>
              <c:pt idx="17">
                <c:v>280</c:v>
              </c:pt>
              <c:pt idx="18">
                <c:v>295</c:v>
              </c:pt>
              <c:pt idx="19">
                <c:v>310</c:v>
              </c:pt>
              <c:pt idx="20">
                <c:v>325</c:v>
              </c:pt>
              <c:pt idx="21">
                <c:v>340</c:v>
              </c:pt>
              <c:pt idx="22">
                <c:v>355</c:v>
              </c:pt>
              <c:pt idx="23">
                <c:v>370</c:v>
              </c:pt>
            </c:numLit>
          </c:cat>
          <c:val>
            <c:numLit>
              <c:formatCode>General</c:formatCode>
              <c:ptCount val="24"/>
              <c:pt idx="0">
                <c:v>6.25</c:v>
              </c:pt>
              <c:pt idx="1">
                <c:v>10</c:v>
              </c:pt>
              <c:pt idx="2">
                <c:v>13.75</c:v>
              </c:pt>
              <c:pt idx="3">
                <c:v>17.5</c:v>
              </c:pt>
              <c:pt idx="4">
                <c:v>21.25</c:v>
              </c:pt>
              <c:pt idx="5">
                <c:v>25</c:v>
              </c:pt>
              <c:pt idx="6">
                <c:v>28.75</c:v>
              </c:pt>
              <c:pt idx="7">
                <c:v>32.5</c:v>
              </c:pt>
              <c:pt idx="8">
                <c:v>36.25</c:v>
              </c:pt>
              <c:pt idx="9">
                <c:v>40</c:v>
              </c:pt>
              <c:pt idx="10">
                <c:v>43.75</c:v>
              </c:pt>
              <c:pt idx="11">
                <c:v>47.5</c:v>
              </c:pt>
              <c:pt idx="12">
                <c:v>51.25</c:v>
              </c:pt>
              <c:pt idx="13">
                <c:v>55</c:v>
              </c:pt>
              <c:pt idx="14">
                <c:v>58.75</c:v>
              </c:pt>
              <c:pt idx="15">
                <c:v>62.5</c:v>
              </c:pt>
              <c:pt idx="16">
                <c:v>66.25</c:v>
              </c:pt>
              <c:pt idx="17">
                <c:v>70</c:v>
              </c:pt>
              <c:pt idx="18">
                <c:v>73.75</c:v>
              </c:pt>
              <c:pt idx="19">
                <c:v>77.5</c:v>
              </c:pt>
              <c:pt idx="20">
                <c:v>81.25</c:v>
              </c:pt>
              <c:pt idx="21">
                <c:v>85</c:v>
              </c:pt>
              <c:pt idx="22">
                <c:v>88.75</c:v>
              </c:pt>
              <c:pt idx="23">
                <c:v>92.5</c:v>
              </c:pt>
            </c:numLit>
          </c:val>
          <c:smooth val="0"/>
        </c:ser>
        <c:ser>
          <c:idx val="2"/>
          <c:order val="2"/>
          <c:tx>
            <c:v>Total cost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25</c:v>
              </c:pt>
              <c:pt idx="1">
                <c:v>40</c:v>
              </c:pt>
              <c:pt idx="2">
                <c:v>55</c:v>
              </c:pt>
              <c:pt idx="3">
                <c:v>70</c:v>
              </c:pt>
              <c:pt idx="4">
                <c:v>85</c:v>
              </c:pt>
              <c:pt idx="5">
                <c:v>100</c:v>
              </c:pt>
              <c:pt idx="6">
                <c:v>115</c:v>
              </c:pt>
              <c:pt idx="7">
                <c:v>130</c:v>
              </c:pt>
              <c:pt idx="8">
                <c:v>145</c:v>
              </c:pt>
              <c:pt idx="9">
                <c:v>160</c:v>
              </c:pt>
              <c:pt idx="10">
                <c:v>175</c:v>
              </c:pt>
              <c:pt idx="11">
                <c:v>190</c:v>
              </c:pt>
              <c:pt idx="12">
                <c:v>205</c:v>
              </c:pt>
              <c:pt idx="13">
                <c:v>220</c:v>
              </c:pt>
              <c:pt idx="14">
                <c:v>235</c:v>
              </c:pt>
              <c:pt idx="15">
                <c:v>250</c:v>
              </c:pt>
              <c:pt idx="16">
                <c:v>265</c:v>
              </c:pt>
              <c:pt idx="17">
                <c:v>280</c:v>
              </c:pt>
              <c:pt idx="18">
                <c:v>295</c:v>
              </c:pt>
              <c:pt idx="19">
                <c:v>310</c:v>
              </c:pt>
              <c:pt idx="20">
                <c:v>325</c:v>
              </c:pt>
              <c:pt idx="21">
                <c:v>340</c:v>
              </c:pt>
              <c:pt idx="22">
                <c:v>355</c:v>
              </c:pt>
              <c:pt idx="23">
                <c:v>370</c:v>
              </c:pt>
            </c:numLit>
          </c:cat>
          <c:val>
            <c:numLit>
              <c:formatCode>General</c:formatCode>
              <c:ptCount val="24"/>
              <c:pt idx="0">
                <c:v>406.25</c:v>
              </c:pt>
              <c:pt idx="1">
                <c:v>260</c:v>
              </c:pt>
              <c:pt idx="2">
                <c:v>195.56818181818099</c:v>
              </c:pt>
              <c:pt idx="3">
                <c:v>160.357142857143</c:v>
              </c:pt>
              <c:pt idx="4">
                <c:v>138.89705882352899</c:v>
              </c:pt>
              <c:pt idx="5">
                <c:v>125</c:v>
              </c:pt>
              <c:pt idx="6">
                <c:v>115.70652173913</c:v>
              </c:pt>
              <c:pt idx="7">
                <c:v>109.423076923076</c:v>
              </c:pt>
              <c:pt idx="8">
                <c:v>105.215517241379</c:v>
              </c:pt>
              <c:pt idx="9">
                <c:v>102.5</c:v>
              </c:pt>
              <c:pt idx="10">
                <c:v>100.892857142857</c:v>
              </c:pt>
              <c:pt idx="11">
                <c:v>100.131578947368</c:v>
              </c:pt>
              <c:pt idx="12">
                <c:v>100.03048780487801</c:v>
              </c:pt>
              <c:pt idx="13">
                <c:v>100.454545454545</c:v>
              </c:pt>
              <c:pt idx="14">
                <c:v>101.303191489361</c:v>
              </c:pt>
              <c:pt idx="15">
                <c:v>102.5</c:v>
              </c:pt>
              <c:pt idx="16">
                <c:v>103.985849056603</c:v>
              </c:pt>
              <c:pt idx="17">
                <c:v>105.714285714285</c:v>
              </c:pt>
              <c:pt idx="18">
                <c:v>107.648305084745</c:v>
              </c:pt>
              <c:pt idx="19">
                <c:v>109.758064516128</c:v>
              </c:pt>
              <c:pt idx="20">
                <c:v>112.01923076923001</c:v>
              </c:pt>
              <c:pt idx="21">
                <c:v>114.41176470588201</c:v>
              </c:pt>
              <c:pt idx="22">
                <c:v>116.919014084507</c:v>
              </c:pt>
              <c:pt idx="23">
                <c:v>119.527027027027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344"/>
        <c:axId val="178677248"/>
      </c:lineChart>
      <c:catAx>
        <c:axId val="1780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 (Q)</a:t>
                </a:r>
              </a:p>
            </c:rich>
          </c:tx>
          <c:layout>
            <c:manualLayout>
              <c:xMode val="edge"/>
              <c:yMode val="edge"/>
              <c:x val="0.21875"/>
              <c:y val="0.84942247083979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8677248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7867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($)</a:t>
                </a:r>
              </a:p>
            </c:rich>
          </c:tx>
          <c:layout>
            <c:manualLayout>
              <c:xMode val="edge"/>
              <c:yMode val="edge"/>
              <c:x val="5.3124999999999999E-2"/>
              <c:y val="0.39382320453186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78089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12499999999996"/>
          <c:y val="0.27799268334701405"/>
          <c:w val="0.31874999999999998"/>
          <c:h val="0.432433243141904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10</xdr:row>
      <xdr:rowOff>0</xdr:rowOff>
    </xdr:from>
    <xdr:to>
      <xdr:col>15</xdr:col>
      <xdr:colOff>295275</xdr:colOff>
      <xdr:row>24</xdr:row>
      <xdr:rowOff>133350</xdr:rowOff>
    </xdr:to>
    <xdr:graphicFrame macro="">
      <xdr:nvGraphicFramePr>
        <xdr:cNvPr id="2" name="hjwGrap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</xdr:row>
      <xdr:rowOff>19050</xdr:rowOff>
    </xdr:from>
    <xdr:to>
      <xdr:col>2</xdr:col>
      <xdr:colOff>552450</xdr:colOff>
      <xdr:row>4</xdr:row>
      <xdr:rowOff>47625</xdr:rowOff>
    </xdr:to>
    <xdr:sp macro="" textlink="">
      <xdr:nvSpPr>
        <xdr:cNvPr id="3" name="messageTextbox"/>
        <xdr:cNvSpPr txBox="1">
          <a:spLocks noChangeArrowheads="1"/>
        </xdr:cNvSpPr>
      </xdr:nvSpPr>
      <xdr:spPr bwMode="auto">
        <a:xfrm>
          <a:off x="247650" y="571500"/>
          <a:ext cx="2466975" cy="190500"/>
        </a:xfrm>
        <a:prstGeom prst="rect">
          <a:avLst/>
        </a:prstGeom>
        <a:solidFill>
          <a:srgbClr val="C0C0C0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Enter the data in the shaded area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ISWORKSHE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_TEMP\WEISS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_TEMP\WEI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DESKTOP\WEIS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ISWORKSHE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SS2"/>
    </sheetNames>
    <definedNames>
      <definedName name="changecolor"/>
      <definedName name="color_CANCEL"/>
      <definedName name="color_DEFAULT"/>
      <definedName name="color_OK"/>
      <definedName name="colorlist_chang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SS"/>
    </sheetNames>
    <definedNames>
      <definedName name="setcolors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SS2"/>
    </sheetNames>
    <definedNames>
      <definedName name="changecolo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D7" sqref="D7"/>
    </sheetView>
  </sheetViews>
  <sheetFormatPr baseColWidth="10" defaultRowHeight="12.75" x14ac:dyDescent="0.2"/>
  <cols>
    <col min="1" max="1" width="31.5703125" customWidth="1"/>
    <col min="2" max="2" width="17" customWidth="1"/>
    <col min="3" max="256" width="9.140625" customWidth="1"/>
  </cols>
  <sheetData>
    <row r="1" spans="1:3" ht="18" x14ac:dyDescent="0.25">
      <c r="A1" s="1" t="s">
        <v>0</v>
      </c>
    </row>
    <row r="3" spans="1:3" x14ac:dyDescent="0.2">
      <c r="A3" s="2" t="s">
        <v>1</v>
      </c>
      <c r="B3" t="s">
        <v>2</v>
      </c>
    </row>
    <row r="4" spans="1:3" x14ac:dyDescent="0.2">
      <c r="A4" s="3"/>
      <c r="B4" s="3"/>
    </row>
    <row r="7" spans="1:3" ht="13.5" thickBot="1" x14ac:dyDescent="0.25">
      <c r="A7" s="4" t="s">
        <v>3</v>
      </c>
    </row>
    <row r="8" spans="1:3" x14ac:dyDescent="0.2">
      <c r="A8" s="5" t="s">
        <v>14</v>
      </c>
      <c r="B8" s="6">
        <v>600</v>
      </c>
    </row>
    <row r="9" spans="1:3" x14ac:dyDescent="0.2">
      <c r="A9" s="7" t="s">
        <v>15</v>
      </c>
      <c r="B9" s="19">
        <v>1300</v>
      </c>
    </row>
    <row r="10" spans="1:3" x14ac:dyDescent="0.2">
      <c r="A10" s="7" t="s">
        <v>16</v>
      </c>
      <c r="B10" s="21">
        <f>+C10*B11</f>
        <v>39</v>
      </c>
      <c r="C10" s="20">
        <v>0.78</v>
      </c>
    </row>
    <row r="11" spans="1:3" ht="13.5" thickBot="1" x14ac:dyDescent="0.25">
      <c r="A11" s="8" t="s">
        <v>17</v>
      </c>
      <c r="B11" s="9">
        <v>50</v>
      </c>
    </row>
    <row r="13" spans="1:3" ht="13.5" thickBot="1" x14ac:dyDescent="0.25">
      <c r="A13" s="10" t="s">
        <v>4</v>
      </c>
    </row>
    <row r="14" spans="1:3" x14ac:dyDescent="0.2">
      <c r="A14" s="11" t="s">
        <v>18</v>
      </c>
      <c r="B14" s="22">
        <f>SQRT(2*B8*B9/B10)</f>
        <v>200</v>
      </c>
    </row>
    <row r="15" spans="1:3" x14ac:dyDescent="0.2">
      <c r="A15" s="12" t="s">
        <v>5</v>
      </c>
      <c r="B15" s="13">
        <f>B14</f>
        <v>200</v>
      </c>
    </row>
    <row r="16" spans="1:3" x14ac:dyDescent="0.2">
      <c r="A16" s="12" t="s">
        <v>20</v>
      </c>
      <c r="B16" s="13">
        <f>B14/2</f>
        <v>100</v>
      </c>
    </row>
    <row r="17" spans="1:5" x14ac:dyDescent="0.2">
      <c r="A17" s="12" t="s">
        <v>19</v>
      </c>
      <c r="B17" s="13">
        <f>B8/B14</f>
        <v>3</v>
      </c>
    </row>
    <row r="18" spans="1:5" x14ac:dyDescent="0.2">
      <c r="A18" s="12"/>
      <c r="B18" s="13"/>
    </row>
    <row r="19" spans="1:5" x14ac:dyDescent="0.2">
      <c r="A19" s="12" t="s">
        <v>21</v>
      </c>
      <c r="B19" s="14">
        <f>B16*B10</f>
        <v>3900</v>
      </c>
    </row>
    <row r="20" spans="1:5" x14ac:dyDescent="0.2">
      <c r="A20" s="12" t="s">
        <v>7</v>
      </c>
      <c r="B20" s="14">
        <f>B17*B9</f>
        <v>3900</v>
      </c>
    </row>
    <row r="21" spans="1:5" x14ac:dyDescent="0.2">
      <c r="A21" s="12"/>
      <c r="B21" s="14"/>
    </row>
    <row r="22" spans="1:5" ht="13.5" thickBot="1" x14ac:dyDescent="0.25">
      <c r="A22" s="15" t="s">
        <v>22</v>
      </c>
      <c r="B22" s="16">
        <f>B11*B8</f>
        <v>30000</v>
      </c>
    </row>
    <row r="23" spans="1:5" ht="15.75" x14ac:dyDescent="0.3">
      <c r="A23" t="s">
        <v>8</v>
      </c>
      <c r="B23" s="17">
        <f>B19+B20+B22</f>
        <v>37800</v>
      </c>
    </row>
    <row r="28" spans="1:5" x14ac:dyDescent="0.2">
      <c r="A28" t="s">
        <v>9</v>
      </c>
      <c r="B28" t="s">
        <v>10</v>
      </c>
      <c r="C28" s="18">
        <f>B16/4</f>
        <v>25</v>
      </c>
      <c r="D28" t="s">
        <v>11</v>
      </c>
      <c r="E28" s="18">
        <v>15</v>
      </c>
    </row>
    <row r="30" spans="1:5" x14ac:dyDescent="0.2">
      <c r="B30" t="s">
        <v>12</v>
      </c>
      <c r="C30" t="s">
        <v>7</v>
      </c>
      <c r="D30" t="s">
        <v>6</v>
      </c>
      <c r="E30" t="s">
        <v>13</v>
      </c>
    </row>
    <row r="31" spans="1:5" x14ac:dyDescent="0.2">
      <c r="B31">
        <f>C28</f>
        <v>25</v>
      </c>
      <c r="C31">
        <f>$B$8*$B$9/B31</f>
        <v>31200</v>
      </c>
      <c r="D31">
        <f>$B$10*B31/2</f>
        <v>487.5</v>
      </c>
      <c r="E31">
        <f>+C31+D31</f>
        <v>31687.5</v>
      </c>
    </row>
    <row r="32" spans="1:5" x14ac:dyDescent="0.2">
      <c r="B32">
        <f>B31+$E$28</f>
        <v>40</v>
      </c>
      <c r="C32">
        <f t="shared" ref="C32:C54" si="0">$B$8*$B$9/B32</f>
        <v>19500</v>
      </c>
      <c r="D32">
        <f t="shared" ref="D32:D54" si="1">$B$10*B32/2</f>
        <v>780</v>
      </c>
      <c r="E32">
        <f t="shared" ref="E32:E54" si="2">+C32+D32</f>
        <v>20280</v>
      </c>
    </row>
    <row r="33" spans="2:5" x14ac:dyDescent="0.2">
      <c r="B33">
        <f t="shared" ref="B33:B54" si="3">B32+$E$28</f>
        <v>55</v>
      </c>
      <c r="C33">
        <f t="shared" si="0"/>
        <v>14181.818181818182</v>
      </c>
      <c r="D33">
        <f t="shared" si="1"/>
        <v>1072.5</v>
      </c>
      <c r="E33">
        <f t="shared" si="2"/>
        <v>15254.318181818182</v>
      </c>
    </row>
    <row r="34" spans="2:5" x14ac:dyDescent="0.2">
      <c r="B34">
        <f t="shared" si="3"/>
        <v>70</v>
      </c>
      <c r="C34">
        <f t="shared" si="0"/>
        <v>11142.857142857143</v>
      </c>
      <c r="D34">
        <f t="shared" si="1"/>
        <v>1365</v>
      </c>
      <c r="E34">
        <f t="shared" si="2"/>
        <v>12507.857142857143</v>
      </c>
    </row>
    <row r="35" spans="2:5" x14ac:dyDescent="0.2">
      <c r="B35">
        <f t="shared" si="3"/>
        <v>85</v>
      </c>
      <c r="C35">
        <f t="shared" si="0"/>
        <v>9176.4705882352937</v>
      </c>
      <c r="D35">
        <f t="shared" si="1"/>
        <v>1657.5</v>
      </c>
      <c r="E35">
        <f t="shared" si="2"/>
        <v>10833.970588235294</v>
      </c>
    </row>
    <row r="36" spans="2:5" x14ac:dyDescent="0.2">
      <c r="B36">
        <f t="shared" si="3"/>
        <v>100</v>
      </c>
      <c r="C36">
        <f t="shared" si="0"/>
        <v>7800</v>
      </c>
      <c r="D36">
        <f t="shared" si="1"/>
        <v>1950</v>
      </c>
      <c r="E36">
        <f t="shared" si="2"/>
        <v>9750</v>
      </c>
    </row>
    <row r="37" spans="2:5" x14ac:dyDescent="0.2">
      <c r="B37">
        <f t="shared" si="3"/>
        <v>115</v>
      </c>
      <c r="C37">
        <f t="shared" si="0"/>
        <v>6782.608695652174</v>
      </c>
      <c r="D37">
        <f t="shared" si="1"/>
        <v>2242.5</v>
      </c>
      <c r="E37">
        <f t="shared" si="2"/>
        <v>9025.108695652174</v>
      </c>
    </row>
    <row r="38" spans="2:5" x14ac:dyDescent="0.2">
      <c r="B38">
        <f t="shared" si="3"/>
        <v>130</v>
      </c>
      <c r="C38">
        <f t="shared" si="0"/>
        <v>6000</v>
      </c>
      <c r="D38">
        <f t="shared" si="1"/>
        <v>2535</v>
      </c>
      <c r="E38">
        <f t="shared" si="2"/>
        <v>8535</v>
      </c>
    </row>
    <row r="39" spans="2:5" x14ac:dyDescent="0.2">
      <c r="B39">
        <f t="shared" si="3"/>
        <v>145</v>
      </c>
      <c r="C39">
        <f t="shared" si="0"/>
        <v>5379.3103448275861</v>
      </c>
      <c r="D39">
        <f t="shared" si="1"/>
        <v>2827.5</v>
      </c>
      <c r="E39">
        <f t="shared" si="2"/>
        <v>8206.810344827587</v>
      </c>
    </row>
    <row r="40" spans="2:5" x14ac:dyDescent="0.2">
      <c r="B40">
        <f t="shared" si="3"/>
        <v>160</v>
      </c>
      <c r="C40">
        <f t="shared" si="0"/>
        <v>4875</v>
      </c>
      <c r="D40">
        <f t="shared" si="1"/>
        <v>3120</v>
      </c>
      <c r="E40">
        <f t="shared" si="2"/>
        <v>7995</v>
      </c>
    </row>
    <row r="41" spans="2:5" x14ac:dyDescent="0.2">
      <c r="B41">
        <f t="shared" si="3"/>
        <v>175</v>
      </c>
      <c r="C41">
        <f t="shared" si="0"/>
        <v>4457.1428571428569</v>
      </c>
      <c r="D41">
        <f t="shared" si="1"/>
        <v>3412.5</v>
      </c>
      <c r="E41">
        <f t="shared" si="2"/>
        <v>7869.6428571428569</v>
      </c>
    </row>
    <row r="42" spans="2:5" x14ac:dyDescent="0.2">
      <c r="B42">
        <f t="shared" si="3"/>
        <v>190</v>
      </c>
      <c r="C42">
        <f t="shared" si="0"/>
        <v>4105.2631578947367</v>
      </c>
      <c r="D42">
        <f t="shared" si="1"/>
        <v>3705</v>
      </c>
      <c r="E42">
        <f t="shared" si="2"/>
        <v>7810.2631578947367</v>
      </c>
    </row>
    <row r="43" spans="2:5" x14ac:dyDescent="0.2">
      <c r="B43">
        <f t="shared" si="3"/>
        <v>205</v>
      </c>
      <c r="C43">
        <f t="shared" si="0"/>
        <v>3804.8780487804879</v>
      </c>
      <c r="D43">
        <f t="shared" si="1"/>
        <v>3997.5</v>
      </c>
      <c r="E43">
        <f t="shared" si="2"/>
        <v>7802.3780487804879</v>
      </c>
    </row>
    <row r="44" spans="2:5" x14ac:dyDescent="0.2">
      <c r="B44">
        <f t="shared" si="3"/>
        <v>220</v>
      </c>
      <c r="C44">
        <f t="shared" si="0"/>
        <v>3545.4545454545455</v>
      </c>
      <c r="D44">
        <f t="shared" si="1"/>
        <v>4290</v>
      </c>
      <c r="E44">
        <f t="shared" si="2"/>
        <v>7835.454545454546</v>
      </c>
    </row>
    <row r="45" spans="2:5" x14ac:dyDescent="0.2">
      <c r="B45">
        <f t="shared" si="3"/>
        <v>235</v>
      </c>
      <c r="C45">
        <f t="shared" si="0"/>
        <v>3319.1489361702129</v>
      </c>
      <c r="D45">
        <f t="shared" si="1"/>
        <v>4582.5</v>
      </c>
      <c r="E45">
        <f t="shared" si="2"/>
        <v>7901.6489361702133</v>
      </c>
    </row>
    <row r="46" spans="2:5" x14ac:dyDescent="0.2">
      <c r="B46">
        <f t="shared" si="3"/>
        <v>250</v>
      </c>
      <c r="C46">
        <f t="shared" si="0"/>
        <v>3120</v>
      </c>
      <c r="D46">
        <f t="shared" si="1"/>
        <v>4875</v>
      </c>
      <c r="E46">
        <f t="shared" si="2"/>
        <v>7995</v>
      </c>
    </row>
    <row r="47" spans="2:5" x14ac:dyDescent="0.2">
      <c r="B47">
        <f t="shared" si="3"/>
        <v>265</v>
      </c>
      <c r="C47">
        <f t="shared" si="0"/>
        <v>2943.3962264150941</v>
      </c>
      <c r="D47">
        <f t="shared" si="1"/>
        <v>5167.5</v>
      </c>
      <c r="E47">
        <f t="shared" si="2"/>
        <v>8110.8962264150941</v>
      </c>
    </row>
    <row r="48" spans="2:5" x14ac:dyDescent="0.2">
      <c r="B48">
        <f t="shared" si="3"/>
        <v>280</v>
      </c>
      <c r="C48">
        <f t="shared" si="0"/>
        <v>2785.7142857142858</v>
      </c>
      <c r="D48">
        <f t="shared" si="1"/>
        <v>5460</v>
      </c>
      <c r="E48">
        <f t="shared" si="2"/>
        <v>8245.7142857142862</v>
      </c>
    </row>
    <row r="49" spans="2:5" x14ac:dyDescent="0.2">
      <c r="B49">
        <f t="shared" si="3"/>
        <v>295</v>
      </c>
      <c r="C49">
        <f t="shared" si="0"/>
        <v>2644.0677966101694</v>
      </c>
      <c r="D49">
        <f t="shared" si="1"/>
        <v>5752.5</v>
      </c>
      <c r="E49">
        <f t="shared" si="2"/>
        <v>8396.5677966101684</v>
      </c>
    </row>
    <row r="50" spans="2:5" x14ac:dyDescent="0.2">
      <c r="B50">
        <f t="shared" si="3"/>
        <v>310</v>
      </c>
      <c r="C50">
        <f t="shared" si="0"/>
        <v>2516.1290322580644</v>
      </c>
      <c r="D50">
        <f t="shared" si="1"/>
        <v>6045</v>
      </c>
      <c r="E50">
        <f t="shared" si="2"/>
        <v>8561.1290322580644</v>
      </c>
    </row>
    <row r="51" spans="2:5" x14ac:dyDescent="0.2">
      <c r="B51">
        <f t="shared" si="3"/>
        <v>325</v>
      </c>
      <c r="C51">
        <f t="shared" si="0"/>
        <v>2400</v>
      </c>
      <c r="D51">
        <f t="shared" si="1"/>
        <v>6337.5</v>
      </c>
      <c r="E51">
        <f t="shared" si="2"/>
        <v>8737.5</v>
      </c>
    </row>
    <row r="52" spans="2:5" x14ac:dyDescent="0.2">
      <c r="B52">
        <f t="shared" si="3"/>
        <v>340</v>
      </c>
      <c r="C52">
        <f t="shared" si="0"/>
        <v>2294.1176470588234</v>
      </c>
      <c r="D52">
        <f t="shared" si="1"/>
        <v>6630</v>
      </c>
      <c r="E52">
        <f t="shared" si="2"/>
        <v>8924.1176470588234</v>
      </c>
    </row>
    <row r="53" spans="2:5" x14ac:dyDescent="0.2">
      <c r="B53">
        <f t="shared" si="3"/>
        <v>355</v>
      </c>
      <c r="C53">
        <f t="shared" si="0"/>
        <v>2197.1830985915494</v>
      </c>
      <c r="D53">
        <f t="shared" si="1"/>
        <v>6922.5</v>
      </c>
      <c r="E53">
        <f t="shared" si="2"/>
        <v>9119.6830985915494</v>
      </c>
    </row>
    <row r="54" spans="2:5" x14ac:dyDescent="0.2">
      <c r="B54">
        <f t="shared" si="3"/>
        <v>370</v>
      </c>
      <c r="C54">
        <f t="shared" si="0"/>
        <v>2108.1081081081079</v>
      </c>
      <c r="D54">
        <f t="shared" si="1"/>
        <v>7215</v>
      </c>
      <c r="E54">
        <f t="shared" si="2"/>
        <v>9323.1081081081084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2015-09-24T23:20:37Z</dcterms:created>
  <dcterms:modified xsi:type="dcterms:W3CDTF">2015-09-24T23:42:52Z</dcterms:modified>
</cp:coreProperties>
</file>