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5" yWindow="0" windowWidth="10275" windowHeight="8700"/>
  </bookViews>
  <sheets>
    <sheet name="ANNEX II - CAPACITY BUILDING" sheetId="19" r:id="rId1"/>
  </sheets>
  <calcPr calcId="125725"/>
</workbook>
</file>

<file path=xl/calcChain.xml><?xml version="1.0" encoding="utf-8"?>
<calcChain xmlns="http://schemas.openxmlformats.org/spreadsheetml/2006/main">
  <c r="F11" i="19"/>
  <c r="D19"/>
  <c r="F19"/>
  <c r="K11"/>
  <c r="F10"/>
  <c r="D18"/>
  <c r="F18"/>
  <c r="F12"/>
  <c r="D20"/>
  <c r="F13"/>
  <c r="D21"/>
  <c r="F21"/>
  <c r="F26"/>
  <c r="F27"/>
  <c r="F28"/>
  <c r="F29"/>
  <c r="F30"/>
  <c r="K10"/>
  <c r="I18" s="1"/>
  <c r="K12"/>
  <c r="I20"/>
  <c r="K13"/>
  <c r="I19"/>
  <c r="K19" s="1"/>
  <c r="I21"/>
  <c r="K21"/>
  <c r="K30"/>
  <c r="K29"/>
  <c r="K28"/>
  <c r="K27"/>
  <c r="K26"/>
  <c r="K31"/>
  <c r="K14"/>
  <c r="F31"/>
  <c r="F14"/>
  <c r="F20"/>
  <c r="F22"/>
  <c r="D22"/>
  <c r="F34"/>
  <c r="D38"/>
  <c r="F38"/>
  <c r="K20"/>
  <c r="K18" l="1"/>
  <c r="K22" s="1"/>
  <c r="I38" s="1"/>
  <c r="K38" s="1"/>
  <c r="I22"/>
  <c r="K34" l="1"/>
  <c r="K42" s="1"/>
  <c r="F45" s="1"/>
</calcChain>
</file>

<file path=xl/sharedStrings.xml><?xml version="1.0" encoding="utf-8"?>
<sst xmlns="http://schemas.openxmlformats.org/spreadsheetml/2006/main" count="95" uniqueCount="55">
  <si>
    <t>DIRECT COSTS</t>
  </si>
  <si>
    <t>Other</t>
  </si>
  <si>
    <t>Total</t>
  </si>
  <si>
    <t>A</t>
  </si>
  <si>
    <t>Faculty and Staff</t>
  </si>
  <si>
    <t>months</t>
  </si>
  <si>
    <t>$$</t>
  </si>
  <si>
    <t>PI</t>
  </si>
  <si>
    <t>Faculty 2</t>
  </si>
  <si>
    <t>Faculty 3</t>
  </si>
  <si>
    <t>B</t>
  </si>
  <si>
    <t>C</t>
  </si>
  <si>
    <t>Fringe Benefits</t>
  </si>
  <si>
    <t>D</t>
  </si>
  <si>
    <t>Total Direct Costs</t>
  </si>
  <si>
    <t>E</t>
  </si>
  <si>
    <t>F&amp;A</t>
  </si>
  <si>
    <t>F</t>
  </si>
  <si>
    <t>TOTAL</t>
  </si>
  <si>
    <t>Faculty 4</t>
  </si>
  <si>
    <t>Admin</t>
  </si>
  <si>
    <t xml:space="preserve">Equipment </t>
  </si>
  <si>
    <t>Travel</t>
  </si>
  <si>
    <t>#</t>
  </si>
  <si>
    <t>Cost</t>
  </si>
  <si>
    <t>Name</t>
  </si>
  <si>
    <t>Position:</t>
  </si>
  <si>
    <t>Rate</t>
  </si>
  <si>
    <t>Fringe $$</t>
  </si>
  <si>
    <t>Percent Rate</t>
  </si>
  <si>
    <t>Tot. Dir. Costs</t>
  </si>
  <si>
    <t>Total $$</t>
  </si>
  <si>
    <t>mo. Rate</t>
  </si>
  <si>
    <t>*value will change once a percent factor is applied.</t>
  </si>
  <si>
    <t>Project Name</t>
  </si>
  <si>
    <t>*Fill in what other is, insert lines if necessary.</t>
  </si>
  <si>
    <t>A+B+C</t>
  </si>
  <si>
    <t>D+E</t>
  </si>
  <si>
    <t>SEE NOTE</t>
  </si>
  <si>
    <t xml:space="preserve">F&amp;A Percent calculation is on what your university is authorized to charge on. </t>
  </si>
  <si>
    <t xml:space="preserve">In this form it is based upon "C", but this may not be applicable to all of the </t>
  </si>
  <si>
    <t>universities.</t>
  </si>
  <si>
    <t>F&amp;A NOTE:</t>
  </si>
  <si>
    <t>ANNEX 2  CAPACITY</t>
  </si>
  <si>
    <t>Grand Total of All Projects</t>
  </si>
  <si>
    <t>Dr. Jonathan Graham</t>
  </si>
  <si>
    <t>Dr.Aurelia Williams</t>
  </si>
  <si>
    <t>Dr.Luay Wahsheh</t>
  </si>
  <si>
    <t>Ms. Cheryl Hinds</t>
  </si>
  <si>
    <t>Curriculum Enhancement and Development</t>
  </si>
  <si>
    <t>Dr. Aurelia Williams</t>
  </si>
  <si>
    <t>Dr. Luay Wahsheh</t>
  </si>
  <si>
    <t>Digital Forensics Laboratory</t>
  </si>
  <si>
    <t>Dr. Aftab Ahmad</t>
  </si>
  <si>
    <t>Norfolk State University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</si>
</sst>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0.000"/>
    <numFmt numFmtId="165" formatCode="0.0"/>
    <numFmt numFmtId="166" formatCode="&quot;$&quot;#,##0.00"/>
  </numFmts>
  <fonts count="26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u/>
      <sz val="12"/>
      <color indexed="10"/>
      <name val="Arial"/>
      <family val="2"/>
    </font>
    <font>
      <sz val="12"/>
      <color indexed="10"/>
      <name val="Arial"/>
      <family val="2"/>
    </font>
    <font>
      <u/>
      <sz val="12"/>
      <name val="Arial"/>
      <family val="2"/>
    </font>
    <font>
      <b/>
      <u/>
      <sz val="12"/>
      <color indexed="53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41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u val="singleAccounting"/>
      <sz val="12"/>
      <name val="Arial"/>
      <family val="2"/>
    </font>
    <font>
      <b/>
      <sz val="10"/>
      <color indexed="40"/>
      <name val="Arial"/>
      <family val="2"/>
    </font>
    <font>
      <b/>
      <u/>
      <sz val="12"/>
      <name val="Arial"/>
      <family val="2"/>
    </font>
    <font>
      <b/>
      <sz val="10"/>
      <color indexed="48"/>
      <name val="Arial"/>
      <family val="2"/>
    </font>
    <font>
      <sz val="12"/>
      <color indexed="48"/>
      <name val="Arial"/>
      <family val="2"/>
    </font>
    <font>
      <b/>
      <sz val="12"/>
      <color indexed="11"/>
      <name val="Arial"/>
      <family val="2"/>
    </font>
    <font>
      <b/>
      <i/>
      <sz val="12"/>
      <color indexed="10"/>
      <name val="Arial"/>
      <family val="2"/>
    </font>
    <font>
      <b/>
      <i/>
      <sz val="10"/>
      <color indexed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2"/>
      <color indexed="17"/>
      <name val="Arial"/>
      <family val="2"/>
    </font>
    <font>
      <u/>
      <sz val="12"/>
      <color indexed="1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mediumGray"/>
    </fill>
    <fill>
      <patternFill patternType="mediumGray">
        <bgColor indexed="22"/>
      </patternFill>
    </fill>
    <fill>
      <patternFill patternType="mediumGray">
        <bgColor indexed="13"/>
      </patternFill>
    </fill>
    <fill>
      <patternFill patternType="mediumGray">
        <bgColor indexed="43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165" fontId="2" fillId="0" borderId="0" xfId="0" applyNumberFormat="1" applyFont="1" applyBorder="1"/>
    <xf numFmtId="0" fontId="2" fillId="0" borderId="0" xfId="0" applyFont="1" applyFill="1" applyBorder="1"/>
    <xf numFmtId="2" fontId="2" fillId="0" borderId="1" xfId="0" applyNumberFormat="1" applyFont="1" applyBorder="1"/>
    <xf numFmtId="0" fontId="2" fillId="2" borderId="0" xfId="0" applyFont="1" applyFill="1"/>
    <xf numFmtId="0" fontId="10" fillId="2" borderId="0" xfId="0" applyFont="1" applyFill="1"/>
    <xf numFmtId="0" fontId="0" fillId="2" borderId="0" xfId="0" applyFill="1"/>
    <xf numFmtId="0" fontId="9" fillId="2" borderId="0" xfId="0" applyFont="1" applyFill="1" applyAlignment="1">
      <alignment horizontal="right"/>
    </xf>
    <xf numFmtId="164" fontId="8" fillId="0" borderId="0" xfId="0" applyNumberFormat="1" applyFont="1" applyFill="1" applyBorder="1"/>
    <xf numFmtId="0" fontId="11" fillId="2" borderId="0" xfId="0" applyFont="1" applyFill="1"/>
    <xf numFmtId="0" fontId="2" fillId="0" borderId="0" xfId="0" applyFont="1" applyFill="1"/>
    <xf numFmtId="0" fontId="0" fillId="0" borderId="0" xfId="0" applyFill="1"/>
    <xf numFmtId="0" fontId="11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0" xfId="0" applyFont="1"/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Fill="1" applyBorder="1"/>
    <xf numFmtId="0" fontId="2" fillId="0" borderId="2" xfId="0" applyFont="1" applyFill="1" applyBorder="1"/>
    <xf numFmtId="0" fontId="11" fillId="0" borderId="0" xfId="0" applyFont="1" applyFill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44" fontId="2" fillId="0" borderId="9" xfId="0" applyNumberFormat="1" applyFont="1" applyBorder="1"/>
    <xf numFmtId="0" fontId="11" fillId="0" borderId="0" xfId="0" applyFont="1" applyFill="1" applyBorder="1"/>
    <xf numFmtId="0" fontId="7" fillId="0" borderId="0" xfId="0" applyFont="1" applyAlignment="1">
      <alignment horizontal="left"/>
    </xf>
    <xf numFmtId="0" fontId="12" fillId="0" borderId="3" xfId="0" applyFont="1" applyBorder="1" applyAlignment="1">
      <alignment horizontal="right"/>
    </xf>
    <xf numFmtId="0" fontId="9" fillId="0" borderId="2" xfId="0" applyFont="1" applyFill="1" applyBorder="1" applyAlignment="1">
      <alignment horizontal="left"/>
    </xf>
    <xf numFmtId="0" fontId="16" fillId="0" borderId="0" xfId="0" applyFont="1"/>
    <xf numFmtId="164" fontId="15" fillId="0" borderId="0" xfId="0" applyNumberFormat="1" applyFont="1" applyFill="1" applyBorder="1"/>
    <xf numFmtId="2" fontId="2" fillId="0" borderId="5" xfId="0" applyNumberFormat="1" applyFont="1" applyBorder="1"/>
    <xf numFmtId="0" fontId="2" fillId="3" borderId="0" xfId="0" applyFont="1" applyFill="1"/>
    <xf numFmtId="0" fontId="4" fillId="3" borderId="0" xfId="0" applyFont="1" applyFill="1"/>
    <xf numFmtId="0" fontId="11" fillId="3" borderId="0" xfId="0" applyFont="1" applyFill="1"/>
    <xf numFmtId="0" fontId="0" fillId="3" borderId="0" xfId="0" applyFill="1"/>
    <xf numFmtId="0" fontId="2" fillId="3" borderId="0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10" fontId="2" fillId="4" borderId="5" xfId="0" applyNumberFormat="1" applyFont="1" applyFill="1" applyBorder="1"/>
    <xf numFmtId="10" fontId="2" fillId="4" borderId="15" xfId="0" applyNumberFormat="1" applyFont="1" applyFill="1" applyBorder="1"/>
    <xf numFmtId="0" fontId="18" fillId="0" borderId="0" xfId="0" applyFont="1"/>
    <xf numFmtId="0" fontId="19" fillId="0" borderId="0" xfId="0" applyFont="1"/>
    <xf numFmtId="166" fontId="2" fillId="0" borderId="16" xfId="0" applyNumberFormat="1" applyFont="1" applyBorder="1"/>
    <xf numFmtId="166" fontId="2" fillId="0" borderId="12" xfId="0" applyNumberFormat="1" applyFont="1" applyBorder="1"/>
    <xf numFmtId="166" fontId="2" fillId="0" borderId="17" xfId="0" applyNumberFormat="1" applyFont="1" applyBorder="1"/>
    <xf numFmtId="166" fontId="2" fillId="0" borderId="9" xfId="0" applyNumberFormat="1" applyFont="1" applyBorder="1"/>
    <xf numFmtId="166" fontId="0" fillId="2" borderId="0" xfId="0" applyNumberFormat="1" applyFill="1"/>
    <xf numFmtId="166" fontId="13" fillId="0" borderId="4" xfId="0" applyNumberFormat="1" applyFont="1" applyFill="1" applyBorder="1"/>
    <xf numFmtId="166" fontId="14" fillId="0" borderId="12" xfId="0" applyNumberFormat="1" applyFont="1" applyBorder="1"/>
    <xf numFmtId="166" fontId="2" fillId="0" borderId="10" xfId="0" applyNumberFormat="1" applyFont="1" applyBorder="1"/>
    <xf numFmtId="166" fontId="2" fillId="2" borderId="0" xfId="0" applyNumberFormat="1" applyFont="1" applyFill="1"/>
    <xf numFmtId="166" fontId="9" fillId="0" borderId="4" xfId="0" applyNumberFormat="1" applyFont="1" applyFill="1" applyBorder="1"/>
    <xf numFmtId="166" fontId="2" fillId="0" borderId="0" xfId="0" applyNumberFormat="1" applyFont="1"/>
    <xf numFmtId="166" fontId="2" fillId="0" borderId="11" xfId="0" applyNumberFormat="1" applyFont="1" applyBorder="1"/>
    <xf numFmtId="166" fontId="17" fillId="0" borderId="0" xfId="0" applyNumberFormat="1" applyFont="1" applyFill="1" applyBorder="1"/>
    <xf numFmtId="166" fontId="18" fillId="0" borderId="12" xfId="0" applyNumberFormat="1" applyFont="1" applyBorder="1"/>
    <xf numFmtId="0" fontId="20" fillId="0" borderId="6" xfId="0" applyFont="1" applyBorder="1"/>
    <xf numFmtId="0" fontId="21" fillId="0" borderId="0" xfId="0" applyFont="1"/>
    <xf numFmtId="9" fontId="2" fillId="4" borderId="15" xfId="2" applyFont="1" applyFill="1" applyBorder="1" applyAlignment="1">
      <alignment horizontal="right"/>
    </xf>
    <xf numFmtId="44" fontId="2" fillId="4" borderId="5" xfId="1" applyFont="1" applyFill="1" applyBorder="1"/>
    <xf numFmtId="44" fontId="2" fillId="4" borderId="15" xfId="1" applyFont="1" applyFill="1" applyBorder="1"/>
    <xf numFmtId="44" fontId="22" fillId="0" borderId="0" xfId="1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4" fillId="0" borderId="0" xfId="0" applyFont="1" applyFill="1"/>
    <xf numFmtId="0" fontId="25" fillId="0" borderId="0" xfId="0" applyFont="1" applyFill="1"/>
    <xf numFmtId="0" fontId="23" fillId="0" borderId="0" xfId="0" applyFont="1" applyFill="1" applyBorder="1" applyAlignment="1">
      <alignment horizontal="center" wrapText="1"/>
    </xf>
    <xf numFmtId="166" fontId="22" fillId="5" borderId="20" xfId="1" applyNumberFormat="1" applyFont="1" applyFill="1" applyBorder="1" applyAlignment="1">
      <alignment horizontal="center" wrapText="1"/>
    </xf>
    <xf numFmtId="44" fontId="2" fillId="0" borderId="5" xfId="1" applyFont="1" applyFill="1" applyBorder="1"/>
    <xf numFmtId="166" fontId="2" fillId="0" borderId="15" xfId="1" applyNumberFormat="1" applyFont="1" applyBorder="1"/>
    <xf numFmtId="0" fontId="3" fillId="8" borderId="0" xfId="0" applyFont="1" applyFill="1"/>
    <xf numFmtId="0" fontId="2" fillId="8" borderId="0" xfId="0" applyFont="1" applyFill="1"/>
    <xf numFmtId="0" fontId="11" fillId="9" borderId="0" xfId="0" applyFont="1" applyFill="1"/>
    <xf numFmtId="0" fontId="10" fillId="9" borderId="0" xfId="0" applyFont="1" applyFill="1"/>
    <xf numFmtId="0" fontId="16" fillId="8" borderId="0" xfId="0" applyFont="1" applyFill="1"/>
    <xf numFmtId="0" fontId="2" fillId="9" borderId="0" xfId="0" applyFont="1" applyFill="1"/>
    <xf numFmtId="0" fontId="9" fillId="8" borderId="0" xfId="0" applyFont="1" applyFill="1"/>
    <xf numFmtId="0" fontId="3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2" fillId="11" borderId="13" xfId="0" applyFont="1" applyFill="1" applyBorder="1"/>
    <xf numFmtId="0" fontId="2" fillId="11" borderId="5" xfId="0" applyFont="1" applyFill="1" applyBorder="1"/>
    <xf numFmtId="44" fontId="2" fillId="11" borderId="5" xfId="1" applyFont="1" applyFill="1" applyBorder="1"/>
    <xf numFmtId="166" fontId="2" fillId="8" borderId="16" xfId="0" applyNumberFormat="1" applyFont="1" applyFill="1" applyBorder="1"/>
    <xf numFmtId="0" fontId="2" fillId="11" borderId="14" xfId="0" applyFont="1" applyFill="1" applyBorder="1"/>
    <xf numFmtId="0" fontId="2" fillId="11" borderId="15" xfId="0" applyFont="1" applyFill="1" applyBorder="1"/>
    <xf numFmtId="44" fontId="2" fillId="11" borderId="15" xfId="1" applyFont="1" applyFill="1" applyBorder="1"/>
    <xf numFmtId="166" fontId="2" fillId="8" borderId="12" xfId="0" applyNumberFormat="1" applyFont="1" applyFill="1" applyBorder="1"/>
    <xf numFmtId="0" fontId="2" fillId="8" borderId="0" xfId="0" applyFont="1" applyFill="1" applyAlignment="1">
      <alignment horizontal="right"/>
    </xf>
    <xf numFmtId="0" fontId="2" fillId="8" borderId="6" xfId="0" applyFont="1" applyFill="1" applyBorder="1"/>
    <xf numFmtId="0" fontId="2" fillId="8" borderId="0" xfId="0" applyFont="1" applyFill="1" applyBorder="1"/>
    <xf numFmtId="166" fontId="2" fillId="8" borderId="17" xfId="0" applyNumberFormat="1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166" fontId="2" fillId="8" borderId="9" xfId="0" applyNumberFormat="1" applyFont="1" applyFill="1" applyBorder="1"/>
    <xf numFmtId="0" fontId="0" fillId="9" borderId="0" xfId="0" applyFill="1"/>
    <xf numFmtId="166" fontId="0" fillId="9" borderId="0" xfId="0" applyNumberFormat="1" applyFill="1"/>
    <xf numFmtId="10" fontId="2" fillId="8" borderId="0" xfId="0" applyNumberFormat="1" applyFont="1" applyFill="1"/>
    <xf numFmtId="0" fontId="2" fillId="8" borderId="2" xfId="0" applyFont="1" applyFill="1" applyBorder="1"/>
    <xf numFmtId="166" fontId="13" fillId="8" borderId="4" xfId="0" applyNumberFormat="1" applyFont="1" applyFill="1" applyBorder="1"/>
    <xf numFmtId="2" fontId="2" fillId="8" borderId="5" xfId="0" applyNumberFormat="1" applyFont="1" applyFill="1" applyBorder="1"/>
    <xf numFmtId="10" fontId="2" fillId="11" borderId="5" xfId="0" applyNumberFormat="1" applyFont="1" applyFill="1" applyBorder="1"/>
    <xf numFmtId="0" fontId="5" fillId="8" borderId="0" xfId="0" applyFont="1" applyFill="1"/>
    <xf numFmtId="10" fontId="2" fillId="11" borderId="15" xfId="0" applyNumberFormat="1" applyFont="1" applyFill="1" applyBorder="1"/>
    <xf numFmtId="166" fontId="14" fillId="8" borderId="12" xfId="0" applyNumberFormat="1" applyFont="1" applyFill="1" applyBorder="1"/>
    <xf numFmtId="2" fontId="2" fillId="8" borderId="1" xfId="0" applyNumberFormat="1" applyFont="1" applyFill="1" applyBorder="1"/>
    <xf numFmtId="166" fontId="2" fillId="8" borderId="10" xfId="0" applyNumberFormat="1" applyFont="1" applyFill="1" applyBorder="1"/>
    <xf numFmtId="166" fontId="2" fillId="9" borderId="0" xfId="0" applyNumberFormat="1" applyFont="1" applyFill="1"/>
    <xf numFmtId="0" fontId="11" fillId="8" borderId="0" xfId="0" applyFont="1" applyFill="1"/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/>
    <xf numFmtId="166" fontId="9" fillId="8" borderId="4" xfId="0" applyNumberFormat="1" applyFont="1" applyFill="1" applyBorder="1"/>
    <xf numFmtId="0" fontId="2" fillId="11" borderId="13" xfId="0" applyFont="1" applyFill="1" applyBorder="1" applyAlignment="1">
      <alignment horizontal="center"/>
    </xf>
    <xf numFmtId="44" fontId="2" fillId="8" borderId="5" xfId="1" applyFont="1" applyFill="1" applyBorder="1"/>
    <xf numFmtId="0" fontId="24" fillId="8" borderId="0" xfId="0" applyFont="1" applyFill="1"/>
    <xf numFmtId="0" fontId="25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8" borderId="0" xfId="0" applyNumberFormat="1" applyFont="1" applyFill="1"/>
    <xf numFmtId="165" fontId="2" fillId="8" borderId="0" xfId="0" applyNumberFormat="1" applyFont="1" applyFill="1" applyBorder="1"/>
    <xf numFmtId="166" fontId="2" fillId="8" borderId="11" xfId="0" applyNumberFormat="1" applyFont="1" applyFill="1" applyBorder="1"/>
    <xf numFmtId="0" fontId="9" fillId="8" borderId="2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right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20" fillId="8" borderId="6" xfId="0" applyFont="1" applyFill="1" applyBorder="1"/>
    <xf numFmtId="166" fontId="2" fillId="8" borderId="15" xfId="1" applyNumberFormat="1" applyFont="1" applyFill="1" applyBorder="1"/>
    <xf numFmtId="9" fontId="2" fillId="11" borderId="15" xfId="2" applyFont="1" applyFill="1" applyBorder="1" applyAlignment="1">
      <alignment horizontal="right"/>
    </xf>
    <xf numFmtId="166" fontId="18" fillId="8" borderId="12" xfId="0" applyNumberFormat="1" applyFont="1" applyFill="1" applyBorder="1"/>
    <xf numFmtId="44" fontId="2" fillId="8" borderId="9" xfId="0" applyNumberFormat="1" applyFont="1" applyFill="1" applyBorder="1"/>
    <xf numFmtId="0" fontId="6" fillId="8" borderId="0" xfId="0" applyFont="1" applyFill="1"/>
    <xf numFmtId="166" fontId="17" fillId="8" borderId="0" xfId="0" applyNumberFormat="1" applyFont="1" applyFill="1" applyBorder="1"/>
    <xf numFmtId="0" fontId="23" fillId="5" borderId="18" xfId="0" applyFont="1" applyFill="1" applyBorder="1" applyAlignment="1">
      <alignment horizontal="center"/>
    </xf>
    <xf numFmtId="0" fontId="23" fillId="5" borderId="19" xfId="0" applyFont="1" applyFill="1" applyBorder="1" applyAlignment="1">
      <alignment horizontal="center"/>
    </xf>
    <xf numFmtId="0" fontId="23" fillId="5" borderId="18" xfId="0" applyFont="1" applyFill="1" applyBorder="1" applyAlignment="1">
      <alignment horizontal="center" wrapText="1"/>
    </xf>
    <xf numFmtId="0" fontId="23" fillId="5" borderId="19" xfId="0" applyFont="1" applyFill="1" applyBorder="1" applyAlignment="1">
      <alignment horizontal="center" wrapText="1"/>
    </xf>
    <xf numFmtId="0" fontId="23" fillId="5" borderId="21" xfId="0" applyFont="1" applyFill="1" applyBorder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23" fillId="7" borderId="18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50"/>
  <sheetViews>
    <sheetView tabSelected="1" zoomScale="75" zoomScaleNormal="75" workbookViewId="0">
      <selection activeCell="M37" sqref="M37"/>
    </sheetView>
  </sheetViews>
  <sheetFormatPr defaultRowHeight="12.75"/>
  <cols>
    <col min="1" max="1" width="5.28515625" customWidth="1"/>
    <col min="2" max="2" width="16.28515625" customWidth="1"/>
    <col min="3" max="3" width="23.85546875" customWidth="1"/>
    <col min="4" max="4" width="14.7109375" customWidth="1"/>
    <col min="5" max="5" width="15" customWidth="1"/>
    <col min="6" max="6" width="23.85546875" customWidth="1"/>
    <col min="7" max="7" width="2.85546875" style="14" customWidth="1"/>
    <col min="8" max="8" width="23.140625" customWidth="1"/>
    <col min="9" max="9" width="16.42578125" customWidth="1"/>
    <col min="10" max="10" width="15.5703125" customWidth="1"/>
    <col min="11" max="11" width="12.85546875" customWidth="1"/>
  </cols>
  <sheetData>
    <row r="1" spans="1:45" ht="21" thickBot="1">
      <c r="A1" s="144" t="s">
        <v>43</v>
      </c>
      <c r="B1" s="145"/>
      <c r="C1" s="145"/>
      <c r="D1" s="145"/>
      <c r="E1" s="145"/>
      <c r="F1" s="145"/>
      <c r="G1" s="145"/>
      <c r="H1" s="145"/>
      <c r="I1" s="145"/>
      <c r="J1" s="145"/>
      <c r="K1" s="146"/>
      <c r="L1" s="76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spans="1:45" ht="21" thickBot="1">
      <c r="A2" s="1"/>
      <c r="B2" s="149" t="s">
        <v>54</v>
      </c>
      <c r="C2" s="150"/>
      <c r="D2" s="151"/>
      <c r="E2" s="1"/>
      <c r="F2" s="33"/>
      <c r="G2" s="13"/>
      <c r="H2" s="1"/>
      <c r="I2" s="1"/>
      <c r="J2" s="1"/>
      <c r="K2" s="1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</row>
    <row r="3" spans="1:45" ht="15">
      <c r="A3" s="1"/>
      <c r="B3" s="1"/>
      <c r="C3" s="1"/>
      <c r="D3" s="1"/>
      <c r="E3" s="1"/>
      <c r="F3" s="1"/>
      <c r="G3" s="39"/>
      <c r="H3" s="1"/>
      <c r="I3" s="1"/>
      <c r="J3" s="1"/>
      <c r="K3" s="1"/>
    </row>
    <row r="4" spans="1:45" ht="15.75">
      <c r="A4" s="1"/>
      <c r="B4" s="5"/>
      <c r="C4" s="32"/>
      <c r="D4" s="5"/>
      <c r="E4" s="1"/>
      <c r="F4" s="1"/>
      <c r="G4" s="39"/>
      <c r="H4" s="1"/>
      <c r="I4" s="1"/>
      <c r="J4" s="1"/>
      <c r="K4" s="1"/>
    </row>
    <row r="5" spans="1:45" ht="15.75">
      <c r="A5" s="1"/>
      <c r="B5" s="80" t="s">
        <v>0</v>
      </c>
      <c r="C5" s="81"/>
      <c r="D5" s="81"/>
      <c r="E5" s="81"/>
      <c r="F5" s="81"/>
      <c r="G5" s="39"/>
      <c r="H5" s="1"/>
      <c r="I5" s="1"/>
      <c r="J5" s="1"/>
      <c r="K5" s="1"/>
    </row>
    <row r="6" spans="1:45" ht="15.75">
      <c r="A6" s="1"/>
      <c r="B6" s="82"/>
      <c r="C6" s="82"/>
      <c r="D6" s="82"/>
      <c r="E6" s="83"/>
      <c r="F6" s="83"/>
      <c r="G6" s="40"/>
      <c r="H6" s="7"/>
      <c r="I6" s="10"/>
      <c r="J6" s="8"/>
      <c r="K6" s="8"/>
    </row>
    <row r="7" spans="1:45" ht="15.75">
      <c r="A7" s="1"/>
      <c r="B7" s="84" t="s">
        <v>34</v>
      </c>
      <c r="C7" s="148" t="s">
        <v>49</v>
      </c>
      <c r="D7" s="148"/>
      <c r="E7" s="148"/>
      <c r="F7" s="81"/>
      <c r="G7" s="39"/>
      <c r="H7" s="36" t="s">
        <v>34</v>
      </c>
      <c r="I7" s="147" t="s">
        <v>52</v>
      </c>
      <c r="J7" s="147"/>
      <c r="K7" s="147"/>
    </row>
    <row r="8" spans="1:45" ht="16.5" thickBot="1">
      <c r="A8" s="1"/>
      <c r="B8" s="82" t="s">
        <v>4</v>
      </c>
      <c r="C8" s="85"/>
      <c r="D8" s="85"/>
      <c r="E8" s="85"/>
      <c r="F8" s="85"/>
      <c r="G8" s="39"/>
      <c r="H8" s="12" t="s">
        <v>4</v>
      </c>
      <c r="I8" s="7"/>
      <c r="J8" s="7"/>
      <c r="K8" s="7"/>
    </row>
    <row r="9" spans="1:45" ht="16.5" thickTop="1">
      <c r="A9" s="15"/>
      <c r="B9" s="86" t="s">
        <v>26</v>
      </c>
      <c r="C9" s="87" t="s">
        <v>25</v>
      </c>
      <c r="D9" s="88" t="s">
        <v>5</v>
      </c>
      <c r="E9" s="89" t="s">
        <v>32</v>
      </c>
      <c r="F9" s="90" t="s">
        <v>6</v>
      </c>
      <c r="G9" s="41"/>
      <c r="H9" s="20" t="s">
        <v>25</v>
      </c>
      <c r="I9" s="21" t="s">
        <v>5</v>
      </c>
      <c r="J9" s="22" t="s">
        <v>32</v>
      </c>
      <c r="K9" s="23" t="s">
        <v>6</v>
      </c>
    </row>
    <row r="10" spans="1:45" ht="15">
      <c r="A10" s="1"/>
      <c r="B10" s="81" t="s">
        <v>7</v>
      </c>
      <c r="C10" s="91" t="s">
        <v>45</v>
      </c>
      <c r="D10" s="92">
        <v>1</v>
      </c>
      <c r="E10" s="93">
        <v>9358</v>
      </c>
      <c r="F10" s="94">
        <f>+D10*E10</f>
        <v>9358</v>
      </c>
      <c r="G10" s="39"/>
      <c r="H10" s="44" t="s">
        <v>45</v>
      </c>
      <c r="I10" s="45">
        <v>0.5</v>
      </c>
      <c r="J10" s="69">
        <v>9358</v>
      </c>
      <c r="K10" s="52">
        <f>+I10*J10</f>
        <v>4679</v>
      </c>
    </row>
    <row r="11" spans="1:45" ht="15">
      <c r="A11" s="1"/>
      <c r="B11" s="81" t="s">
        <v>8</v>
      </c>
      <c r="C11" s="91" t="s">
        <v>53</v>
      </c>
      <c r="D11" s="92">
        <v>1</v>
      </c>
      <c r="E11" s="93">
        <v>10384</v>
      </c>
      <c r="F11" s="94">
        <f>+D11*E11</f>
        <v>10384</v>
      </c>
      <c r="G11" s="39"/>
      <c r="H11" s="44" t="s">
        <v>46</v>
      </c>
      <c r="I11" s="45">
        <v>0.5</v>
      </c>
      <c r="J11" s="69">
        <v>8749</v>
      </c>
      <c r="K11" s="52">
        <f>+I11*J11</f>
        <v>4374.5</v>
      </c>
    </row>
    <row r="12" spans="1:45" ht="15">
      <c r="A12" s="1"/>
      <c r="B12" s="81" t="s">
        <v>9</v>
      </c>
      <c r="C12" s="91" t="s">
        <v>47</v>
      </c>
      <c r="D12" s="92">
        <v>1.25</v>
      </c>
      <c r="E12" s="93">
        <v>8779</v>
      </c>
      <c r="F12" s="94">
        <f>+D12*E12</f>
        <v>10973.75</v>
      </c>
      <c r="G12" s="39"/>
      <c r="H12" s="44"/>
      <c r="I12" s="45"/>
      <c r="J12" s="69"/>
      <c r="K12" s="52">
        <f>+I12*J12</f>
        <v>0</v>
      </c>
    </row>
    <row r="13" spans="1:45" ht="15">
      <c r="A13" s="1"/>
      <c r="B13" s="81" t="s">
        <v>19</v>
      </c>
      <c r="C13" s="95" t="s">
        <v>48</v>
      </c>
      <c r="D13" s="96">
        <v>1</v>
      </c>
      <c r="E13" s="97">
        <v>5478</v>
      </c>
      <c r="F13" s="98">
        <f>+D13*E13</f>
        <v>5478</v>
      </c>
      <c r="G13" s="39"/>
      <c r="H13" s="46"/>
      <c r="I13" s="47">
        <v>0</v>
      </c>
      <c r="J13" s="70">
        <v>0</v>
      </c>
      <c r="K13" s="53">
        <f>+I13*J13</f>
        <v>0</v>
      </c>
    </row>
    <row r="14" spans="1:45" ht="15">
      <c r="A14" s="1" t="s">
        <v>3</v>
      </c>
      <c r="B14" s="99" t="s">
        <v>2</v>
      </c>
      <c r="C14" s="100"/>
      <c r="D14" s="101"/>
      <c r="E14" s="101"/>
      <c r="F14" s="102">
        <f>SUM(F10:F13)</f>
        <v>36193.75</v>
      </c>
      <c r="G14" s="39"/>
      <c r="H14" s="16"/>
      <c r="I14" s="3"/>
      <c r="J14" s="3"/>
      <c r="K14" s="54">
        <f>SUM(K10:K13)</f>
        <v>9053.5</v>
      </c>
    </row>
    <row r="15" spans="1:45" ht="15.75" thickBot="1">
      <c r="A15" s="1"/>
      <c r="B15" s="81"/>
      <c r="C15" s="103"/>
      <c r="D15" s="104"/>
      <c r="E15" s="104"/>
      <c r="F15" s="105"/>
      <c r="G15" s="39"/>
      <c r="H15" s="17"/>
      <c r="I15" s="18"/>
      <c r="J15" s="18"/>
      <c r="K15" s="55"/>
    </row>
    <row r="16" spans="1:45" ht="17.25" thickTop="1" thickBot="1">
      <c r="A16" s="1"/>
      <c r="B16" s="82" t="s">
        <v>12</v>
      </c>
      <c r="C16" s="85"/>
      <c r="D16" s="85"/>
      <c r="E16" s="106"/>
      <c r="F16" s="107"/>
      <c r="G16" s="42"/>
      <c r="H16" s="12" t="s">
        <v>12</v>
      </c>
      <c r="I16" s="7"/>
      <c r="J16" s="9"/>
      <c r="K16" s="56"/>
    </row>
    <row r="17" spans="1:11" ht="16.5" thickTop="1">
      <c r="A17" s="13"/>
      <c r="B17" s="108"/>
      <c r="C17" s="109"/>
      <c r="D17" s="88" t="s">
        <v>6</v>
      </c>
      <c r="E17" s="89" t="s">
        <v>27</v>
      </c>
      <c r="F17" s="110" t="s">
        <v>28</v>
      </c>
      <c r="G17" s="42"/>
      <c r="H17" s="25"/>
      <c r="I17" s="21" t="s">
        <v>6</v>
      </c>
      <c r="J17" s="22" t="s">
        <v>27</v>
      </c>
      <c r="K17" s="57" t="s">
        <v>28</v>
      </c>
    </row>
    <row r="18" spans="1:11" ht="15">
      <c r="A18" s="1"/>
      <c r="B18" s="81" t="s">
        <v>7</v>
      </c>
      <c r="C18" s="91" t="s">
        <v>45</v>
      </c>
      <c r="D18" s="111">
        <f>+F10</f>
        <v>9358</v>
      </c>
      <c r="E18" s="112">
        <v>7.6499999999999999E-2</v>
      </c>
      <c r="F18" s="94">
        <f>+D18*E18</f>
        <v>715.88699999999994</v>
      </c>
      <c r="G18" s="39"/>
      <c r="H18" s="44" t="s">
        <v>45</v>
      </c>
      <c r="I18" s="38">
        <f>+K10</f>
        <v>4679</v>
      </c>
      <c r="J18" s="48">
        <v>7.6499999999999999E-2</v>
      </c>
      <c r="K18" s="52">
        <f>+I18*J18</f>
        <v>357.94349999999997</v>
      </c>
    </row>
    <row r="19" spans="1:11" ht="15">
      <c r="A19" s="1"/>
      <c r="B19" s="81" t="s">
        <v>8</v>
      </c>
      <c r="C19" s="91" t="s">
        <v>50</v>
      </c>
      <c r="D19" s="111">
        <f>+F11</f>
        <v>10384</v>
      </c>
      <c r="E19" s="112">
        <v>7.6499999999999999E-2</v>
      </c>
      <c r="F19" s="94">
        <f>+D19*E19</f>
        <v>794.37599999999998</v>
      </c>
      <c r="G19" s="39"/>
      <c r="H19" s="44" t="s">
        <v>46</v>
      </c>
      <c r="I19" s="38">
        <f>+K11</f>
        <v>4374.5</v>
      </c>
      <c r="J19" s="48">
        <v>7.6499999999999999E-2</v>
      </c>
      <c r="K19" s="52">
        <f>+I19*J19</f>
        <v>334.64924999999999</v>
      </c>
    </row>
    <row r="20" spans="1:11" ht="15">
      <c r="A20" s="1"/>
      <c r="B20" s="81" t="s">
        <v>9</v>
      </c>
      <c r="C20" s="91" t="s">
        <v>51</v>
      </c>
      <c r="D20" s="111">
        <f>+F12</f>
        <v>10973.75</v>
      </c>
      <c r="E20" s="112">
        <v>7.6499999999999999E-2</v>
      </c>
      <c r="F20" s="94">
        <f>+D20*E20</f>
        <v>839.49187499999994</v>
      </c>
      <c r="G20" s="39"/>
      <c r="H20" s="44"/>
      <c r="I20" s="38">
        <f>+K12</f>
        <v>0</v>
      </c>
      <c r="J20" s="48">
        <v>0</v>
      </c>
      <c r="K20" s="52">
        <f>+I20*J20</f>
        <v>0</v>
      </c>
    </row>
    <row r="21" spans="1:11" ht="17.25">
      <c r="A21" s="1"/>
      <c r="B21" s="113" t="s">
        <v>19</v>
      </c>
      <c r="C21" s="95" t="s">
        <v>48</v>
      </c>
      <c r="D21" s="111">
        <f>+F13</f>
        <v>5478</v>
      </c>
      <c r="E21" s="114">
        <v>7.6499999999999999E-2</v>
      </c>
      <c r="F21" s="115">
        <f>+D21*E21</f>
        <v>419.06700000000001</v>
      </c>
      <c r="G21" s="39"/>
      <c r="H21" s="46"/>
      <c r="I21" s="38">
        <f>+K13</f>
        <v>0</v>
      </c>
      <c r="J21" s="49">
        <v>0</v>
      </c>
      <c r="K21" s="58">
        <f>+I21*J21</f>
        <v>0</v>
      </c>
    </row>
    <row r="22" spans="1:11" ht="15">
      <c r="A22" s="1" t="s">
        <v>10</v>
      </c>
      <c r="B22" s="99" t="s">
        <v>2</v>
      </c>
      <c r="C22" s="100"/>
      <c r="D22" s="116">
        <f>SUM(D18:D21)</f>
        <v>36193.75</v>
      </c>
      <c r="E22" s="101"/>
      <c r="F22" s="117">
        <f>SUM(F18:F21)</f>
        <v>2768.8218749999996</v>
      </c>
      <c r="G22" s="39"/>
      <c r="H22" s="16"/>
      <c r="I22" s="6">
        <f>SUM(I18:I21)</f>
        <v>9053.5</v>
      </c>
      <c r="J22" s="3"/>
      <c r="K22" s="59">
        <f>SUM(K18:K21)</f>
        <v>692.59275000000002</v>
      </c>
    </row>
    <row r="23" spans="1:11" ht="15.75" thickBot="1">
      <c r="A23" s="1"/>
      <c r="B23" s="81"/>
      <c r="C23" s="103"/>
      <c r="D23" s="104"/>
      <c r="E23" s="104"/>
      <c r="F23" s="105"/>
      <c r="G23" s="39"/>
      <c r="H23" s="17"/>
      <c r="I23" s="18"/>
      <c r="J23" s="18"/>
      <c r="K23" s="55"/>
    </row>
    <row r="24" spans="1:11" ht="17.25" thickTop="1" thickBot="1">
      <c r="A24" s="1"/>
      <c r="B24" s="82" t="s">
        <v>1</v>
      </c>
      <c r="C24" s="85"/>
      <c r="D24" s="85"/>
      <c r="E24" s="85"/>
      <c r="F24" s="118"/>
      <c r="G24" s="39"/>
      <c r="H24" s="12" t="s">
        <v>1</v>
      </c>
      <c r="I24" s="7"/>
      <c r="J24" s="7"/>
      <c r="K24" s="60"/>
    </row>
    <row r="25" spans="1:11" ht="16.5" thickTop="1">
      <c r="A25" s="13"/>
      <c r="B25" s="119"/>
      <c r="C25" s="81"/>
      <c r="D25" s="120" t="s">
        <v>23</v>
      </c>
      <c r="E25" s="121" t="s">
        <v>24</v>
      </c>
      <c r="F25" s="122" t="s">
        <v>2</v>
      </c>
      <c r="G25" s="39"/>
      <c r="H25" s="26"/>
      <c r="I25" s="27" t="s">
        <v>23</v>
      </c>
      <c r="J25" s="28" t="s">
        <v>24</v>
      </c>
      <c r="K25" s="61" t="s">
        <v>2</v>
      </c>
    </row>
    <row r="26" spans="1:11" ht="15">
      <c r="A26" s="1"/>
      <c r="B26" s="81" t="s">
        <v>21</v>
      </c>
      <c r="C26" s="81"/>
      <c r="D26" s="123">
        <v>0</v>
      </c>
      <c r="E26" s="93">
        <v>0</v>
      </c>
      <c r="F26" s="94">
        <f>+D26*E26</f>
        <v>0</v>
      </c>
      <c r="G26" s="43"/>
      <c r="H26" s="1" t="s">
        <v>21</v>
      </c>
      <c r="I26" s="72">
        <v>1</v>
      </c>
      <c r="J26" s="69">
        <v>40000</v>
      </c>
      <c r="K26" s="53">
        <f>+I26*J26</f>
        <v>40000</v>
      </c>
    </row>
    <row r="27" spans="1:11" ht="15">
      <c r="A27" s="1"/>
      <c r="B27" s="81" t="s">
        <v>22</v>
      </c>
      <c r="C27" s="81"/>
      <c r="D27" s="123">
        <v>4</v>
      </c>
      <c r="E27" s="124">
        <v>1500</v>
      </c>
      <c r="F27" s="94">
        <f>+D27*E27</f>
        <v>6000</v>
      </c>
      <c r="G27" s="43"/>
      <c r="H27" s="1" t="s">
        <v>22</v>
      </c>
      <c r="I27" s="72">
        <v>0</v>
      </c>
      <c r="J27" s="78">
        <v>1500</v>
      </c>
      <c r="K27" s="52">
        <f>+I27*J27</f>
        <v>0</v>
      </c>
    </row>
    <row r="28" spans="1:11" ht="15">
      <c r="A28" s="1"/>
      <c r="B28" s="81" t="s">
        <v>20</v>
      </c>
      <c r="C28" s="81"/>
      <c r="D28" s="123">
        <v>0</v>
      </c>
      <c r="E28" s="93">
        <v>0</v>
      </c>
      <c r="F28" s="94">
        <f>+D28*E28</f>
        <v>0</v>
      </c>
      <c r="G28" s="43"/>
      <c r="H28" s="1" t="s">
        <v>20</v>
      </c>
      <c r="I28" s="72">
        <v>1</v>
      </c>
      <c r="J28" s="69"/>
      <c r="K28" s="52">
        <f>+I28*J28</f>
        <v>0</v>
      </c>
    </row>
    <row r="29" spans="1:11" ht="15">
      <c r="A29" s="1"/>
      <c r="B29" s="125" t="s">
        <v>1</v>
      </c>
      <c r="C29" s="81"/>
      <c r="D29" s="123">
        <v>0</v>
      </c>
      <c r="E29" s="93">
        <v>0</v>
      </c>
      <c r="F29" s="94">
        <f>+D29*E29</f>
        <v>0</v>
      </c>
      <c r="G29" s="43"/>
      <c r="H29" s="74" t="s">
        <v>1</v>
      </c>
      <c r="I29" s="72">
        <v>0</v>
      </c>
      <c r="J29" s="69">
        <v>0</v>
      </c>
      <c r="K29" s="52">
        <f>+I29*J29</f>
        <v>0</v>
      </c>
    </row>
    <row r="30" spans="1:11" ht="17.25">
      <c r="A30" s="1"/>
      <c r="B30" s="126" t="s">
        <v>1</v>
      </c>
      <c r="C30" s="81"/>
      <c r="D30" s="127">
        <v>0</v>
      </c>
      <c r="E30" s="97">
        <v>0</v>
      </c>
      <c r="F30" s="115">
        <f>+D30*E30</f>
        <v>0</v>
      </c>
      <c r="G30" s="43"/>
      <c r="H30" s="75" t="s">
        <v>1</v>
      </c>
      <c r="I30" s="73">
        <v>0</v>
      </c>
      <c r="J30" s="70">
        <v>0</v>
      </c>
      <c r="K30" s="58">
        <f>+I30*J30</f>
        <v>0</v>
      </c>
    </row>
    <row r="31" spans="1:11" ht="15.75" thickBot="1">
      <c r="A31" s="1" t="s">
        <v>11</v>
      </c>
      <c r="B31" s="99" t="s">
        <v>2</v>
      </c>
      <c r="C31" s="81"/>
      <c r="D31" s="103"/>
      <c r="E31" s="104"/>
      <c r="F31" s="105">
        <f>SUM(F26:F30)</f>
        <v>6000</v>
      </c>
      <c r="G31" s="39"/>
      <c r="H31" s="2" t="s">
        <v>2</v>
      </c>
      <c r="I31" s="17"/>
      <c r="J31" s="18"/>
      <c r="K31" s="55">
        <f>SUM(K26:K30)</f>
        <v>40000</v>
      </c>
    </row>
    <row r="32" spans="1:11" ht="15.75" thickTop="1">
      <c r="A32" s="1"/>
      <c r="B32" s="81"/>
      <c r="C32" s="81"/>
      <c r="D32" s="81"/>
      <c r="E32" s="81"/>
      <c r="F32" s="128"/>
      <c r="G32" s="39"/>
      <c r="H32" s="1"/>
      <c r="I32" s="1"/>
      <c r="J32" s="1"/>
      <c r="K32" s="62"/>
    </row>
    <row r="33" spans="1:11" ht="16.5" thickBot="1">
      <c r="A33" s="1"/>
      <c r="B33" s="82" t="s">
        <v>14</v>
      </c>
      <c r="C33" s="85"/>
      <c r="D33" s="85"/>
      <c r="E33" s="85"/>
      <c r="F33" s="118"/>
      <c r="G33" s="39"/>
      <c r="H33" s="7"/>
      <c r="I33" s="7"/>
      <c r="J33" s="7"/>
      <c r="K33" s="60"/>
    </row>
    <row r="34" spans="1:11" ht="16.5" thickTop="1" thickBot="1">
      <c r="A34" s="1" t="s">
        <v>13</v>
      </c>
      <c r="B34" s="81" t="s">
        <v>36</v>
      </c>
      <c r="C34" s="81"/>
      <c r="D34" s="81"/>
      <c r="E34" s="129"/>
      <c r="F34" s="130">
        <f>+F14+F22+F31</f>
        <v>44962.571875000001</v>
      </c>
      <c r="G34" s="43"/>
      <c r="H34" s="3"/>
      <c r="I34" s="3"/>
      <c r="J34" s="4"/>
      <c r="K34" s="63">
        <f>+K14+K22+K31</f>
        <v>49746.092749999996</v>
      </c>
    </row>
    <row r="35" spans="1:11" ht="15.75" thickTop="1">
      <c r="A35" s="1"/>
      <c r="B35" s="81"/>
      <c r="C35" s="81"/>
      <c r="D35" s="81"/>
      <c r="E35" s="81"/>
      <c r="F35" s="128"/>
      <c r="G35" s="39"/>
      <c r="H35" s="1"/>
      <c r="I35" s="1"/>
      <c r="J35" s="1"/>
      <c r="K35" s="1"/>
    </row>
    <row r="36" spans="1:11" ht="16.5" thickBot="1">
      <c r="A36" s="1"/>
      <c r="B36" s="82" t="s">
        <v>16</v>
      </c>
      <c r="C36" s="82"/>
      <c r="D36" s="85"/>
      <c r="E36" s="85"/>
      <c r="F36" s="85"/>
      <c r="G36" s="39"/>
      <c r="H36" s="7"/>
      <c r="I36" s="7"/>
      <c r="J36" s="7"/>
      <c r="K36" s="7"/>
    </row>
    <row r="37" spans="1:11" ht="16.5" thickTop="1">
      <c r="A37" s="13"/>
      <c r="B37" s="119"/>
      <c r="C37" s="131" t="s">
        <v>30</v>
      </c>
      <c r="D37" s="132"/>
      <c r="E37" s="133" t="s">
        <v>27</v>
      </c>
      <c r="F37" s="134" t="s">
        <v>31</v>
      </c>
      <c r="G37" s="39"/>
      <c r="H37" s="35" t="s">
        <v>30</v>
      </c>
      <c r="I37" s="34"/>
      <c r="J37" s="29" t="s">
        <v>27</v>
      </c>
      <c r="K37" s="30" t="s">
        <v>31</v>
      </c>
    </row>
    <row r="38" spans="1:11" ht="15">
      <c r="A38" s="1" t="s">
        <v>15</v>
      </c>
      <c r="B38" s="108" t="s">
        <v>29</v>
      </c>
      <c r="C38" s="135" t="s">
        <v>38</v>
      </c>
      <c r="D38" s="136">
        <f>+F34</f>
        <v>44962.571875000001</v>
      </c>
      <c r="E38" s="137">
        <v>0.37</v>
      </c>
      <c r="F38" s="138">
        <f>+D38*E38</f>
        <v>16636.151593750001</v>
      </c>
      <c r="G38" s="43"/>
      <c r="H38" s="66" t="s">
        <v>38</v>
      </c>
      <c r="I38" s="79">
        <f>K14+K22</f>
        <v>9746.0927499999998</v>
      </c>
      <c r="J38" s="68">
        <v>0.37</v>
      </c>
      <c r="K38" s="65">
        <f>+I38*J38</f>
        <v>3606.0543174999998</v>
      </c>
    </row>
    <row r="39" spans="1:11" ht="15.75" thickBot="1">
      <c r="A39" s="1"/>
      <c r="B39" s="81"/>
      <c r="C39" s="103"/>
      <c r="D39" s="104"/>
      <c r="E39" s="104"/>
      <c r="F39" s="139"/>
      <c r="G39" s="39"/>
      <c r="H39" s="17"/>
      <c r="I39" s="18"/>
      <c r="J39" s="18"/>
      <c r="K39" s="31"/>
    </row>
    <row r="40" spans="1:11" ht="16.5" thickTop="1">
      <c r="A40" s="1"/>
      <c r="B40" s="140" t="s">
        <v>18</v>
      </c>
      <c r="C40" s="81"/>
      <c r="D40" s="81"/>
      <c r="E40" s="81"/>
      <c r="F40" s="81"/>
      <c r="G40" s="39"/>
      <c r="H40" s="13"/>
      <c r="I40" s="13"/>
      <c r="J40" s="13"/>
      <c r="K40" s="13"/>
    </row>
    <row r="41" spans="1:11" ht="15">
      <c r="A41" s="1"/>
      <c r="B41" s="85"/>
      <c r="C41" s="85"/>
      <c r="D41" s="85"/>
      <c r="E41" s="85"/>
      <c r="F41" s="85"/>
      <c r="G41" s="39"/>
      <c r="H41" s="7"/>
      <c r="I41" s="7"/>
      <c r="J41" s="7"/>
      <c r="K41" s="7"/>
    </row>
    <row r="42" spans="1:11" ht="15">
      <c r="A42" s="1" t="s">
        <v>17</v>
      </c>
      <c r="B42" s="81" t="s">
        <v>37</v>
      </c>
      <c r="C42" s="81"/>
      <c r="D42" s="81"/>
      <c r="E42" s="101"/>
      <c r="F42" s="141">
        <v>0</v>
      </c>
      <c r="G42" s="39"/>
      <c r="H42" s="1"/>
      <c r="I42" s="11"/>
      <c r="J42" s="1"/>
      <c r="K42" s="64">
        <f>SUM(K38+K34)</f>
        <v>53352.147067499995</v>
      </c>
    </row>
    <row r="43" spans="1:11" ht="15">
      <c r="A43" s="1"/>
      <c r="B43" s="1"/>
      <c r="C43" s="1"/>
      <c r="D43" s="1"/>
      <c r="E43" s="3"/>
      <c r="F43" s="37"/>
      <c r="G43" s="13"/>
      <c r="H43" s="1"/>
      <c r="I43" s="11"/>
      <c r="J43" s="1"/>
      <c r="K43" s="37"/>
    </row>
    <row r="44" spans="1:11" ht="15.75" thickBot="1">
      <c r="A44" s="1"/>
      <c r="B44" s="1"/>
      <c r="C44" s="1"/>
      <c r="D44" s="1"/>
      <c r="E44" s="3"/>
      <c r="F44" s="37"/>
      <c r="G44" s="13"/>
      <c r="H44" s="1"/>
      <c r="I44" s="11"/>
      <c r="J44" s="1"/>
      <c r="K44" s="37"/>
    </row>
    <row r="45" spans="1:11" ht="24" thickBot="1">
      <c r="A45" s="142" t="s">
        <v>44</v>
      </c>
      <c r="B45" s="143"/>
      <c r="C45" s="143"/>
      <c r="D45" s="143"/>
      <c r="E45" s="143"/>
      <c r="F45" s="77">
        <f>+F42+K42</f>
        <v>53352.147067499995</v>
      </c>
      <c r="G45" s="71"/>
      <c r="H45" s="71"/>
    </row>
    <row r="46" spans="1:11" ht="15">
      <c r="A46" s="1"/>
      <c r="B46" s="50" t="s">
        <v>33</v>
      </c>
      <c r="C46" s="1"/>
      <c r="D46" s="1"/>
      <c r="E46" s="1"/>
      <c r="F46" s="1"/>
      <c r="G46" s="13"/>
      <c r="H46" s="1"/>
      <c r="I46" s="1"/>
      <c r="J46" s="1"/>
      <c r="K46" s="1"/>
    </row>
    <row r="47" spans="1:11" ht="15.75">
      <c r="A47" s="1"/>
      <c r="B47" s="51" t="s">
        <v>35</v>
      </c>
      <c r="C47" s="1"/>
      <c r="D47" s="1"/>
      <c r="E47" s="1"/>
      <c r="F47" s="1"/>
      <c r="G47" s="13"/>
      <c r="H47" s="1"/>
      <c r="I47" s="1"/>
      <c r="J47" s="1"/>
      <c r="K47" s="1"/>
    </row>
    <row r="48" spans="1:11" ht="15.75">
      <c r="C48" s="19" t="s">
        <v>42</v>
      </c>
      <c r="D48" s="67" t="s">
        <v>39</v>
      </c>
    </row>
    <row r="49" spans="4:4">
      <c r="D49" s="67" t="s">
        <v>40</v>
      </c>
    </row>
    <row r="50" spans="4:4">
      <c r="D50" s="67" t="s">
        <v>41</v>
      </c>
    </row>
  </sheetData>
  <mergeCells count="5">
    <mergeCell ref="A45:E45"/>
    <mergeCell ref="A1:K1"/>
    <mergeCell ref="I7:K7"/>
    <mergeCell ref="C7:E7"/>
    <mergeCell ref="B2:D2"/>
  </mergeCells>
  <phoneticPr fontId="0" type="noConversion"/>
  <printOptions gridLines="1"/>
  <pageMargins left="0.5" right="0.5" top="0.5" bottom="0.75" header="0.5" footer="0.5"/>
  <pageSetup scale="57" orientation="portrait" horizontalDpi="355" verticalDpi="355" r:id="rId1"/>
  <headerFooter alignWithMargins="0">
    <oddFooter>&amp;L&amp;D&amp;CAttachment D - Annex II&amp;R&amp;A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 II - CAPACITY BUILDING</vt:lpstr>
    </vt:vector>
  </TitlesOfParts>
  <Manager>DoD IASP Program</Manager>
  <Company>NIETP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DoD IASP Scholarship Worksheets- 2006-07</dc:title>
  <dc:subject>BASIC, Annex I, Annex II - Excel Spreadsheets</dc:subject>
  <dc:creator>Christine Nickell</dc:creator>
  <cp:lastModifiedBy>pshaw</cp:lastModifiedBy>
  <cp:lastPrinted>2010-08-04T14:02:42Z</cp:lastPrinted>
  <dcterms:created xsi:type="dcterms:W3CDTF">2001-08-26T18:32:07Z</dcterms:created>
  <dcterms:modified xsi:type="dcterms:W3CDTF">2010-08-06T00:16:40Z</dcterms:modified>
</cp:coreProperties>
</file>