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30" yWindow="1665" windowWidth="18540" windowHeight="12390"/>
  </bookViews>
  <sheets>
    <sheet name="Projections" sheetId="1" r:id="rId1"/>
  </sheets>
  <definedNames>
    <definedName name="_xlnm.Print_Area" localSheetId="0">Projections!$A$1:$Z$60</definedName>
  </definedNames>
  <calcPr calcId="145621"/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4" i="1"/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4" i="1"/>
  <c r="W4" i="1" l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4" i="1"/>
</calcChain>
</file>

<file path=xl/sharedStrings.xml><?xml version="1.0" encoding="utf-8"?>
<sst xmlns="http://schemas.openxmlformats.org/spreadsheetml/2006/main" count="270" uniqueCount="150">
  <si>
    <t>WWW.ROTOWORLD.COM - Projections for Kickers</t>
  </si>
  <si>
    <t>Rk</t>
  </si>
  <si>
    <t>RkOvr</t>
  </si>
  <si>
    <t>Player</t>
  </si>
  <si>
    <t>Tm</t>
  </si>
  <si>
    <t>Bye</t>
  </si>
  <si>
    <t>G</t>
  </si>
  <si>
    <t>PAT</t>
  </si>
  <si>
    <t>FGs</t>
  </si>
  <si>
    <t>1 to 29</t>
  </si>
  <si>
    <t>30 to 39</t>
  </si>
  <si>
    <t>40 to 49</t>
  </si>
  <si>
    <t>50+</t>
  </si>
  <si>
    <t>ADP</t>
  </si>
  <si>
    <t>TDO</t>
  </si>
  <si>
    <t>PPR</t>
  </si>
  <si>
    <t>FP</t>
  </si>
  <si>
    <t>62S</t>
  </si>
  <si>
    <t>Matt Bryant</t>
  </si>
  <si>
    <t>ATL</t>
  </si>
  <si>
    <t>32/36</t>
  </si>
  <si>
    <t>(14/15)</t>
  </si>
  <si>
    <t>(8/9)</t>
  </si>
  <si>
    <t>(7/9)</t>
  </si>
  <si>
    <t>(3/3)</t>
  </si>
  <si>
    <t>Blair Walsh</t>
  </si>
  <si>
    <t>MIN</t>
  </si>
  <si>
    <t>33/36</t>
  </si>
  <si>
    <t>(14/13)</t>
  </si>
  <si>
    <t>(7/8)</t>
  </si>
  <si>
    <t>(5/6)</t>
  </si>
  <si>
    <t>Stephen Gostkowski</t>
  </si>
  <si>
    <t>NE</t>
  </si>
  <si>
    <t>28/34</t>
  </si>
  <si>
    <t>(13/14)</t>
  </si>
  <si>
    <t>(7/10)</t>
  </si>
  <si>
    <t>(1/2)</t>
  </si>
  <si>
    <t>Matt Prater</t>
  </si>
  <si>
    <t>DEN</t>
  </si>
  <si>
    <t>27/32</t>
  </si>
  <si>
    <t>(9/9)</t>
  </si>
  <si>
    <t>(9/10)</t>
  </si>
  <si>
    <t>(6/8)</t>
  </si>
  <si>
    <t>(3/5)</t>
  </si>
  <si>
    <t>Justin Tucker</t>
  </si>
  <si>
    <t>BAL</t>
  </si>
  <si>
    <t>29/32</t>
  </si>
  <si>
    <t>(10/11)</t>
  </si>
  <si>
    <t>(8/8)</t>
  </si>
  <si>
    <t>(4/4)</t>
  </si>
  <si>
    <t>Sebastian Janikowski</t>
  </si>
  <si>
    <t>OAK</t>
  </si>
  <si>
    <t>31/36</t>
  </si>
  <si>
    <t>(13/13)</t>
  </si>
  <si>
    <t>(7/7)</t>
  </si>
  <si>
    <t>(5/8)</t>
  </si>
  <si>
    <t>Josh Brown</t>
  </si>
  <si>
    <t>NYG</t>
  </si>
  <si>
    <t>29/33</t>
  </si>
  <si>
    <t>(15/15)</t>
  </si>
  <si>
    <t>(5/7)</t>
  </si>
  <si>
    <t>(2/3)</t>
  </si>
  <si>
    <t>David Akers</t>
  </si>
  <si>
    <t>DET</t>
  </si>
  <si>
    <t>29/38</t>
  </si>
  <si>
    <t>(14/17)</t>
  </si>
  <si>
    <t>(6/9)</t>
  </si>
  <si>
    <t>(2/4)</t>
  </si>
  <si>
    <t>Randy Bullock</t>
  </si>
  <si>
    <t>HOU</t>
  </si>
  <si>
    <t>29/34</t>
  </si>
  <si>
    <t>(12/12)</t>
  </si>
  <si>
    <t>Greg Zuerlein</t>
  </si>
  <si>
    <t>STL</t>
  </si>
  <si>
    <t>Kai Forbath</t>
  </si>
  <si>
    <t>WAS</t>
  </si>
  <si>
    <t>27/31</t>
  </si>
  <si>
    <t>Dan Bailey</t>
  </si>
  <si>
    <t>DAL</t>
  </si>
  <si>
    <t>28/32</t>
  </si>
  <si>
    <t>(10/10)</t>
  </si>
  <si>
    <t>-</t>
  </si>
  <si>
    <t>Lawrence Tynes</t>
  </si>
  <si>
    <t>TB</t>
  </si>
  <si>
    <t>(5/5)</t>
  </si>
  <si>
    <t>(9/11)</t>
  </si>
  <si>
    <t>Garrett Hartley</t>
  </si>
  <si>
    <t>NO</t>
  </si>
  <si>
    <t>22/27</t>
  </si>
  <si>
    <t>(3/4)</t>
  </si>
  <si>
    <t>Phil Dawson</t>
  </si>
  <si>
    <t>SF</t>
  </si>
  <si>
    <t>24/28</t>
  </si>
  <si>
    <t>(6/7)</t>
  </si>
  <si>
    <t>Caleb Sturgis</t>
  </si>
  <si>
    <t>MIA</t>
  </si>
  <si>
    <t>26/32</t>
  </si>
  <si>
    <t>(9/12)</t>
  </si>
  <si>
    <t>Steven Hauschka</t>
  </si>
  <si>
    <t>SEA</t>
  </si>
  <si>
    <t>24/29</t>
  </si>
  <si>
    <t>Josh Scobee</t>
  </si>
  <si>
    <t>JAC</t>
  </si>
  <si>
    <t>(6/6)</t>
  </si>
  <si>
    <t>(4/5)</t>
  </si>
  <si>
    <t>Mason Crosby</t>
  </si>
  <si>
    <t>GB</t>
  </si>
  <si>
    <t>22/30</t>
  </si>
  <si>
    <t>(2/5)</t>
  </si>
  <si>
    <t>Ryan Succop</t>
  </si>
  <si>
    <t>KC</t>
  </si>
  <si>
    <t>26/33</t>
  </si>
  <si>
    <t>Nick Novak</t>
  </si>
  <si>
    <t>SD</t>
  </si>
  <si>
    <t>25/30</t>
  </si>
  <si>
    <t>Adam Vinatieri</t>
  </si>
  <si>
    <t>IND</t>
  </si>
  <si>
    <t>24/30</t>
  </si>
  <si>
    <t>(8/10)</t>
  </si>
  <si>
    <t>Jay Feely</t>
  </si>
  <si>
    <t>ARZ</t>
  </si>
  <si>
    <t>Robbie Gould</t>
  </si>
  <si>
    <t>CHI</t>
  </si>
  <si>
    <t>25/31</t>
  </si>
  <si>
    <t>Shaun Suisham</t>
  </si>
  <si>
    <t>PIT</t>
  </si>
  <si>
    <t>(1/3)</t>
  </si>
  <si>
    <t>Alex Henery</t>
  </si>
  <si>
    <t>PHI</t>
  </si>
  <si>
    <t>Dustin Hopkins</t>
  </si>
  <si>
    <t>BUF</t>
  </si>
  <si>
    <t>Mike Nugent</t>
  </si>
  <si>
    <t>CIN</t>
  </si>
  <si>
    <t>(8/11)</t>
  </si>
  <si>
    <t>Rob Bironas</t>
  </si>
  <si>
    <t>TEN</t>
  </si>
  <si>
    <t>25/29</t>
  </si>
  <si>
    <t>Shayne Graham</t>
  </si>
  <si>
    <t>CLE</t>
  </si>
  <si>
    <t>(11/13)</t>
  </si>
  <si>
    <t>Graham Gano</t>
  </si>
  <si>
    <t>CAR</t>
  </si>
  <si>
    <t>20/27</t>
  </si>
  <si>
    <t>Nick Folk</t>
  </si>
  <si>
    <t>NYJ</t>
  </si>
  <si>
    <t>24/33</t>
  </si>
  <si>
    <t>weekly</t>
  </si>
  <si>
    <t>value</t>
  </si>
  <si>
    <t>1-12 differential</t>
  </si>
  <si>
    <t>adj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</si>
</sst>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00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left" wrapText="1"/>
    </xf>
    <xf numFmtId="0" fontId="0" fillId="0" borderId="10" xfId="0" applyBorder="1"/>
    <xf numFmtId="0" fontId="16" fillId="0" borderId="11" xfId="0" applyFont="1" applyBorder="1" applyAlignment="1">
      <alignment horizontal="center" vertical="center"/>
    </xf>
    <xf numFmtId="0" fontId="0" fillId="0" borderId="11" xfId="0" applyBorder="1" applyAlignment="1">
      <alignment wrapText="1"/>
    </xf>
    <xf numFmtId="0" fontId="16" fillId="0" borderId="13" xfId="0" applyFont="1" applyBorder="1" applyAlignment="1">
      <alignment horizontal="center" vertical="center"/>
    </xf>
    <xf numFmtId="0" fontId="0" fillId="0" borderId="13" xfId="0" applyBorder="1" applyAlignment="1">
      <alignment wrapText="1"/>
    </xf>
    <xf numFmtId="0" fontId="16" fillId="0" borderId="13" xfId="0" applyFont="1" applyFill="1" applyBorder="1" applyAlignment="1">
      <alignment horizontal="center" vertical="center"/>
    </xf>
    <xf numFmtId="0" fontId="16" fillId="0" borderId="13" xfId="0" applyFont="1" applyBorder="1"/>
    <xf numFmtId="0" fontId="0" fillId="0" borderId="13" xfId="0" applyBorder="1"/>
    <xf numFmtId="0" fontId="16" fillId="0" borderId="0" xfId="0" applyFont="1"/>
    <xf numFmtId="0" fontId="0" fillId="0" borderId="16" xfId="0" applyBorder="1" applyAlignment="1">
      <alignment horizontal="left" wrapText="1"/>
    </xf>
    <xf numFmtId="0" fontId="0" fillId="0" borderId="16" xfId="0" applyBorder="1"/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8" xfId="0" applyBorder="1"/>
    <xf numFmtId="0" fontId="0" fillId="0" borderId="19" xfId="0" applyBorder="1" applyAlignment="1">
      <alignment horizontal="left" wrapText="1"/>
    </xf>
    <xf numFmtId="0" fontId="0" fillId="0" borderId="19" xfId="0" applyBorder="1"/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1" xfId="0" applyBorder="1"/>
    <xf numFmtId="0" fontId="0" fillId="0" borderId="22" xfId="0" applyBorder="1"/>
    <xf numFmtId="0" fontId="0" fillId="34" borderId="10" xfId="0" applyFill="1" applyBorder="1"/>
    <xf numFmtId="0" fontId="18" fillId="33" borderId="11" xfId="0" applyFont="1" applyFill="1" applyBorder="1" applyAlignment="1">
      <alignment wrapText="1"/>
    </xf>
    <xf numFmtId="0" fontId="18" fillId="33" borderId="12" xfId="0" applyFont="1" applyFill="1" applyBorder="1" applyAlignment="1">
      <alignment wrapText="1"/>
    </xf>
    <xf numFmtId="0" fontId="18" fillId="33" borderId="14" xfId="0" applyFont="1" applyFill="1" applyBorder="1" applyAlignment="1">
      <alignment wrapText="1"/>
    </xf>
    <xf numFmtId="0" fontId="18" fillId="33" borderId="15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Projections!$C$4:$C$35</c:f>
              <c:strCache>
                <c:ptCount val="32"/>
                <c:pt idx="0">
                  <c:v>Matt Bryant</c:v>
                </c:pt>
                <c:pt idx="1">
                  <c:v>Blair Walsh</c:v>
                </c:pt>
                <c:pt idx="2">
                  <c:v>Stephen Gostkowski</c:v>
                </c:pt>
                <c:pt idx="3">
                  <c:v>Matt Prater</c:v>
                </c:pt>
                <c:pt idx="4">
                  <c:v>Justin Tucker</c:v>
                </c:pt>
                <c:pt idx="5">
                  <c:v>Sebastian Janikowski</c:v>
                </c:pt>
                <c:pt idx="6">
                  <c:v>Josh Brown</c:v>
                </c:pt>
                <c:pt idx="7">
                  <c:v>David Akers</c:v>
                </c:pt>
                <c:pt idx="8">
                  <c:v>Randy Bullock</c:v>
                </c:pt>
                <c:pt idx="9">
                  <c:v>Greg Zuerlein</c:v>
                </c:pt>
                <c:pt idx="10">
                  <c:v>Kai Forbath</c:v>
                </c:pt>
                <c:pt idx="11">
                  <c:v>Dan Bailey</c:v>
                </c:pt>
                <c:pt idx="12">
                  <c:v>Lawrence Tynes</c:v>
                </c:pt>
                <c:pt idx="13">
                  <c:v>Garrett Hartley</c:v>
                </c:pt>
                <c:pt idx="14">
                  <c:v>Phil Dawson</c:v>
                </c:pt>
                <c:pt idx="15">
                  <c:v>Caleb Sturgis</c:v>
                </c:pt>
                <c:pt idx="16">
                  <c:v>Steven Hauschka</c:v>
                </c:pt>
                <c:pt idx="17">
                  <c:v>Josh Scobee</c:v>
                </c:pt>
                <c:pt idx="18">
                  <c:v>Mason Crosby</c:v>
                </c:pt>
                <c:pt idx="19">
                  <c:v>Ryan Succop</c:v>
                </c:pt>
                <c:pt idx="20">
                  <c:v>Nick Novak</c:v>
                </c:pt>
                <c:pt idx="21">
                  <c:v>Adam Vinatieri</c:v>
                </c:pt>
                <c:pt idx="22">
                  <c:v>Jay Feely</c:v>
                </c:pt>
                <c:pt idx="23">
                  <c:v>Robbie Gould</c:v>
                </c:pt>
                <c:pt idx="24">
                  <c:v>Shaun Suisham</c:v>
                </c:pt>
                <c:pt idx="25">
                  <c:v>Alex Henery</c:v>
                </c:pt>
                <c:pt idx="26">
                  <c:v>Dustin Hopkins</c:v>
                </c:pt>
                <c:pt idx="27">
                  <c:v>Mike Nugent</c:v>
                </c:pt>
                <c:pt idx="28">
                  <c:v>Rob Bironas</c:v>
                </c:pt>
                <c:pt idx="29">
                  <c:v>Shayne Graham</c:v>
                </c:pt>
                <c:pt idx="30">
                  <c:v>Graham Gano</c:v>
                </c:pt>
                <c:pt idx="31">
                  <c:v>Nick Folk</c:v>
                </c:pt>
              </c:strCache>
            </c:strRef>
          </c:cat>
          <c:val>
            <c:numRef>
              <c:f>Projections!$S$4:$S$35</c:f>
              <c:numCache>
                <c:formatCode>General</c:formatCode>
                <c:ptCount val="32"/>
                <c:pt idx="0">
                  <c:v>9.5</c:v>
                </c:pt>
                <c:pt idx="1">
                  <c:v>9.4375</c:v>
                </c:pt>
                <c:pt idx="2">
                  <c:v>9.1875</c:v>
                </c:pt>
                <c:pt idx="3">
                  <c:v>8.8125</c:v>
                </c:pt>
                <c:pt idx="4">
                  <c:v>8.8125</c:v>
                </c:pt>
                <c:pt idx="5">
                  <c:v>8.75</c:v>
                </c:pt>
                <c:pt idx="6">
                  <c:v>8.6875</c:v>
                </c:pt>
                <c:pt idx="7">
                  <c:v>8.6875</c:v>
                </c:pt>
                <c:pt idx="8">
                  <c:v>8.625</c:v>
                </c:pt>
                <c:pt idx="9">
                  <c:v>8.5625</c:v>
                </c:pt>
                <c:pt idx="10">
                  <c:v>8.4375</c:v>
                </c:pt>
                <c:pt idx="11">
                  <c:v>8.375</c:v>
                </c:pt>
                <c:pt idx="12">
                  <c:v>8.25</c:v>
                </c:pt>
                <c:pt idx="13">
                  <c:v>8.1875</c:v>
                </c:pt>
                <c:pt idx="14">
                  <c:v>8.125</c:v>
                </c:pt>
                <c:pt idx="15">
                  <c:v>7.9375</c:v>
                </c:pt>
                <c:pt idx="16">
                  <c:v>7.9375</c:v>
                </c:pt>
                <c:pt idx="17">
                  <c:v>7.875</c:v>
                </c:pt>
                <c:pt idx="18">
                  <c:v>7.875</c:v>
                </c:pt>
                <c:pt idx="19">
                  <c:v>7.8125</c:v>
                </c:pt>
                <c:pt idx="20">
                  <c:v>7.75</c:v>
                </c:pt>
                <c:pt idx="21">
                  <c:v>7.6875</c:v>
                </c:pt>
                <c:pt idx="22">
                  <c:v>7.6875</c:v>
                </c:pt>
                <c:pt idx="23">
                  <c:v>7.625</c:v>
                </c:pt>
                <c:pt idx="24">
                  <c:v>7.625</c:v>
                </c:pt>
                <c:pt idx="25">
                  <c:v>7.5625</c:v>
                </c:pt>
                <c:pt idx="26">
                  <c:v>7.4375</c:v>
                </c:pt>
                <c:pt idx="27">
                  <c:v>7.375</c:v>
                </c:pt>
                <c:pt idx="28">
                  <c:v>7.375</c:v>
                </c:pt>
                <c:pt idx="29">
                  <c:v>7.25</c:v>
                </c:pt>
                <c:pt idx="30">
                  <c:v>7.125</c:v>
                </c:pt>
                <c:pt idx="31">
                  <c:v>7.125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29760"/>
        <c:axId val="99816512"/>
      </c:lineChart>
      <c:catAx>
        <c:axId val="4862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99816512"/>
        <c:crosses val="autoZero"/>
        <c:auto val="1"/>
        <c:lblAlgn val="ctr"/>
        <c:lblOffset val="100"/>
        <c:noMultiLvlLbl val="0"/>
      </c:catAx>
      <c:valAx>
        <c:axId val="9981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629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35</xdr:row>
      <xdr:rowOff>85724</xdr:rowOff>
    </xdr:from>
    <xdr:to>
      <xdr:col>25</xdr:col>
      <xdr:colOff>314325</xdr:colOff>
      <xdr:row>58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5"/>
  <sheetViews>
    <sheetView tabSelected="1" workbookViewId="0">
      <selection activeCell="V12" sqref="V12"/>
    </sheetView>
  </sheetViews>
  <sheetFormatPr defaultRowHeight="15" x14ac:dyDescent="0.25"/>
  <cols>
    <col min="1" max="1" width="3.140625" customWidth="1"/>
    <col min="2" max="2" width="6.28515625" customWidth="1"/>
    <col min="3" max="3" width="19.85546875" bestFit="1" customWidth="1"/>
    <col min="4" max="4" width="5.140625" customWidth="1"/>
    <col min="5" max="5" width="4.28515625" customWidth="1"/>
    <col min="6" max="6" width="3" hidden="1" customWidth="1"/>
    <col min="7" max="7" width="4.42578125" hidden="1" customWidth="1"/>
    <col min="8" max="8" width="5.85546875" hidden="1" customWidth="1"/>
    <col min="9" max="9" width="7.28515625" hidden="1" customWidth="1"/>
    <col min="10" max="10" width="7.7109375" hidden="1" customWidth="1"/>
    <col min="11" max="11" width="6.28515625" hidden="1" customWidth="1"/>
    <col min="12" max="12" width="7.7109375" hidden="1" customWidth="1"/>
    <col min="13" max="13" width="7" hidden="1" customWidth="1"/>
    <col min="14" max="15" width="4.7109375" hidden="1" customWidth="1"/>
    <col min="16" max="16" width="4.42578125" hidden="1" customWidth="1"/>
    <col min="17" max="17" width="4" hidden="1" customWidth="1"/>
    <col min="18" max="18" width="4" customWidth="1"/>
  </cols>
  <sheetData>
    <row r="2" spans="1:23" ht="15" customHeight="1" x14ac:dyDescent="0.25">
      <c r="A2" s="28" t="s">
        <v>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  <c r="R2" s="30"/>
      <c r="S2" s="30"/>
      <c r="T2" s="30"/>
      <c r="U2" s="31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2"/>
      <c r="L3" s="1" t="s">
        <v>11</v>
      </c>
      <c r="M3" s="1" t="s">
        <v>12</v>
      </c>
      <c r="N3" s="1" t="s">
        <v>13</v>
      </c>
      <c r="O3" s="1" t="s">
        <v>14</v>
      </c>
      <c r="P3" s="6" t="s">
        <v>15</v>
      </c>
      <c r="Q3" s="8" t="s">
        <v>16</v>
      </c>
      <c r="R3" s="9" t="s">
        <v>17</v>
      </c>
      <c r="S3" s="10" t="s">
        <v>146</v>
      </c>
      <c r="T3" s="11" t="s">
        <v>147</v>
      </c>
      <c r="U3" s="10" t="s">
        <v>149</v>
      </c>
      <c r="W3" s="13" t="s">
        <v>148</v>
      </c>
    </row>
    <row r="4" spans="1:23" x14ac:dyDescent="0.25">
      <c r="A4" s="4">
        <v>1</v>
      </c>
      <c r="B4" s="4">
        <v>129</v>
      </c>
      <c r="C4" s="5" t="s">
        <v>18</v>
      </c>
      <c r="D4" s="3" t="s">
        <v>19</v>
      </c>
      <c r="E4" s="3">
        <v>6</v>
      </c>
      <c r="F4" s="3">
        <v>16</v>
      </c>
      <c r="G4" s="3">
        <v>43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>
        <v>153.52000000000001</v>
      </c>
      <c r="N4" s="3">
        <v>152</v>
      </c>
      <c r="O4" s="3">
        <v>152</v>
      </c>
      <c r="P4" s="7">
        <v>152</v>
      </c>
      <c r="Q4" s="9">
        <v>152</v>
      </c>
      <c r="R4" s="12">
        <f>Q4</f>
        <v>152</v>
      </c>
      <c r="S4" s="12">
        <f>R4/16</f>
        <v>9.5</v>
      </c>
      <c r="T4" s="12">
        <f>S4/100*200-5</f>
        <v>14</v>
      </c>
      <c r="U4" s="12">
        <f>T4*0.36/7.15*(9.3/(96.47/9))</f>
        <v>0.61158619549829252</v>
      </c>
      <c r="W4">
        <f>T4-T15</f>
        <v>2.25</v>
      </c>
    </row>
    <row r="5" spans="1:23" x14ac:dyDescent="0.25">
      <c r="A5" s="4">
        <v>2</v>
      </c>
      <c r="B5" s="4">
        <v>130</v>
      </c>
      <c r="C5" s="5" t="s">
        <v>25</v>
      </c>
      <c r="D5" s="3" t="s">
        <v>26</v>
      </c>
      <c r="E5" s="3">
        <v>5</v>
      </c>
      <c r="F5" s="3">
        <v>16</v>
      </c>
      <c r="G5" s="3">
        <v>35</v>
      </c>
      <c r="H5" s="3" t="s">
        <v>27</v>
      </c>
      <c r="I5" s="3" t="s">
        <v>28</v>
      </c>
      <c r="J5" s="3" t="s">
        <v>29</v>
      </c>
      <c r="K5" s="3" t="s">
        <v>23</v>
      </c>
      <c r="L5" s="3" t="s">
        <v>30</v>
      </c>
      <c r="M5" s="3">
        <v>150.54</v>
      </c>
      <c r="N5" s="3">
        <v>151</v>
      </c>
      <c r="O5" s="3">
        <v>151</v>
      </c>
      <c r="P5" s="7">
        <v>151</v>
      </c>
      <c r="Q5" s="9">
        <v>151</v>
      </c>
      <c r="R5" s="12">
        <f t="shared" ref="R5:R35" si="0">Q5</f>
        <v>151</v>
      </c>
      <c r="S5" s="12">
        <f t="shared" ref="S5:S35" si="1">R5/16</f>
        <v>9.4375</v>
      </c>
      <c r="T5" s="12">
        <f t="shared" ref="T5:T35" si="2">S5/100*200-5</f>
        <v>13.875</v>
      </c>
      <c r="U5" s="12">
        <f t="shared" ref="U5:U35" si="3">T5*0.36/7.15*(9.3/(96.47/9))</f>
        <v>0.60612560446705777</v>
      </c>
    </row>
    <row r="6" spans="1:23" x14ac:dyDescent="0.25">
      <c r="A6" s="4">
        <v>3</v>
      </c>
      <c r="B6" s="4">
        <v>139</v>
      </c>
      <c r="C6" s="5" t="s">
        <v>31</v>
      </c>
      <c r="D6" s="3" t="s">
        <v>32</v>
      </c>
      <c r="E6" s="3">
        <v>10</v>
      </c>
      <c r="F6" s="3">
        <v>16</v>
      </c>
      <c r="G6" s="3">
        <v>54</v>
      </c>
      <c r="H6" s="3" t="s">
        <v>33</v>
      </c>
      <c r="I6" s="3" t="s">
        <v>34</v>
      </c>
      <c r="J6" s="3" t="s">
        <v>29</v>
      </c>
      <c r="K6" s="3" t="s">
        <v>35</v>
      </c>
      <c r="L6" s="3" t="s">
        <v>36</v>
      </c>
      <c r="M6" s="3">
        <v>151.09</v>
      </c>
      <c r="N6" s="3">
        <v>147</v>
      </c>
      <c r="O6" s="3">
        <v>147</v>
      </c>
      <c r="P6" s="7">
        <v>147</v>
      </c>
      <c r="Q6" s="9">
        <v>147</v>
      </c>
      <c r="R6" s="12">
        <f t="shared" si="0"/>
        <v>147</v>
      </c>
      <c r="S6" s="12">
        <f t="shared" si="1"/>
        <v>9.1875</v>
      </c>
      <c r="T6" s="12">
        <f t="shared" si="2"/>
        <v>13.375</v>
      </c>
      <c r="U6" s="12">
        <f t="shared" si="3"/>
        <v>0.58428324034211865</v>
      </c>
    </row>
    <row r="7" spans="1:23" x14ac:dyDescent="0.25">
      <c r="A7" s="4">
        <v>4</v>
      </c>
      <c r="B7" s="4">
        <v>155</v>
      </c>
      <c r="C7" s="5" t="s">
        <v>37</v>
      </c>
      <c r="D7" s="3" t="s">
        <v>38</v>
      </c>
      <c r="E7" s="3">
        <v>9</v>
      </c>
      <c r="F7" s="3">
        <v>16</v>
      </c>
      <c r="G7" s="3">
        <v>48</v>
      </c>
      <c r="H7" s="3" t="s">
        <v>39</v>
      </c>
      <c r="I7" s="3" t="s">
        <v>40</v>
      </c>
      <c r="J7" s="3" t="s">
        <v>41</v>
      </c>
      <c r="K7" s="3" t="s">
        <v>42</v>
      </c>
      <c r="L7" s="3" t="s">
        <v>43</v>
      </c>
      <c r="M7" s="3">
        <v>150.58000000000001</v>
      </c>
      <c r="N7" s="3">
        <v>141</v>
      </c>
      <c r="O7" s="3">
        <v>141</v>
      </c>
      <c r="P7" s="7">
        <v>141</v>
      </c>
      <c r="Q7" s="9">
        <v>141</v>
      </c>
      <c r="R7" s="12">
        <f t="shared" si="0"/>
        <v>141</v>
      </c>
      <c r="S7" s="12">
        <f t="shared" si="1"/>
        <v>8.8125</v>
      </c>
      <c r="T7" s="12">
        <f t="shared" si="2"/>
        <v>12.625</v>
      </c>
      <c r="U7" s="12">
        <f t="shared" si="3"/>
        <v>0.55151969415471025</v>
      </c>
    </row>
    <row r="8" spans="1:23" x14ac:dyDescent="0.25">
      <c r="A8" s="4">
        <v>5</v>
      </c>
      <c r="B8" s="4">
        <v>156</v>
      </c>
      <c r="C8" s="5" t="s">
        <v>44</v>
      </c>
      <c r="D8" s="3" t="s">
        <v>45</v>
      </c>
      <c r="E8" s="3">
        <v>8</v>
      </c>
      <c r="F8" s="3">
        <v>16</v>
      </c>
      <c r="G8" s="3">
        <v>39</v>
      </c>
      <c r="H8" s="3" t="s">
        <v>46</v>
      </c>
      <c r="I8" s="3" t="s">
        <v>47</v>
      </c>
      <c r="J8" s="3" t="s">
        <v>48</v>
      </c>
      <c r="K8" s="3" t="s">
        <v>23</v>
      </c>
      <c r="L8" s="3" t="s">
        <v>49</v>
      </c>
      <c r="M8" s="3">
        <v>167.57</v>
      </c>
      <c r="N8" s="3">
        <v>141</v>
      </c>
      <c r="O8" s="3">
        <v>141</v>
      </c>
      <c r="P8" s="7">
        <v>141</v>
      </c>
      <c r="Q8" s="9">
        <v>141</v>
      </c>
      <c r="R8" s="12">
        <f t="shared" si="0"/>
        <v>141</v>
      </c>
      <c r="S8" s="12">
        <f t="shared" si="1"/>
        <v>8.8125</v>
      </c>
      <c r="T8" s="12">
        <f t="shared" si="2"/>
        <v>12.625</v>
      </c>
      <c r="U8" s="12">
        <f t="shared" si="3"/>
        <v>0.55151969415471025</v>
      </c>
    </row>
    <row r="9" spans="1:23" x14ac:dyDescent="0.25">
      <c r="A9" s="4">
        <v>6</v>
      </c>
      <c r="B9" s="4">
        <v>162</v>
      </c>
      <c r="C9" s="5" t="s">
        <v>50</v>
      </c>
      <c r="D9" s="3" t="s">
        <v>51</v>
      </c>
      <c r="E9" s="3">
        <v>7</v>
      </c>
      <c r="F9" s="3">
        <v>16</v>
      </c>
      <c r="G9" s="3">
        <v>31</v>
      </c>
      <c r="H9" s="3" t="s">
        <v>52</v>
      </c>
      <c r="I9" s="3" t="s">
        <v>53</v>
      </c>
      <c r="J9" s="3" t="s">
        <v>54</v>
      </c>
      <c r="K9" s="3" t="s">
        <v>42</v>
      </c>
      <c r="L9" s="3" t="s">
        <v>55</v>
      </c>
      <c r="M9" s="3">
        <v>171.56</v>
      </c>
      <c r="N9" s="3">
        <v>140</v>
      </c>
      <c r="O9" s="3">
        <v>140</v>
      </c>
      <c r="P9" s="7">
        <v>140</v>
      </c>
      <c r="Q9" s="9">
        <v>140</v>
      </c>
      <c r="R9" s="12">
        <f t="shared" si="0"/>
        <v>140</v>
      </c>
      <c r="S9" s="12">
        <f t="shared" si="1"/>
        <v>8.75</v>
      </c>
      <c r="T9" s="12">
        <f t="shared" si="2"/>
        <v>12.5</v>
      </c>
      <c r="U9" s="12">
        <f t="shared" si="3"/>
        <v>0.5460591031234755</v>
      </c>
    </row>
    <row r="10" spans="1:23" x14ac:dyDescent="0.25">
      <c r="A10" s="4">
        <v>8</v>
      </c>
      <c r="B10" s="4">
        <v>186</v>
      </c>
      <c r="C10" s="5" t="s">
        <v>56</v>
      </c>
      <c r="D10" s="3" t="s">
        <v>57</v>
      </c>
      <c r="E10" s="3">
        <v>9</v>
      </c>
      <c r="F10" s="3">
        <v>16</v>
      </c>
      <c r="G10" s="3">
        <v>43</v>
      </c>
      <c r="H10" s="3" t="s">
        <v>58</v>
      </c>
      <c r="I10" s="3" t="s">
        <v>59</v>
      </c>
      <c r="J10" s="3" t="s">
        <v>29</v>
      </c>
      <c r="K10" s="3" t="s">
        <v>60</v>
      </c>
      <c r="L10" s="3" t="s">
        <v>61</v>
      </c>
      <c r="M10" s="3">
        <v>189.54</v>
      </c>
      <c r="N10" s="3">
        <v>139</v>
      </c>
      <c r="O10" s="3">
        <v>139</v>
      </c>
      <c r="P10" s="7">
        <v>139</v>
      </c>
      <c r="Q10" s="9">
        <v>139</v>
      </c>
      <c r="R10" s="12">
        <f t="shared" si="0"/>
        <v>139</v>
      </c>
      <c r="S10" s="12">
        <f t="shared" si="1"/>
        <v>8.6875</v>
      </c>
      <c r="T10" s="12">
        <f t="shared" si="2"/>
        <v>12.375</v>
      </c>
      <c r="U10" s="12">
        <f t="shared" si="3"/>
        <v>0.54059851209224075</v>
      </c>
    </row>
    <row r="11" spans="1:23" x14ac:dyDescent="0.25">
      <c r="A11" s="4">
        <v>7</v>
      </c>
      <c r="B11" s="4">
        <v>187</v>
      </c>
      <c r="C11" s="5" t="s">
        <v>62</v>
      </c>
      <c r="D11" s="3" t="s">
        <v>63</v>
      </c>
      <c r="E11" s="3">
        <v>9</v>
      </c>
      <c r="F11" s="3">
        <v>16</v>
      </c>
      <c r="G11" s="3">
        <v>42</v>
      </c>
      <c r="H11" s="3" t="s">
        <v>64</v>
      </c>
      <c r="I11" s="3" t="s">
        <v>65</v>
      </c>
      <c r="J11" s="3" t="s">
        <v>29</v>
      </c>
      <c r="K11" s="3" t="s">
        <v>66</v>
      </c>
      <c r="L11" s="3" t="s">
        <v>67</v>
      </c>
      <c r="M11" s="3">
        <v>182.87</v>
      </c>
      <c r="N11" s="3">
        <v>139</v>
      </c>
      <c r="O11" s="3">
        <v>139</v>
      </c>
      <c r="P11" s="7">
        <v>139</v>
      </c>
      <c r="Q11" s="9">
        <v>139</v>
      </c>
      <c r="R11" s="12">
        <f t="shared" si="0"/>
        <v>139</v>
      </c>
      <c r="S11" s="12">
        <f t="shared" si="1"/>
        <v>8.6875</v>
      </c>
      <c r="T11" s="12">
        <f t="shared" si="2"/>
        <v>12.375</v>
      </c>
      <c r="U11" s="12">
        <f t="shared" si="3"/>
        <v>0.54059851209224075</v>
      </c>
    </row>
    <row r="12" spans="1:23" x14ac:dyDescent="0.25">
      <c r="A12" s="4">
        <v>9</v>
      </c>
      <c r="B12" s="4">
        <v>188</v>
      </c>
      <c r="C12" s="5" t="s">
        <v>68</v>
      </c>
      <c r="D12" s="3" t="s">
        <v>69</v>
      </c>
      <c r="E12" s="3">
        <v>8</v>
      </c>
      <c r="F12" s="3">
        <v>16</v>
      </c>
      <c r="G12" s="3">
        <v>39</v>
      </c>
      <c r="H12" s="3" t="s">
        <v>70</v>
      </c>
      <c r="I12" s="3" t="s">
        <v>71</v>
      </c>
      <c r="J12" s="3" t="s">
        <v>22</v>
      </c>
      <c r="K12" s="3" t="s">
        <v>42</v>
      </c>
      <c r="L12" s="3" t="s">
        <v>43</v>
      </c>
      <c r="M12" s="3">
        <v>182.35</v>
      </c>
      <c r="N12" s="3">
        <v>138</v>
      </c>
      <c r="O12" s="3">
        <v>138</v>
      </c>
      <c r="P12" s="7">
        <v>138</v>
      </c>
      <c r="Q12" s="9">
        <v>138</v>
      </c>
      <c r="R12" s="12">
        <f t="shared" si="0"/>
        <v>138</v>
      </c>
      <c r="S12" s="12">
        <f t="shared" si="1"/>
        <v>8.625</v>
      </c>
      <c r="T12" s="12">
        <f t="shared" si="2"/>
        <v>12.25</v>
      </c>
      <c r="U12" s="12">
        <f t="shared" si="3"/>
        <v>0.53513792106100599</v>
      </c>
    </row>
    <row r="13" spans="1:23" x14ac:dyDescent="0.25">
      <c r="A13" s="4">
        <v>10</v>
      </c>
      <c r="B13" s="4">
        <v>189</v>
      </c>
      <c r="C13" s="5" t="s">
        <v>72</v>
      </c>
      <c r="D13" s="3" t="s">
        <v>73</v>
      </c>
      <c r="E13" s="3">
        <v>11</v>
      </c>
      <c r="F13" s="3">
        <v>16</v>
      </c>
      <c r="G13" s="3">
        <v>34</v>
      </c>
      <c r="H13" s="3" t="s">
        <v>33</v>
      </c>
      <c r="I13" s="3" t="s">
        <v>41</v>
      </c>
      <c r="J13" s="3" t="s">
        <v>60</v>
      </c>
      <c r="K13" s="3" t="s">
        <v>41</v>
      </c>
      <c r="L13" s="3" t="s">
        <v>60</v>
      </c>
      <c r="M13" s="3">
        <v>175.89</v>
      </c>
      <c r="N13" s="3">
        <v>137</v>
      </c>
      <c r="O13" s="3">
        <v>137</v>
      </c>
      <c r="P13" s="7">
        <v>137</v>
      </c>
      <c r="Q13" s="9">
        <v>137</v>
      </c>
      <c r="R13" s="12">
        <f t="shared" si="0"/>
        <v>137</v>
      </c>
      <c r="S13" s="12">
        <f t="shared" si="1"/>
        <v>8.5625</v>
      </c>
      <c r="T13" s="12">
        <f t="shared" si="2"/>
        <v>12.125</v>
      </c>
      <c r="U13" s="12">
        <f t="shared" si="3"/>
        <v>0.52967733002977124</v>
      </c>
    </row>
    <row r="14" spans="1:23" x14ac:dyDescent="0.25">
      <c r="A14" s="4">
        <v>11</v>
      </c>
      <c r="B14" s="4">
        <v>190</v>
      </c>
      <c r="C14" s="5" t="s">
        <v>74</v>
      </c>
      <c r="D14" s="3" t="s">
        <v>75</v>
      </c>
      <c r="E14" s="3">
        <v>5</v>
      </c>
      <c r="F14" s="3">
        <v>16</v>
      </c>
      <c r="G14" s="3">
        <v>38</v>
      </c>
      <c r="H14" s="3" t="s">
        <v>76</v>
      </c>
      <c r="I14" s="3" t="s">
        <v>41</v>
      </c>
      <c r="J14" s="3" t="s">
        <v>42</v>
      </c>
      <c r="K14" s="3" t="s">
        <v>22</v>
      </c>
      <c r="L14" s="3" t="s">
        <v>49</v>
      </c>
      <c r="M14" s="3">
        <v>187.48</v>
      </c>
      <c r="N14" s="3">
        <v>135</v>
      </c>
      <c r="O14" s="3">
        <v>135</v>
      </c>
      <c r="P14" s="7">
        <v>135</v>
      </c>
      <c r="Q14" s="9">
        <v>135</v>
      </c>
      <c r="R14" s="12">
        <f t="shared" si="0"/>
        <v>135</v>
      </c>
      <c r="S14" s="12">
        <f t="shared" si="1"/>
        <v>8.4375</v>
      </c>
      <c r="T14" s="12">
        <f t="shared" si="2"/>
        <v>11.875</v>
      </c>
      <c r="U14" s="12">
        <f t="shared" si="3"/>
        <v>0.51875614796730163</v>
      </c>
    </row>
    <row r="15" spans="1:23" s="26" customFormat="1" ht="15.75" thickBot="1" x14ac:dyDescent="0.3">
      <c r="A15" s="20">
        <v>12</v>
      </c>
      <c r="B15" s="20">
        <v>191</v>
      </c>
      <c r="C15" s="21" t="s">
        <v>77</v>
      </c>
      <c r="D15" s="22" t="s">
        <v>78</v>
      </c>
      <c r="E15" s="22">
        <v>11</v>
      </c>
      <c r="F15" s="22">
        <v>16</v>
      </c>
      <c r="G15" s="22">
        <v>39</v>
      </c>
      <c r="H15" s="22" t="s">
        <v>79</v>
      </c>
      <c r="I15" s="22" t="s">
        <v>41</v>
      </c>
      <c r="J15" s="22" t="s">
        <v>80</v>
      </c>
      <c r="K15" s="22" t="s">
        <v>29</v>
      </c>
      <c r="L15" s="22" t="s">
        <v>67</v>
      </c>
      <c r="M15" s="22">
        <v>172.66</v>
      </c>
      <c r="N15" s="22">
        <v>134</v>
      </c>
      <c r="O15" s="22">
        <v>134</v>
      </c>
      <c r="P15" s="23">
        <v>134</v>
      </c>
      <c r="Q15" s="24">
        <v>134</v>
      </c>
      <c r="R15" s="25">
        <f t="shared" si="0"/>
        <v>134</v>
      </c>
      <c r="S15" s="25">
        <f t="shared" si="1"/>
        <v>8.375</v>
      </c>
      <c r="T15" s="12">
        <f t="shared" si="2"/>
        <v>11.75</v>
      </c>
      <c r="U15" s="12">
        <f t="shared" si="3"/>
        <v>0.51329555693606688</v>
      </c>
    </row>
    <row r="16" spans="1:23" x14ac:dyDescent="0.25">
      <c r="A16" s="14" t="s">
        <v>81</v>
      </c>
      <c r="B16" s="14" t="s">
        <v>81</v>
      </c>
      <c r="C16" s="15" t="s">
        <v>82</v>
      </c>
      <c r="D16" s="16" t="s">
        <v>83</v>
      </c>
      <c r="E16" s="16">
        <v>5</v>
      </c>
      <c r="F16" s="16">
        <v>16</v>
      </c>
      <c r="G16" s="16">
        <v>36</v>
      </c>
      <c r="H16" s="16" t="s">
        <v>76</v>
      </c>
      <c r="I16" s="16" t="s">
        <v>80</v>
      </c>
      <c r="J16" s="16" t="s">
        <v>84</v>
      </c>
      <c r="K16" s="16" t="s">
        <v>85</v>
      </c>
      <c r="L16" s="16" t="s">
        <v>43</v>
      </c>
      <c r="M16" s="16">
        <v>190.8</v>
      </c>
      <c r="N16" s="16">
        <v>132</v>
      </c>
      <c r="O16" s="16">
        <v>132</v>
      </c>
      <c r="P16" s="17">
        <v>132</v>
      </c>
      <c r="Q16" s="18">
        <v>132</v>
      </c>
      <c r="R16" s="19">
        <f t="shared" si="0"/>
        <v>132</v>
      </c>
      <c r="S16" s="19">
        <f t="shared" si="1"/>
        <v>8.25</v>
      </c>
      <c r="T16" s="12">
        <f t="shared" si="2"/>
        <v>11.5</v>
      </c>
      <c r="U16" s="12">
        <f t="shared" si="3"/>
        <v>0.50237437487359737</v>
      </c>
    </row>
    <row r="17" spans="1:21" x14ac:dyDescent="0.25">
      <c r="A17" s="4">
        <v>14</v>
      </c>
      <c r="B17" s="4" t="s">
        <v>81</v>
      </c>
      <c r="C17" s="5" t="s">
        <v>86</v>
      </c>
      <c r="D17" s="3" t="s">
        <v>87</v>
      </c>
      <c r="E17" s="3">
        <v>7</v>
      </c>
      <c r="F17" s="3">
        <v>16</v>
      </c>
      <c r="G17" s="3">
        <v>54</v>
      </c>
      <c r="H17" s="3" t="s">
        <v>88</v>
      </c>
      <c r="I17" s="3" t="s">
        <v>22</v>
      </c>
      <c r="J17" s="3" t="s">
        <v>42</v>
      </c>
      <c r="K17" s="3" t="s">
        <v>30</v>
      </c>
      <c r="L17" s="3" t="s">
        <v>89</v>
      </c>
      <c r="M17" s="3">
        <v>178.77</v>
      </c>
      <c r="N17" s="3">
        <v>131</v>
      </c>
      <c r="O17" s="3">
        <v>131</v>
      </c>
      <c r="P17" s="7">
        <v>131</v>
      </c>
      <c r="Q17" s="9">
        <v>131</v>
      </c>
      <c r="R17" s="12">
        <f t="shared" si="0"/>
        <v>131</v>
      </c>
      <c r="S17" s="12">
        <f t="shared" si="1"/>
        <v>8.1875</v>
      </c>
      <c r="T17" s="12">
        <f t="shared" si="2"/>
        <v>11.375</v>
      </c>
      <c r="U17" s="12">
        <f t="shared" si="3"/>
        <v>0.49691378384236262</v>
      </c>
    </row>
    <row r="18" spans="1:21" x14ac:dyDescent="0.25">
      <c r="A18" s="4">
        <v>15</v>
      </c>
      <c r="B18" s="4" t="s">
        <v>81</v>
      </c>
      <c r="C18" s="27" t="s">
        <v>90</v>
      </c>
      <c r="D18" s="3" t="s">
        <v>91</v>
      </c>
      <c r="E18" s="3">
        <v>9</v>
      </c>
      <c r="F18" s="3">
        <v>16</v>
      </c>
      <c r="G18" s="3">
        <v>46</v>
      </c>
      <c r="H18" s="3" t="s">
        <v>92</v>
      </c>
      <c r="I18" s="3" t="s">
        <v>22</v>
      </c>
      <c r="J18" s="3" t="s">
        <v>29</v>
      </c>
      <c r="K18" s="3" t="s">
        <v>93</v>
      </c>
      <c r="L18" s="3" t="s">
        <v>89</v>
      </c>
      <c r="M18" s="3">
        <v>159.99</v>
      </c>
      <c r="N18" s="3">
        <v>130</v>
      </c>
      <c r="O18" s="3">
        <v>130</v>
      </c>
      <c r="P18" s="7">
        <v>130</v>
      </c>
      <c r="Q18" s="9">
        <v>130</v>
      </c>
      <c r="R18" s="12">
        <f t="shared" si="0"/>
        <v>130</v>
      </c>
      <c r="S18" s="12">
        <f t="shared" si="1"/>
        <v>8.125</v>
      </c>
      <c r="T18" s="12">
        <f t="shared" si="2"/>
        <v>11.25</v>
      </c>
      <c r="U18" s="12">
        <f t="shared" si="3"/>
        <v>0.49145319281112787</v>
      </c>
    </row>
    <row r="19" spans="1:21" x14ac:dyDescent="0.25">
      <c r="A19" s="4">
        <v>17</v>
      </c>
      <c r="B19" s="4" t="s">
        <v>81</v>
      </c>
      <c r="C19" s="5" t="s">
        <v>94</v>
      </c>
      <c r="D19" s="3" t="s">
        <v>95</v>
      </c>
      <c r="E19" s="3">
        <v>6</v>
      </c>
      <c r="F19" s="3">
        <v>16</v>
      </c>
      <c r="G19" s="3">
        <v>34</v>
      </c>
      <c r="H19" s="3" t="s">
        <v>96</v>
      </c>
      <c r="I19" s="3" t="s">
        <v>54</v>
      </c>
      <c r="J19" s="3" t="s">
        <v>29</v>
      </c>
      <c r="K19" s="3" t="s">
        <v>97</v>
      </c>
      <c r="L19" s="3" t="s">
        <v>43</v>
      </c>
      <c r="M19" s="3">
        <v>190.5</v>
      </c>
      <c r="N19" s="3">
        <v>127</v>
      </c>
      <c r="O19" s="3">
        <v>127</v>
      </c>
      <c r="P19" s="7">
        <v>127</v>
      </c>
      <c r="Q19" s="9">
        <v>127</v>
      </c>
      <c r="R19" s="12">
        <f t="shared" si="0"/>
        <v>127</v>
      </c>
      <c r="S19" s="12">
        <f t="shared" si="1"/>
        <v>7.9375</v>
      </c>
      <c r="T19" s="12">
        <f t="shared" si="2"/>
        <v>10.875</v>
      </c>
      <c r="U19" s="12">
        <f t="shared" si="3"/>
        <v>0.47507141971742373</v>
      </c>
    </row>
    <row r="20" spans="1:21" x14ac:dyDescent="0.25">
      <c r="A20" s="4">
        <v>16</v>
      </c>
      <c r="B20" s="4" t="s">
        <v>81</v>
      </c>
      <c r="C20" s="5" t="s">
        <v>98</v>
      </c>
      <c r="D20" s="3" t="s">
        <v>99</v>
      </c>
      <c r="E20" s="3">
        <v>12</v>
      </c>
      <c r="F20" s="3">
        <v>16</v>
      </c>
      <c r="G20" s="3">
        <v>45</v>
      </c>
      <c r="H20" s="3" t="s">
        <v>100</v>
      </c>
      <c r="I20" s="3" t="s">
        <v>54</v>
      </c>
      <c r="J20" s="3" t="s">
        <v>41</v>
      </c>
      <c r="K20" s="3" t="s">
        <v>42</v>
      </c>
      <c r="L20" s="3" t="s">
        <v>67</v>
      </c>
      <c r="M20" s="3">
        <v>185.15</v>
      </c>
      <c r="N20" s="3">
        <v>127</v>
      </c>
      <c r="O20" s="3">
        <v>127</v>
      </c>
      <c r="P20" s="7">
        <v>127</v>
      </c>
      <c r="Q20" s="9">
        <v>127</v>
      </c>
      <c r="R20" s="12">
        <f t="shared" si="0"/>
        <v>127</v>
      </c>
      <c r="S20" s="12">
        <f t="shared" si="1"/>
        <v>7.9375</v>
      </c>
      <c r="T20" s="12">
        <f t="shared" si="2"/>
        <v>10.875</v>
      </c>
      <c r="U20" s="12">
        <f t="shared" si="3"/>
        <v>0.47507141971742373</v>
      </c>
    </row>
    <row r="21" spans="1:21" x14ac:dyDescent="0.25">
      <c r="A21" s="4">
        <v>18</v>
      </c>
      <c r="B21" s="4" t="s">
        <v>81</v>
      </c>
      <c r="C21" s="5" t="s">
        <v>101</v>
      </c>
      <c r="D21" s="3" t="s">
        <v>102</v>
      </c>
      <c r="E21" s="3">
        <v>9</v>
      </c>
      <c r="F21" s="3">
        <v>16</v>
      </c>
      <c r="G21" s="3">
        <v>28</v>
      </c>
      <c r="H21" s="3" t="s">
        <v>39</v>
      </c>
      <c r="I21" s="3" t="s">
        <v>103</v>
      </c>
      <c r="J21" s="3" t="s">
        <v>22</v>
      </c>
      <c r="K21" s="3" t="s">
        <v>97</v>
      </c>
      <c r="L21" s="3" t="s">
        <v>104</v>
      </c>
      <c r="M21" s="3">
        <v>182</v>
      </c>
      <c r="N21" s="3">
        <v>126</v>
      </c>
      <c r="O21" s="3">
        <v>126</v>
      </c>
      <c r="P21" s="7">
        <v>126</v>
      </c>
      <c r="Q21" s="9">
        <v>126</v>
      </c>
      <c r="R21" s="12">
        <f t="shared" si="0"/>
        <v>126</v>
      </c>
      <c r="S21" s="12">
        <f t="shared" si="1"/>
        <v>7.875</v>
      </c>
      <c r="T21" s="12">
        <f t="shared" si="2"/>
        <v>10.75</v>
      </c>
      <c r="U21" s="12">
        <f t="shared" si="3"/>
        <v>0.46961082868618886</v>
      </c>
    </row>
    <row r="22" spans="1:21" x14ac:dyDescent="0.25">
      <c r="A22" s="4">
        <v>19</v>
      </c>
      <c r="B22" s="4" t="s">
        <v>81</v>
      </c>
      <c r="C22" s="5" t="s">
        <v>105</v>
      </c>
      <c r="D22" s="3" t="s">
        <v>106</v>
      </c>
      <c r="E22" s="3">
        <v>4</v>
      </c>
      <c r="F22" s="3">
        <v>16</v>
      </c>
      <c r="G22" s="3">
        <v>50</v>
      </c>
      <c r="H22" s="3" t="s">
        <v>107</v>
      </c>
      <c r="I22" s="3" t="s">
        <v>42</v>
      </c>
      <c r="J22" s="3" t="s">
        <v>22</v>
      </c>
      <c r="K22" s="3" t="s">
        <v>42</v>
      </c>
      <c r="L22" s="3" t="s">
        <v>108</v>
      </c>
      <c r="M22" s="3">
        <v>187.76</v>
      </c>
      <c r="N22" s="3">
        <v>126</v>
      </c>
      <c r="O22" s="3">
        <v>126</v>
      </c>
      <c r="P22" s="7">
        <v>126</v>
      </c>
      <c r="Q22" s="9">
        <v>126</v>
      </c>
      <c r="R22" s="12">
        <f t="shared" si="0"/>
        <v>126</v>
      </c>
      <c r="S22" s="12">
        <f t="shared" si="1"/>
        <v>7.875</v>
      </c>
      <c r="T22" s="12">
        <f t="shared" si="2"/>
        <v>10.75</v>
      </c>
      <c r="U22" s="12">
        <f t="shared" si="3"/>
        <v>0.46961082868618886</v>
      </c>
    </row>
    <row r="23" spans="1:21" x14ac:dyDescent="0.25">
      <c r="A23" s="4">
        <v>20</v>
      </c>
      <c r="B23" s="4" t="s">
        <v>81</v>
      </c>
      <c r="C23" s="5" t="s">
        <v>109</v>
      </c>
      <c r="D23" s="3" t="s">
        <v>110</v>
      </c>
      <c r="E23" s="3">
        <v>10</v>
      </c>
      <c r="F23" s="3">
        <v>16</v>
      </c>
      <c r="G23" s="3">
        <v>34</v>
      </c>
      <c r="H23" s="3" t="s">
        <v>111</v>
      </c>
      <c r="I23" s="3" t="s">
        <v>93</v>
      </c>
      <c r="J23" s="3" t="s">
        <v>85</v>
      </c>
      <c r="K23" s="3" t="s">
        <v>97</v>
      </c>
      <c r="L23" s="3" t="s">
        <v>61</v>
      </c>
      <c r="M23" s="3">
        <v>191</v>
      </c>
      <c r="N23" s="3">
        <v>125</v>
      </c>
      <c r="O23" s="3">
        <v>125</v>
      </c>
      <c r="P23" s="7">
        <v>125</v>
      </c>
      <c r="Q23" s="9">
        <v>125</v>
      </c>
      <c r="R23" s="12">
        <f t="shared" si="0"/>
        <v>125</v>
      </c>
      <c r="S23" s="12">
        <f t="shared" si="1"/>
        <v>7.8125</v>
      </c>
      <c r="T23" s="12">
        <f t="shared" si="2"/>
        <v>10.625</v>
      </c>
      <c r="U23" s="12">
        <f t="shared" si="3"/>
        <v>0.46415023765495411</v>
      </c>
    </row>
    <row r="24" spans="1:21" x14ac:dyDescent="0.25">
      <c r="A24" s="4">
        <v>21</v>
      </c>
      <c r="B24" s="4" t="s">
        <v>81</v>
      </c>
      <c r="C24" s="5" t="s">
        <v>112</v>
      </c>
      <c r="D24" s="3" t="s">
        <v>113</v>
      </c>
      <c r="E24" s="3">
        <v>8</v>
      </c>
      <c r="F24" s="3">
        <v>16</v>
      </c>
      <c r="G24" s="3">
        <v>36</v>
      </c>
      <c r="H24" s="3" t="s">
        <v>114</v>
      </c>
      <c r="I24" s="3" t="s">
        <v>40</v>
      </c>
      <c r="J24" s="3" t="s">
        <v>93</v>
      </c>
      <c r="K24" s="3" t="s">
        <v>23</v>
      </c>
      <c r="L24" s="3" t="s">
        <v>43</v>
      </c>
      <c r="M24" s="3">
        <v>191.59</v>
      </c>
      <c r="N24" s="3">
        <v>124</v>
      </c>
      <c r="O24" s="3">
        <v>124</v>
      </c>
      <c r="P24" s="7">
        <v>124</v>
      </c>
      <c r="Q24" s="9">
        <v>124</v>
      </c>
      <c r="R24" s="12">
        <f t="shared" si="0"/>
        <v>124</v>
      </c>
      <c r="S24" s="12">
        <f t="shared" si="1"/>
        <v>7.75</v>
      </c>
      <c r="T24" s="12">
        <f t="shared" si="2"/>
        <v>10.5</v>
      </c>
      <c r="U24" s="12">
        <f t="shared" si="3"/>
        <v>0.45868964662371936</v>
      </c>
    </row>
    <row r="25" spans="1:21" x14ac:dyDescent="0.25">
      <c r="A25" s="4">
        <v>23</v>
      </c>
      <c r="B25" s="4" t="s">
        <v>81</v>
      </c>
      <c r="C25" s="5" t="s">
        <v>115</v>
      </c>
      <c r="D25" s="3" t="s">
        <v>116</v>
      </c>
      <c r="E25" s="3">
        <v>8</v>
      </c>
      <c r="F25" s="3">
        <v>16</v>
      </c>
      <c r="G25" s="3">
        <v>37</v>
      </c>
      <c r="H25" s="3" t="s">
        <v>117</v>
      </c>
      <c r="I25" s="3" t="s">
        <v>29</v>
      </c>
      <c r="J25" s="3" t="s">
        <v>93</v>
      </c>
      <c r="K25" s="3" t="s">
        <v>118</v>
      </c>
      <c r="L25" s="3" t="s">
        <v>43</v>
      </c>
      <c r="M25" s="3">
        <v>190.95</v>
      </c>
      <c r="N25" s="3">
        <v>123</v>
      </c>
      <c r="O25" s="3">
        <v>123</v>
      </c>
      <c r="P25" s="7">
        <v>123</v>
      </c>
      <c r="Q25" s="9">
        <v>123</v>
      </c>
      <c r="R25" s="12">
        <f t="shared" si="0"/>
        <v>123</v>
      </c>
      <c r="S25" s="12">
        <f t="shared" si="1"/>
        <v>7.6875</v>
      </c>
      <c r="T25" s="12">
        <f t="shared" si="2"/>
        <v>10.375</v>
      </c>
      <c r="U25" s="12">
        <f t="shared" si="3"/>
        <v>0.45322905559248461</v>
      </c>
    </row>
    <row r="26" spans="1:21" x14ac:dyDescent="0.25">
      <c r="A26" s="4">
        <v>22</v>
      </c>
      <c r="B26" s="4" t="s">
        <v>81</v>
      </c>
      <c r="C26" s="5" t="s">
        <v>119</v>
      </c>
      <c r="D26" s="3" t="s">
        <v>120</v>
      </c>
      <c r="E26" s="3">
        <v>9</v>
      </c>
      <c r="F26" s="3">
        <v>16</v>
      </c>
      <c r="G26" s="3">
        <v>33</v>
      </c>
      <c r="H26" s="3" t="s">
        <v>96</v>
      </c>
      <c r="I26" s="3" t="s">
        <v>118</v>
      </c>
      <c r="J26" s="3" t="s">
        <v>22</v>
      </c>
      <c r="K26" s="3" t="s">
        <v>118</v>
      </c>
      <c r="L26" s="3" t="s">
        <v>61</v>
      </c>
      <c r="M26" s="3">
        <v>191.68</v>
      </c>
      <c r="N26" s="3">
        <v>123</v>
      </c>
      <c r="O26" s="3">
        <v>123</v>
      </c>
      <c r="P26" s="7">
        <v>123</v>
      </c>
      <c r="Q26" s="9">
        <v>123</v>
      </c>
      <c r="R26" s="12">
        <f t="shared" si="0"/>
        <v>123</v>
      </c>
      <c r="S26" s="12">
        <f t="shared" si="1"/>
        <v>7.6875</v>
      </c>
      <c r="T26" s="12">
        <f t="shared" si="2"/>
        <v>10.375</v>
      </c>
      <c r="U26" s="12">
        <f t="shared" si="3"/>
        <v>0.45322905559248461</v>
      </c>
    </row>
    <row r="27" spans="1:21" x14ac:dyDescent="0.25">
      <c r="A27" s="4">
        <v>24</v>
      </c>
      <c r="B27" s="4" t="s">
        <v>81</v>
      </c>
      <c r="C27" s="5" t="s">
        <v>121</v>
      </c>
      <c r="D27" s="3" t="s">
        <v>122</v>
      </c>
      <c r="E27" s="3">
        <v>8</v>
      </c>
      <c r="F27" s="3">
        <v>16</v>
      </c>
      <c r="G27" s="3">
        <v>34</v>
      </c>
      <c r="H27" s="3" t="s">
        <v>123</v>
      </c>
      <c r="I27" s="3" t="s">
        <v>22</v>
      </c>
      <c r="J27" s="3" t="s">
        <v>29</v>
      </c>
      <c r="K27" s="3" t="s">
        <v>35</v>
      </c>
      <c r="L27" s="3" t="s">
        <v>89</v>
      </c>
      <c r="M27" s="3">
        <v>190.05</v>
      </c>
      <c r="N27" s="3">
        <v>122</v>
      </c>
      <c r="O27" s="3">
        <v>122</v>
      </c>
      <c r="P27" s="7">
        <v>122</v>
      </c>
      <c r="Q27" s="9">
        <v>122</v>
      </c>
      <c r="R27" s="12">
        <f t="shared" si="0"/>
        <v>122</v>
      </c>
      <c r="S27" s="12">
        <f t="shared" si="1"/>
        <v>7.625</v>
      </c>
      <c r="T27" s="12">
        <f t="shared" si="2"/>
        <v>10.25</v>
      </c>
      <c r="U27" s="12">
        <f t="shared" si="3"/>
        <v>0.44776846456124986</v>
      </c>
    </row>
    <row r="28" spans="1:21" x14ac:dyDescent="0.25">
      <c r="A28" s="4">
        <v>25</v>
      </c>
      <c r="B28" s="4" t="s">
        <v>81</v>
      </c>
      <c r="C28" s="5" t="s">
        <v>124</v>
      </c>
      <c r="D28" s="3" t="s">
        <v>125</v>
      </c>
      <c r="E28" s="3">
        <v>5</v>
      </c>
      <c r="F28" s="3">
        <v>16</v>
      </c>
      <c r="G28" s="3">
        <v>37</v>
      </c>
      <c r="H28" s="3" t="s">
        <v>114</v>
      </c>
      <c r="I28" s="3" t="s">
        <v>40</v>
      </c>
      <c r="J28" s="3" t="s">
        <v>29</v>
      </c>
      <c r="K28" s="3" t="s">
        <v>118</v>
      </c>
      <c r="L28" s="3" t="s">
        <v>126</v>
      </c>
      <c r="M28" s="3">
        <v>189.86</v>
      </c>
      <c r="N28" s="3">
        <v>122</v>
      </c>
      <c r="O28" s="3">
        <v>122</v>
      </c>
      <c r="P28" s="7">
        <v>122</v>
      </c>
      <c r="Q28" s="9">
        <v>122</v>
      </c>
      <c r="R28" s="12">
        <f t="shared" si="0"/>
        <v>122</v>
      </c>
      <c r="S28" s="12">
        <f t="shared" si="1"/>
        <v>7.625</v>
      </c>
      <c r="T28" s="12">
        <f t="shared" si="2"/>
        <v>10.25</v>
      </c>
      <c r="U28" s="12">
        <f t="shared" si="3"/>
        <v>0.44776846456124986</v>
      </c>
    </row>
    <row r="29" spans="1:21" x14ac:dyDescent="0.25">
      <c r="A29" s="4">
        <v>26</v>
      </c>
      <c r="B29" s="4" t="s">
        <v>81</v>
      </c>
      <c r="C29" s="5" t="s">
        <v>127</v>
      </c>
      <c r="D29" s="3" t="s">
        <v>128</v>
      </c>
      <c r="E29" s="3">
        <v>12</v>
      </c>
      <c r="F29" s="3">
        <v>16</v>
      </c>
      <c r="G29" s="3">
        <v>36</v>
      </c>
      <c r="H29" s="3" t="s">
        <v>114</v>
      </c>
      <c r="I29" s="3" t="s">
        <v>118</v>
      </c>
      <c r="J29" s="3" t="s">
        <v>22</v>
      </c>
      <c r="K29" s="3" t="s">
        <v>22</v>
      </c>
      <c r="L29" s="3" t="s">
        <v>36</v>
      </c>
      <c r="M29" s="3">
        <v>184.88</v>
      </c>
      <c r="N29" s="3">
        <v>121</v>
      </c>
      <c r="O29" s="3">
        <v>121</v>
      </c>
      <c r="P29" s="7">
        <v>121</v>
      </c>
      <c r="Q29" s="9">
        <v>121</v>
      </c>
      <c r="R29" s="12">
        <f t="shared" si="0"/>
        <v>121</v>
      </c>
      <c r="S29" s="12">
        <f t="shared" si="1"/>
        <v>7.5625</v>
      </c>
      <c r="T29" s="12">
        <f t="shared" si="2"/>
        <v>10.125</v>
      </c>
      <c r="U29" s="12">
        <f t="shared" si="3"/>
        <v>0.44230787353001511</v>
      </c>
    </row>
    <row r="30" spans="1:21" x14ac:dyDescent="0.25">
      <c r="A30" s="4">
        <v>27</v>
      </c>
      <c r="B30" s="4" t="s">
        <v>81</v>
      </c>
      <c r="C30" s="5" t="s">
        <v>129</v>
      </c>
      <c r="D30" s="3" t="s">
        <v>130</v>
      </c>
      <c r="E30" s="3">
        <v>12</v>
      </c>
      <c r="F30" s="3">
        <v>16</v>
      </c>
      <c r="G30" s="3">
        <v>37</v>
      </c>
      <c r="H30" s="3" t="s">
        <v>117</v>
      </c>
      <c r="I30" s="3" t="s">
        <v>118</v>
      </c>
      <c r="J30" s="3" t="s">
        <v>22</v>
      </c>
      <c r="K30" s="3" t="s">
        <v>42</v>
      </c>
      <c r="L30" s="3" t="s">
        <v>61</v>
      </c>
      <c r="M30" s="3" t="s">
        <v>81</v>
      </c>
      <c r="N30" s="3">
        <v>119</v>
      </c>
      <c r="O30" s="3">
        <v>119</v>
      </c>
      <c r="P30" s="7">
        <v>119</v>
      </c>
      <c r="Q30" s="9">
        <v>119</v>
      </c>
      <c r="R30" s="12">
        <f t="shared" si="0"/>
        <v>119</v>
      </c>
      <c r="S30" s="12">
        <f t="shared" si="1"/>
        <v>7.4375</v>
      </c>
      <c r="T30" s="12">
        <f t="shared" si="2"/>
        <v>9.875</v>
      </c>
      <c r="U30" s="12">
        <f t="shared" si="3"/>
        <v>0.4313866914675456</v>
      </c>
    </row>
    <row r="31" spans="1:21" x14ac:dyDescent="0.25">
      <c r="A31" s="4">
        <v>29</v>
      </c>
      <c r="B31" s="4" t="s">
        <v>81</v>
      </c>
      <c r="C31" s="5" t="s">
        <v>131</v>
      </c>
      <c r="D31" s="3" t="s">
        <v>132</v>
      </c>
      <c r="E31" s="3">
        <v>12</v>
      </c>
      <c r="F31" s="3">
        <v>16</v>
      </c>
      <c r="G31" s="3">
        <v>36</v>
      </c>
      <c r="H31" s="3" t="s">
        <v>100</v>
      </c>
      <c r="I31" s="3" t="s">
        <v>40</v>
      </c>
      <c r="J31" s="3" t="s">
        <v>93</v>
      </c>
      <c r="K31" s="3" t="s">
        <v>133</v>
      </c>
      <c r="L31" s="3" t="s">
        <v>36</v>
      </c>
      <c r="M31" s="3">
        <v>189.86</v>
      </c>
      <c r="N31" s="3">
        <v>118</v>
      </c>
      <c r="O31" s="3">
        <v>118</v>
      </c>
      <c r="P31" s="7">
        <v>118</v>
      </c>
      <c r="Q31" s="9">
        <v>118</v>
      </c>
      <c r="R31" s="12">
        <f t="shared" si="0"/>
        <v>118</v>
      </c>
      <c r="S31" s="12">
        <f t="shared" si="1"/>
        <v>7.375</v>
      </c>
      <c r="T31" s="12">
        <f t="shared" si="2"/>
        <v>9.75</v>
      </c>
      <c r="U31" s="12">
        <f t="shared" si="3"/>
        <v>0.42592610043631085</v>
      </c>
    </row>
    <row r="32" spans="1:21" x14ac:dyDescent="0.25">
      <c r="A32" s="4">
        <v>28</v>
      </c>
      <c r="B32" s="4" t="s">
        <v>81</v>
      </c>
      <c r="C32" s="5" t="s">
        <v>134</v>
      </c>
      <c r="D32" s="3" t="s">
        <v>135</v>
      </c>
      <c r="E32" s="3">
        <v>8</v>
      </c>
      <c r="F32" s="3">
        <v>16</v>
      </c>
      <c r="G32" s="3">
        <v>30</v>
      </c>
      <c r="H32" s="3" t="s">
        <v>136</v>
      </c>
      <c r="I32" s="3" t="s">
        <v>103</v>
      </c>
      <c r="J32" s="3" t="s">
        <v>41</v>
      </c>
      <c r="K32" s="3" t="s">
        <v>23</v>
      </c>
      <c r="L32" s="3" t="s">
        <v>89</v>
      </c>
      <c r="M32" s="3">
        <v>187.43</v>
      </c>
      <c r="N32" s="3">
        <v>118</v>
      </c>
      <c r="O32" s="3">
        <v>118</v>
      </c>
      <c r="P32" s="7">
        <v>118</v>
      </c>
      <c r="Q32" s="9">
        <v>118</v>
      </c>
      <c r="R32" s="12">
        <f t="shared" si="0"/>
        <v>118</v>
      </c>
      <c r="S32" s="12">
        <f t="shared" si="1"/>
        <v>7.375</v>
      </c>
      <c r="T32" s="12">
        <f t="shared" si="2"/>
        <v>9.75</v>
      </c>
      <c r="U32" s="12">
        <f t="shared" si="3"/>
        <v>0.42592610043631085</v>
      </c>
    </row>
    <row r="33" spans="1:21" x14ac:dyDescent="0.25">
      <c r="A33" s="4">
        <v>30</v>
      </c>
      <c r="B33" s="4" t="s">
        <v>81</v>
      </c>
      <c r="C33" s="5" t="s">
        <v>137</v>
      </c>
      <c r="D33" s="3" t="s">
        <v>138</v>
      </c>
      <c r="E33" s="3">
        <v>10</v>
      </c>
      <c r="F33" s="3">
        <v>16</v>
      </c>
      <c r="G33" s="3">
        <v>28</v>
      </c>
      <c r="H33" s="3" t="s">
        <v>96</v>
      </c>
      <c r="I33" s="3" t="s">
        <v>139</v>
      </c>
      <c r="J33" s="3" t="s">
        <v>54</v>
      </c>
      <c r="K33" s="3" t="s">
        <v>42</v>
      </c>
      <c r="L33" s="3" t="s">
        <v>67</v>
      </c>
      <c r="M33" s="3">
        <v>189.27</v>
      </c>
      <c r="N33" s="3">
        <v>116</v>
      </c>
      <c r="O33" s="3">
        <v>116</v>
      </c>
      <c r="P33" s="7">
        <v>116</v>
      </c>
      <c r="Q33" s="9">
        <v>116</v>
      </c>
      <c r="R33" s="12">
        <f t="shared" si="0"/>
        <v>116</v>
      </c>
      <c r="S33" s="12">
        <f t="shared" si="1"/>
        <v>7.25</v>
      </c>
      <c r="T33" s="12">
        <f t="shared" si="2"/>
        <v>9.4999999999999982</v>
      </c>
      <c r="U33" s="12">
        <f t="shared" si="3"/>
        <v>0.41500491837384124</v>
      </c>
    </row>
    <row r="34" spans="1:21" x14ac:dyDescent="0.25">
      <c r="A34" s="4">
        <v>32</v>
      </c>
      <c r="B34" s="4" t="s">
        <v>81</v>
      </c>
      <c r="C34" s="5" t="s">
        <v>140</v>
      </c>
      <c r="D34" s="3" t="s">
        <v>141</v>
      </c>
      <c r="E34" s="3">
        <v>4</v>
      </c>
      <c r="F34" s="3">
        <v>16</v>
      </c>
      <c r="G34" s="3">
        <v>43</v>
      </c>
      <c r="H34" s="3" t="s">
        <v>142</v>
      </c>
      <c r="I34" s="3" t="s">
        <v>30</v>
      </c>
      <c r="J34" s="3" t="s">
        <v>42</v>
      </c>
      <c r="K34" s="3" t="s">
        <v>23</v>
      </c>
      <c r="L34" s="3" t="s">
        <v>67</v>
      </c>
      <c r="M34" s="3" t="s">
        <v>81</v>
      </c>
      <c r="N34" s="3">
        <v>114</v>
      </c>
      <c r="O34" s="3">
        <v>114</v>
      </c>
      <c r="P34" s="7">
        <v>114</v>
      </c>
      <c r="Q34" s="9">
        <v>114</v>
      </c>
      <c r="R34" s="12">
        <f t="shared" si="0"/>
        <v>114</v>
      </c>
      <c r="S34" s="12">
        <f t="shared" si="1"/>
        <v>7.125</v>
      </c>
      <c r="T34" s="12">
        <f t="shared" si="2"/>
        <v>9.2499999999999982</v>
      </c>
      <c r="U34" s="12">
        <f t="shared" si="3"/>
        <v>0.40408373631137173</v>
      </c>
    </row>
    <row r="35" spans="1:21" x14ac:dyDescent="0.25">
      <c r="A35" s="4">
        <v>31</v>
      </c>
      <c r="B35" s="4" t="s">
        <v>81</v>
      </c>
      <c r="C35" s="5" t="s">
        <v>143</v>
      </c>
      <c r="D35" s="3" t="s">
        <v>144</v>
      </c>
      <c r="E35" s="3">
        <v>10</v>
      </c>
      <c r="F35" s="3">
        <v>16</v>
      </c>
      <c r="G35" s="3">
        <v>30</v>
      </c>
      <c r="H35" s="3" t="s">
        <v>145</v>
      </c>
      <c r="I35" s="3" t="s">
        <v>133</v>
      </c>
      <c r="J35" s="3" t="s">
        <v>29</v>
      </c>
      <c r="K35" s="3" t="s">
        <v>66</v>
      </c>
      <c r="L35" s="3" t="s">
        <v>43</v>
      </c>
      <c r="M35" s="3" t="s">
        <v>81</v>
      </c>
      <c r="N35" s="3">
        <v>114</v>
      </c>
      <c r="O35" s="3">
        <v>114</v>
      </c>
      <c r="P35" s="7">
        <v>114</v>
      </c>
      <c r="Q35" s="9">
        <v>114</v>
      </c>
      <c r="R35" s="12">
        <f t="shared" si="0"/>
        <v>114</v>
      </c>
      <c r="S35" s="12">
        <f t="shared" si="1"/>
        <v>7.125</v>
      </c>
      <c r="T35" s="12">
        <f t="shared" si="2"/>
        <v>9.2499999999999982</v>
      </c>
      <c r="U35" s="12">
        <f t="shared" si="3"/>
        <v>0.40408373631137173</v>
      </c>
    </row>
  </sheetData>
  <mergeCells count="1">
    <mergeCell ref="A2:U2"/>
  </mergeCells>
  <conditionalFormatting sqref="U4:U3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{7A0A81D8-74F6-4C29-864F-E948E662CC36}</x14:id>
        </ext>
      </extLst>
    </cfRule>
  </conditionalFormatting>
  <conditionalFormatting sqref="S4:S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0A81D8-74F6-4C29-864F-E948E662CC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U4:U35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Projections</vt:lpstr>
      <vt:lpstr>Projections!Print_Area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davec</dc:creator>
  <cp:lastModifiedBy>davec</cp:lastModifiedBy>
  <dcterms:created xsi:type="dcterms:W3CDTF">2013-08-20T05:08:56Z</dcterms:created>
  <dcterms:modified xsi:type="dcterms:W3CDTF">2013-08-20T07:25:21Z</dcterms:modified>
</cp:coreProperties>
</file>