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Documentos\github\STZ\"/>
    </mc:Choice>
  </mc:AlternateContent>
  <xr:revisionPtr revIDLastSave="0" documentId="13_ncr:1_{3C345425-CEDA-474E-AD63-FC160E462FF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rasslands" sheetId="1" r:id="rId1"/>
    <sheet name="readme" sheetId="2" r:id="rId2"/>
    <sheet name="site coordinates" sheetId="3" r:id="rId3"/>
  </sheets>
  <definedNames>
    <definedName name="_xlnm._FilterDatabase" localSheetId="0" hidden="1">Grasslands!$A$1:$X$793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70" i="1" l="1"/>
  <c r="Q770" i="1" s="1"/>
  <c r="P605" i="1"/>
  <c r="Q605" i="1" s="1"/>
  <c r="P84" i="1"/>
  <c r="Q84" i="1" s="1"/>
  <c r="P110" i="1"/>
  <c r="Q110" i="1" s="1"/>
  <c r="J787" i="1" l="1"/>
  <c r="J782" i="1"/>
  <c r="J781" i="1"/>
  <c r="J779" i="1"/>
  <c r="J774" i="1"/>
  <c r="J772" i="1"/>
  <c r="J771" i="1"/>
  <c r="J770" i="1"/>
  <c r="J769" i="1"/>
  <c r="J768" i="1"/>
  <c r="J759" i="1"/>
  <c r="J756" i="1"/>
  <c r="J755" i="1"/>
  <c r="J749" i="1"/>
  <c r="J748" i="1"/>
  <c r="J746" i="1"/>
  <c r="J744" i="1"/>
  <c r="J741" i="1"/>
  <c r="J740" i="1"/>
  <c r="J739" i="1"/>
  <c r="J732" i="1"/>
  <c r="J731" i="1"/>
  <c r="J730" i="1"/>
  <c r="J729" i="1"/>
  <c r="J726" i="1"/>
  <c r="J725" i="1"/>
  <c r="J721" i="1"/>
  <c r="J716" i="1"/>
  <c r="J715" i="1"/>
  <c r="J711" i="1"/>
  <c r="J709" i="1"/>
  <c r="J708" i="1"/>
  <c r="J706" i="1"/>
  <c r="J703" i="1"/>
  <c r="J697" i="1"/>
  <c r="J690" i="1"/>
  <c r="J685" i="1"/>
  <c r="J683" i="1"/>
  <c r="J682" i="1"/>
  <c r="J681" i="1"/>
  <c r="J680" i="1"/>
  <c r="J676" i="1"/>
  <c r="J675" i="1"/>
  <c r="J672" i="1"/>
  <c r="J668" i="1"/>
  <c r="J660" i="1"/>
  <c r="J659" i="1"/>
  <c r="J657" i="1"/>
  <c r="J655" i="1"/>
  <c r="J654" i="1"/>
  <c r="J653" i="1"/>
  <c r="J651" i="1"/>
  <c r="J650" i="1"/>
  <c r="J641" i="1"/>
  <c r="J640" i="1"/>
  <c r="J638" i="1"/>
  <c r="J634" i="1"/>
  <c r="J630" i="1"/>
  <c r="J625" i="1"/>
  <c r="J624" i="1"/>
  <c r="R620" i="1" l="1"/>
  <c r="R603" i="1"/>
  <c r="R521" i="1"/>
  <c r="R520" i="1"/>
  <c r="R413" i="1"/>
  <c r="R400" i="1"/>
  <c r="R401" i="1"/>
  <c r="R389" i="1"/>
  <c r="R371" i="1"/>
  <c r="R362" i="1"/>
  <c r="R350" i="1"/>
  <c r="V599" i="1"/>
  <c r="R599" i="1"/>
  <c r="R299" i="1" l="1"/>
  <c r="R291" i="1"/>
  <c r="R286" i="1"/>
  <c r="AA630" i="1" l="1"/>
  <c r="U630" i="1" s="1"/>
  <c r="V620" i="1"/>
  <c r="R284" i="1" l="1"/>
  <c r="AA699" i="1"/>
  <c r="AA782" i="1"/>
  <c r="AA772" i="1"/>
  <c r="AA791" i="1" l="1"/>
  <c r="U791" i="1" s="1"/>
  <c r="V791" i="1" s="1"/>
  <c r="AA792" i="1"/>
  <c r="U792" i="1" s="1"/>
  <c r="V792" i="1" s="1"/>
  <c r="AA789" i="1"/>
  <c r="U789" i="1" s="1"/>
  <c r="V789" i="1" s="1"/>
  <c r="AA790" i="1"/>
  <c r="U790" i="1" s="1"/>
  <c r="V790" i="1" s="1"/>
  <c r="AA788" i="1"/>
  <c r="U788" i="1" s="1"/>
  <c r="V788" i="1" s="1"/>
  <c r="Z782" i="1"/>
  <c r="U782" i="1"/>
  <c r="V782" i="1" s="1"/>
  <c r="U772" i="1"/>
  <c r="V772" i="1" s="1"/>
  <c r="Z772" i="1"/>
  <c r="Z771" i="1"/>
  <c r="AA771" i="1"/>
  <c r="U771" i="1" s="1"/>
  <c r="V771" i="1" s="1"/>
  <c r="AA765" i="1"/>
  <c r="U765" i="1" s="1"/>
  <c r="V765" i="1" s="1"/>
  <c r="Z765" i="1"/>
  <c r="Z744" i="1"/>
  <c r="AA744" i="1"/>
  <c r="U744" i="1" s="1"/>
  <c r="V744" i="1" s="1"/>
  <c r="Z725" i="1"/>
  <c r="Z724" i="1"/>
  <c r="AA725" i="1"/>
  <c r="U725" i="1" s="1"/>
  <c r="V725" i="1" s="1"/>
  <c r="AA724" i="1"/>
  <c r="U724" i="1" s="1"/>
  <c r="V724" i="1" s="1"/>
  <c r="AA717" i="1"/>
  <c r="U717" i="1" s="1"/>
  <c r="V717" i="1" s="1"/>
  <c r="Z717" i="1"/>
  <c r="Z715" i="1"/>
  <c r="AA715" i="1"/>
  <c r="U715" i="1" s="1"/>
  <c r="V715" i="1" s="1"/>
  <c r="Z699" i="1"/>
  <c r="Z698" i="1"/>
  <c r="U699" i="1"/>
  <c r="V699" i="1" s="1"/>
  <c r="AA698" i="1"/>
  <c r="U698" i="1" s="1"/>
  <c r="V698" i="1" s="1"/>
  <c r="AA691" i="1"/>
  <c r="U691" i="1" s="1"/>
  <c r="V691" i="1" s="1"/>
  <c r="Z691" i="1"/>
  <c r="Z690" i="1"/>
  <c r="AA690" i="1"/>
  <c r="U690" i="1" s="1"/>
  <c r="V690" i="1" s="1"/>
  <c r="AA661" i="1"/>
  <c r="U661" i="1" s="1"/>
  <c r="V661" i="1" s="1"/>
  <c r="AA660" i="1"/>
  <c r="U660" i="1" s="1"/>
  <c r="V660" i="1" s="1"/>
  <c r="Z661" i="1"/>
  <c r="Z660" i="1"/>
  <c r="AA653" i="1"/>
  <c r="U653" i="1" s="1"/>
  <c r="V653" i="1" s="1"/>
  <c r="AA654" i="1"/>
  <c r="U654" i="1" s="1"/>
  <c r="V654" i="1" s="1"/>
  <c r="AA655" i="1"/>
  <c r="U655" i="1" s="1"/>
  <c r="V655" i="1" s="1"/>
  <c r="AA651" i="1"/>
  <c r="U651" i="1" s="1"/>
  <c r="V651" i="1" s="1"/>
  <c r="Z655" i="1"/>
  <c r="Z654" i="1"/>
  <c r="Z653" i="1"/>
  <c r="Z651" i="1"/>
  <c r="Z637" i="1"/>
  <c r="AA637" i="1"/>
  <c r="U637" i="1" s="1"/>
  <c r="V637" i="1" s="1"/>
  <c r="AA632" i="1"/>
  <c r="U632" i="1" s="1"/>
  <c r="AA631" i="1"/>
  <c r="Z632" i="1"/>
  <c r="Z631" i="1"/>
  <c r="Z630" i="1"/>
  <c r="Z629" i="1"/>
  <c r="Z624" i="1"/>
  <c r="U631" i="1" l="1"/>
  <c r="V631" i="1" s="1"/>
  <c r="V630" i="1"/>
  <c r="AA629" i="1"/>
  <c r="AA625" i="1"/>
  <c r="U625" i="1" s="1"/>
  <c r="V625" i="1" s="1"/>
  <c r="AA624" i="1"/>
  <c r="U624" i="1" s="1"/>
  <c r="U629" i="1" l="1"/>
  <c r="V629" i="1" s="1"/>
  <c r="V362" i="1"/>
  <c r="V413" i="1"/>
  <c r="V400" i="1"/>
  <c r="V401" i="1"/>
  <c r="V603" i="1"/>
  <c r="V520" i="1"/>
  <c r="V350" i="1"/>
  <c r="V299" i="1"/>
  <c r="V291" i="1"/>
  <c r="V286" i="1"/>
  <c r="V371" i="1"/>
  <c r="V521" i="1"/>
  <c r="V389" i="1"/>
  <c r="P787" i="1" l="1"/>
  <c r="Q787" i="1" s="1"/>
  <c r="P782" i="1"/>
  <c r="Q782" i="1" s="1"/>
  <c r="P781" i="1"/>
  <c r="Q781" i="1" s="1"/>
  <c r="P779" i="1"/>
  <c r="Q779" i="1" s="1"/>
  <c r="P774" i="1"/>
  <c r="Q774" i="1" s="1"/>
  <c r="P772" i="1"/>
  <c r="Q772" i="1" s="1"/>
  <c r="P771" i="1"/>
  <c r="Q771" i="1" s="1"/>
  <c r="P769" i="1"/>
  <c r="Q769" i="1" s="1"/>
  <c r="P768" i="1"/>
  <c r="Q768" i="1" s="1"/>
  <c r="P759" i="1"/>
  <c r="Q759" i="1" s="1"/>
  <c r="P756" i="1"/>
  <c r="Q756" i="1" s="1"/>
  <c r="P755" i="1"/>
  <c r="Q755" i="1" s="1"/>
  <c r="P749" i="1"/>
  <c r="Q749" i="1" s="1"/>
  <c r="P748" i="1"/>
  <c r="Q748" i="1" s="1"/>
  <c r="P746" i="1"/>
  <c r="Q746" i="1" s="1"/>
  <c r="P744" i="1"/>
  <c r="Q744" i="1" s="1"/>
  <c r="P741" i="1"/>
  <c r="Q741" i="1" s="1"/>
  <c r="P740" i="1"/>
  <c r="Q740" i="1" s="1"/>
  <c r="P739" i="1"/>
  <c r="Q739" i="1" s="1"/>
  <c r="P732" i="1"/>
  <c r="Q732" i="1" s="1"/>
  <c r="P731" i="1"/>
  <c r="Q731" i="1" s="1"/>
  <c r="P730" i="1"/>
  <c r="Q730" i="1" s="1"/>
  <c r="P729" i="1"/>
  <c r="Q729" i="1" s="1"/>
  <c r="P726" i="1"/>
  <c r="Q726" i="1" s="1"/>
  <c r="P725" i="1"/>
  <c r="Q725" i="1" s="1"/>
  <c r="P721" i="1"/>
  <c r="Q721" i="1" s="1"/>
  <c r="P716" i="1"/>
  <c r="Q716" i="1" s="1"/>
  <c r="P715" i="1"/>
  <c r="Q715" i="1" s="1"/>
  <c r="P711" i="1"/>
  <c r="Q711" i="1" s="1"/>
  <c r="P709" i="1"/>
  <c r="Q709" i="1" s="1"/>
  <c r="P708" i="1"/>
  <c r="Q708" i="1" s="1"/>
  <c r="P706" i="1"/>
  <c r="Q706" i="1" s="1"/>
  <c r="P703" i="1"/>
  <c r="Q703" i="1" s="1"/>
  <c r="P697" i="1"/>
  <c r="Q697" i="1" s="1"/>
  <c r="P690" i="1"/>
  <c r="Q690" i="1" s="1"/>
  <c r="P685" i="1"/>
  <c r="Q685" i="1" s="1"/>
  <c r="P683" i="1"/>
  <c r="Q683" i="1" s="1"/>
  <c r="P682" i="1"/>
  <c r="Q682" i="1" s="1"/>
  <c r="P681" i="1"/>
  <c r="Q681" i="1" s="1"/>
  <c r="P680" i="1"/>
  <c r="Q680" i="1" s="1"/>
  <c r="P676" i="1"/>
  <c r="Q676" i="1" s="1"/>
  <c r="P675" i="1"/>
  <c r="Q675" i="1" s="1"/>
  <c r="P672" i="1"/>
  <c r="Q672" i="1" s="1"/>
  <c r="P668" i="1"/>
  <c r="Q668" i="1" s="1"/>
  <c r="P660" i="1"/>
  <c r="Q660" i="1" s="1"/>
  <c r="P659" i="1"/>
  <c r="Q659" i="1" s="1"/>
  <c r="P657" i="1"/>
  <c r="Q657" i="1" s="1"/>
  <c r="P655" i="1"/>
  <c r="Q655" i="1" s="1"/>
  <c r="P654" i="1"/>
  <c r="Q654" i="1" s="1"/>
  <c r="P653" i="1"/>
  <c r="Q653" i="1" s="1"/>
  <c r="P651" i="1"/>
  <c r="Q651" i="1" s="1"/>
  <c r="P650" i="1"/>
  <c r="Q650" i="1" s="1"/>
  <c r="P641" i="1"/>
  <c r="Q641" i="1" s="1"/>
  <c r="P640" i="1"/>
  <c r="Q640" i="1" s="1"/>
  <c r="P638" i="1"/>
  <c r="Q638" i="1" s="1"/>
  <c r="P634" i="1"/>
  <c r="Q634" i="1" s="1"/>
  <c r="V632" i="1"/>
  <c r="P630" i="1"/>
  <c r="Q630" i="1" s="1"/>
  <c r="P625" i="1"/>
  <c r="Q625" i="1" s="1"/>
  <c r="V624" i="1"/>
  <c r="P624" i="1"/>
  <c r="Q624" i="1" s="1"/>
  <c r="P623" i="1"/>
  <c r="Q623" i="1" s="1"/>
  <c r="J623" i="1"/>
  <c r="P622" i="1"/>
  <c r="Q622" i="1" s="1"/>
  <c r="J622" i="1"/>
  <c r="P621" i="1"/>
  <c r="Q621" i="1" s="1"/>
  <c r="J621" i="1"/>
  <c r="P620" i="1"/>
  <c r="Q620" i="1" s="1"/>
  <c r="J620" i="1"/>
  <c r="P618" i="1"/>
  <c r="Q618" i="1" s="1"/>
  <c r="J618" i="1"/>
  <c r="V612" i="1"/>
  <c r="R612" i="1"/>
  <c r="P612" i="1"/>
  <c r="Q612" i="1" s="1"/>
  <c r="J612" i="1"/>
  <c r="V610" i="1"/>
  <c r="R610" i="1"/>
  <c r="V609" i="1"/>
  <c r="R609" i="1"/>
  <c r="P606" i="1"/>
  <c r="Q606" i="1" s="1"/>
  <c r="J606" i="1"/>
  <c r="V605" i="1"/>
  <c r="R605" i="1"/>
  <c r="J605" i="1"/>
  <c r="V604" i="1"/>
  <c r="R604" i="1"/>
  <c r="P603" i="1"/>
  <c r="Q603" i="1" s="1"/>
  <c r="J603" i="1"/>
  <c r="V602" i="1"/>
  <c r="R602" i="1"/>
  <c r="V601" i="1"/>
  <c r="R601" i="1"/>
  <c r="V598" i="1"/>
  <c r="R598" i="1"/>
  <c r="P598" i="1"/>
  <c r="Q598" i="1" s="1"/>
  <c r="J598" i="1"/>
  <c r="P595" i="1"/>
  <c r="Q595" i="1" s="1"/>
  <c r="J595" i="1"/>
  <c r="V593" i="1"/>
  <c r="R593" i="1"/>
  <c r="V592" i="1"/>
  <c r="R592" i="1"/>
  <c r="V591" i="1"/>
  <c r="R591" i="1"/>
  <c r="V590" i="1"/>
  <c r="R590" i="1"/>
  <c r="V589" i="1"/>
  <c r="R589" i="1"/>
  <c r="P588" i="1"/>
  <c r="Q588" i="1" s="1"/>
  <c r="J588" i="1"/>
  <c r="P587" i="1"/>
  <c r="Q587" i="1" s="1"/>
  <c r="J587" i="1"/>
  <c r="P586" i="1"/>
  <c r="Q586" i="1" s="1"/>
  <c r="J586" i="1"/>
  <c r="P584" i="1"/>
  <c r="Q584" i="1" s="1"/>
  <c r="J584" i="1"/>
  <c r="V583" i="1"/>
  <c r="R583" i="1"/>
  <c r="P583" i="1"/>
  <c r="Q583" i="1" s="1"/>
  <c r="J583" i="1"/>
  <c r="V582" i="1"/>
  <c r="R582" i="1"/>
  <c r="P582" i="1"/>
  <c r="Q582" i="1" s="1"/>
  <c r="J582" i="1"/>
  <c r="V581" i="1"/>
  <c r="R581" i="1"/>
  <c r="P581" i="1"/>
  <c r="Q581" i="1" s="1"/>
  <c r="J581" i="1"/>
  <c r="P580" i="1"/>
  <c r="Q580" i="1" s="1"/>
  <c r="J580" i="1"/>
  <c r="V579" i="1"/>
  <c r="R579" i="1"/>
  <c r="V576" i="1"/>
  <c r="R576" i="1"/>
  <c r="V575" i="1"/>
  <c r="R575" i="1"/>
  <c r="V574" i="1"/>
  <c r="R574" i="1"/>
  <c r="P574" i="1"/>
  <c r="Q574" i="1" s="1"/>
  <c r="J574" i="1"/>
  <c r="P566" i="1"/>
  <c r="Q566" i="1" s="1"/>
  <c r="J566" i="1"/>
  <c r="V564" i="1"/>
  <c r="R564" i="1"/>
  <c r="P564" i="1"/>
  <c r="Q564" i="1" s="1"/>
  <c r="J564" i="1"/>
  <c r="P563" i="1"/>
  <c r="Q563" i="1" s="1"/>
  <c r="J563" i="1"/>
  <c r="P562" i="1"/>
  <c r="Q562" i="1" s="1"/>
  <c r="J562" i="1"/>
  <c r="P561" i="1"/>
  <c r="Q561" i="1" s="1"/>
  <c r="J561" i="1"/>
  <c r="V560" i="1"/>
  <c r="R560" i="1"/>
  <c r="P559" i="1"/>
  <c r="Q559" i="1" s="1"/>
  <c r="J559" i="1"/>
  <c r="V558" i="1"/>
  <c r="R558" i="1"/>
  <c r="V557" i="1"/>
  <c r="R557" i="1"/>
  <c r="P557" i="1"/>
  <c r="Q557" i="1" s="1"/>
  <c r="J557" i="1"/>
  <c r="V556" i="1"/>
  <c r="R556" i="1"/>
  <c r="P556" i="1"/>
  <c r="Q556" i="1" s="1"/>
  <c r="J556" i="1"/>
  <c r="V555" i="1"/>
  <c r="R555" i="1"/>
  <c r="P555" i="1"/>
  <c r="Q555" i="1" s="1"/>
  <c r="J555" i="1"/>
  <c r="V553" i="1"/>
  <c r="R553" i="1"/>
  <c r="V552" i="1"/>
  <c r="R552" i="1"/>
  <c r="V551" i="1"/>
  <c r="R551" i="1"/>
  <c r="V550" i="1"/>
  <c r="R550" i="1"/>
  <c r="V548" i="1"/>
  <c r="R548" i="1"/>
  <c r="P548" i="1"/>
  <c r="Q548" i="1" s="1"/>
  <c r="J548" i="1"/>
  <c r="P543" i="1"/>
  <c r="Q543" i="1" s="1"/>
  <c r="J543" i="1"/>
  <c r="P542" i="1"/>
  <c r="Q542" i="1" s="1"/>
  <c r="J542" i="1"/>
  <c r="P541" i="1"/>
  <c r="Q541" i="1" s="1"/>
  <c r="J541" i="1"/>
  <c r="P537" i="1"/>
  <c r="Q537" i="1" s="1"/>
  <c r="J537" i="1"/>
  <c r="P536" i="1"/>
  <c r="Q536" i="1" s="1"/>
  <c r="J536" i="1"/>
  <c r="V535" i="1"/>
  <c r="R535" i="1"/>
  <c r="P534" i="1"/>
  <c r="Q534" i="1" s="1"/>
  <c r="J534" i="1"/>
  <c r="V533" i="1"/>
  <c r="R533" i="1"/>
  <c r="P533" i="1"/>
  <c r="Q533" i="1" s="1"/>
  <c r="J533" i="1"/>
  <c r="P532" i="1"/>
  <c r="Q532" i="1" s="1"/>
  <c r="J532" i="1"/>
  <c r="V530" i="1"/>
  <c r="R530" i="1"/>
  <c r="V529" i="1"/>
  <c r="R529" i="1"/>
  <c r="V526" i="1"/>
  <c r="R526" i="1"/>
  <c r="P526" i="1"/>
  <c r="Q526" i="1" s="1"/>
  <c r="J526" i="1"/>
  <c r="P523" i="1"/>
  <c r="Q523" i="1" s="1"/>
  <c r="J523" i="1"/>
  <c r="P521" i="1"/>
  <c r="Q521" i="1" s="1"/>
  <c r="J521" i="1"/>
  <c r="P517" i="1"/>
  <c r="Q517" i="1" s="1"/>
  <c r="J517" i="1"/>
  <c r="P516" i="1"/>
  <c r="Q516" i="1" s="1"/>
  <c r="J516" i="1"/>
  <c r="P513" i="1"/>
  <c r="Q513" i="1" s="1"/>
  <c r="J513" i="1"/>
  <c r="P512" i="1"/>
  <c r="Q512" i="1" s="1"/>
  <c r="J512" i="1"/>
  <c r="P510" i="1"/>
  <c r="Q510" i="1" s="1"/>
  <c r="J510" i="1"/>
  <c r="P506" i="1"/>
  <c r="Q506" i="1" s="1"/>
  <c r="J506" i="1"/>
  <c r="P504" i="1"/>
  <c r="Q504" i="1" s="1"/>
  <c r="J504" i="1"/>
  <c r="P502" i="1"/>
  <c r="Q502" i="1" s="1"/>
  <c r="J502" i="1"/>
  <c r="V500" i="1"/>
  <c r="R500" i="1"/>
  <c r="P498" i="1"/>
  <c r="Q498" i="1" s="1"/>
  <c r="J498" i="1"/>
  <c r="V497" i="1"/>
  <c r="R497" i="1"/>
  <c r="V496" i="1"/>
  <c r="R496" i="1"/>
  <c r="V495" i="1"/>
  <c r="R495" i="1"/>
  <c r="P495" i="1"/>
  <c r="Q495" i="1" s="1"/>
  <c r="J495" i="1"/>
  <c r="V493" i="1"/>
  <c r="R493" i="1"/>
  <c r="P491" i="1"/>
  <c r="Q491" i="1" s="1"/>
  <c r="J491" i="1"/>
  <c r="P490" i="1"/>
  <c r="Q490" i="1" s="1"/>
  <c r="J490" i="1"/>
  <c r="P488" i="1"/>
  <c r="Q488" i="1" s="1"/>
  <c r="J488" i="1"/>
  <c r="V486" i="1"/>
  <c r="R486" i="1"/>
  <c r="V485" i="1"/>
  <c r="R485" i="1"/>
  <c r="P485" i="1"/>
  <c r="Q485" i="1" s="1"/>
  <c r="J485" i="1"/>
  <c r="P483" i="1"/>
  <c r="Q483" i="1" s="1"/>
  <c r="J483" i="1"/>
  <c r="P482" i="1"/>
  <c r="Q482" i="1" s="1"/>
  <c r="J482" i="1"/>
  <c r="P481" i="1"/>
  <c r="Q481" i="1" s="1"/>
  <c r="J481" i="1"/>
  <c r="P478" i="1"/>
  <c r="Q478" i="1" s="1"/>
  <c r="J478" i="1"/>
  <c r="P476" i="1"/>
  <c r="Q476" i="1" s="1"/>
  <c r="J476" i="1"/>
  <c r="V474" i="1"/>
  <c r="R474" i="1"/>
  <c r="P473" i="1"/>
  <c r="Q473" i="1" s="1"/>
  <c r="J473" i="1"/>
  <c r="V470" i="1"/>
  <c r="R470" i="1"/>
  <c r="P470" i="1"/>
  <c r="Q470" i="1" s="1"/>
  <c r="J470" i="1"/>
  <c r="P469" i="1"/>
  <c r="Q469" i="1" s="1"/>
  <c r="J469" i="1"/>
  <c r="P467" i="1"/>
  <c r="Q467" i="1" s="1"/>
  <c r="J467" i="1"/>
  <c r="V466" i="1"/>
  <c r="R466" i="1"/>
  <c r="V465" i="1"/>
  <c r="R465" i="1"/>
  <c r="V464" i="1"/>
  <c r="R464" i="1"/>
  <c r="V463" i="1"/>
  <c r="R463" i="1"/>
  <c r="V462" i="1"/>
  <c r="R462" i="1"/>
  <c r="P461" i="1"/>
  <c r="Q461" i="1" s="1"/>
  <c r="J461" i="1"/>
  <c r="P460" i="1"/>
  <c r="Q460" i="1" s="1"/>
  <c r="J460" i="1"/>
  <c r="V457" i="1"/>
  <c r="R457" i="1"/>
  <c r="P457" i="1"/>
  <c r="Q457" i="1" s="1"/>
  <c r="J457" i="1"/>
  <c r="V455" i="1"/>
  <c r="R455" i="1"/>
  <c r="P455" i="1"/>
  <c r="Q455" i="1" s="1"/>
  <c r="J455" i="1"/>
  <c r="P454" i="1"/>
  <c r="Q454" i="1" s="1"/>
  <c r="J454" i="1"/>
  <c r="V452" i="1"/>
  <c r="R452" i="1"/>
  <c r="P452" i="1"/>
  <c r="Q452" i="1" s="1"/>
  <c r="J452" i="1"/>
  <c r="P451" i="1"/>
  <c r="Q451" i="1" s="1"/>
  <c r="J451" i="1"/>
  <c r="V450" i="1"/>
  <c r="R450" i="1"/>
  <c r="P449" i="1"/>
  <c r="Q449" i="1" s="1"/>
  <c r="J449" i="1"/>
  <c r="P448" i="1"/>
  <c r="Q448" i="1" s="1"/>
  <c r="J448" i="1"/>
  <c r="P445" i="1"/>
  <c r="Q445" i="1" s="1"/>
  <c r="J445" i="1"/>
  <c r="P444" i="1"/>
  <c r="Q444" i="1" s="1"/>
  <c r="J444" i="1"/>
  <c r="P442" i="1"/>
  <c r="Q442" i="1" s="1"/>
  <c r="J442" i="1"/>
  <c r="P441" i="1"/>
  <c r="Q441" i="1" s="1"/>
  <c r="J441" i="1"/>
  <c r="V437" i="1"/>
  <c r="R437" i="1"/>
  <c r="P434" i="1"/>
  <c r="Q434" i="1" s="1"/>
  <c r="J434" i="1"/>
  <c r="V432" i="1"/>
  <c r="R432" i="1"/>
  <c r="P432" i="1"/>
  <c r="Q432" i="1" s="1"/>
  <c r="J432" i="1"/>
  <c r="V431" i="1"/>
  <c r="R431" i="1"/>
  <c r="P430" i="1"/>
  <c r="Q430" i="1" s="1"/>
  <c r="J430" i="1"/>
  <c r="V427" i="1"/>
  <c r="R427" i="1"/>
  <c r="P427" i="1"/>
  <c r="Q427" i="1" s="1"/>
  <c r="J427" i="1"/>
  <c r="V425" i="1"/>
  <c r="R425" i="1"/>
  <c r="V424" i="1"/>
  <c r="R424" i="1"/>
  <c r="P424" i="1"/>
  <c r="Q424" i="1" s="1"/>
  <c r="J424" i="1"/>
  <c r="V420" i="1"/>
  <c r="R420" i="1"/>
  <c r="V419" i="1"/>
  <c r="R419" i="1"/>
  <c r="V418" i="1"/>
  <c r="R418" i="1"/>
  <c r="P418" i="1"/>
  <c r="Q418" i="1" s="1"/>
  <c r="J418" i="1"/>
  <c r="P417" i="1"/>
  <c r="Q417" i="1" s="1"/>
  <c r="J417" i="1"/>
  <c r="P416" i="1"/>
  <c r="Q416" i="1" s="1"/>
  <c r="J416" i="1"/>
  <c r="P413" i="1"/>
  <c r="Q413" i="1" s="1"/>
  <c r="J413" i="1"/>
  <c r="V412" i="1"/>
  <c r="R412" i="1"/>
  <c r="P411" i="1"/>
  <c r="Q411" i="1" s="1"/>
  <c r="J411" i="1"/>
  <c r="V409" i="1"/>
  <c r="R409" i="1"/>
  <c r="P408" i="1"/>
  <c r="Q408" i="1" s="1"/>
  <c r="J408" i="1"/>
  <c r="V407" i="1"/>
  <c r="R407" i="1"/>
  <c r="P406" i="1"/>
  <c r="Q406" i="1" s="1"/>
  <c r="J406" i="1"/>
  <c r="P405" i="1"/>
  <c r="Q405" i="1" s="1"/>
  <c r="J405" i="1"/>
  <c r="V404" i="1"/>
  <c r="R404" i="1"/>
  <c r="V403" i="1"/>
  <c r="R403" i="1"/>
  <c r="P401" i="1"/>
  <c r="Q401" i="1" s="1"/>
  <c r="J401" i="1"/>
  <c r="P400" i="1"/>
  <c r="Q400" i="1" s="1"/>
  <c r="J400" i="1"/>
  <c r="V399" i="1"/>
  <c r="R399" i="1"/>
  <c r="P398" i="1"/>
  <c r="Q398" i="1" s="1"/>
  <c r="J398" i="1"/>
  <c r="V397" i="1"/>
  <c r="R397" i="1"/>
  <c r="V396" i="1"/>
  <c r="R396" i="1"/>
  <c r="V395" i="1"/>
  <c r="R395" i="1"/>
  <c r="V394" i="1"/>
  <c r="R394" i="1"/>
  <c r="V392" i="1"/>
  <c r="R392" i="1"/>
  <c r="V391" i="1"/>
  <c r="R391" i="1"/>
  <c r="P391" i="1"/>
  <c r="Q391" i="1" s="1"/>
  <c r="J391" i="1"/>
  <c r="P390" i="1"/>
  <c r="Q390" i="1" s="1"/>
  <c r="J390" i="1"/>
  <c r="P389" i="1"/>
  <c r="Q389" i="1" s="1"/>
  <c r="J389" i="1"/>
  <c r="V388" i="1"/>
  <c r="R388" i="1"/>
  <c r="P387" i="1"/>
  <c r="Q387" i="1" s="1"/>
  <c r="J387" i="1"/>
  <c r="V386" i="1"/>
  <c r="R386" i="1"/>
  <c r="V385" i="1"/>
  <c r="R385" i="1"/>
  <c r="V384" i="1"/>
  <c r="R384" i="1"/>
  <c r="P384" i="1"/>
  <c r="Q384" i="1" s="1"/>
  <c r="J384" i="1"/>
  <c r="V383" i="1"/>
  <c r="R383" i="1"/>
  <c r="V382" i="1"/>
  <c r="R382" i="1"/>
  <c r="P382" i="1"/>
  <c r="Q382" i="1" s="1"/>
  <c r="J382" i="1"/>
  <c r="V381" i="1"/>
  <c r="R381" i="1"/>
  <c r="V379" i="1"/>
  <c r="R379" i="1"/>
  <c r="V378" i="1"/>
  <c r="R378" i="1"/>
  <c r="V377" i="1"/>
  <c r="R377" i="1"/>
  <c r="P376" i="1"/>
  <c r="Q376" i="1" s="1"/>
  <c r="J376" i="1"/>
  <c r="P373" i="1"/>
  <c r="Q373" i="1" s="1"/>
  <c r="J373" i="1"/>
  <c r="V372" i="1"/>
  <c r="R372" i="1"/>
  <c r="P372" i="1"/>
  <c r="Q372" i="1" s="1"/>
  <c r="J372" i="1"/>
  <c r="P371" i="1"/>
  <c r="Q371" i="1" s="1"/>
  <c r="J371" i="1"/>
  <c r="V370" i="1"/>
  <c r="R370" i="1"/>
  <c r="P370" i="1"/>
  <c r="Q370" i="1" s="1"/>
  <c r="J370" i="1"/>
  <c r="V369" i="1"/>
  <c r="R369" i="1"/>
  <c r="P369" i="1"/>
  <c r="Q369" i="1" s="1"/>
  <c r="J369" i="1"/>
  <c r="P367" i="1"/>
  <c r="Q367" i="1" s="1"/>
  <c r="J367" i="1"/>
  <c r="P362" i="1"/>
  <c r="Q362" i="1" s="1"/>
  <c r="J362" i="1"/>
  <c r="P360" i="1"/>
  <c r="Q360" i="1" s="1"/>
  <c r="J360" i="1"/>
  <c r="P359" i="1"/>
  <c r="Q359" i="1" s="1"/>
  <c r="J359" i="1"/>
  <c r="P358" i="1"/>
  <c r="Q358" i="1" s="1"/>
  <c r="J358" i="1"/>
  <c r="V357" i="1"/>
  <c r="R357" i="1"/>
  <c r="P357" i="1"/>
  <c r="Q357" i="1" s="1"/>
  <c r="J357" i="1"/>
  <c r="V356" i="1"/>
  <c r="R356" i="1"/>
  <c r="V355" i="1"/>
  <c r="R355" i="1"/>
  <c r="V354" i="1"/>
  <c r="R354" i="1"/>
  <c r="P353" i="1"/>
  <c r="Q353" i="1" s="1"/>
  <c r="J353" i="1"/>
  <c r="P352" i="1"/>
  <c r="Q352" i="1" s="1"/>
  <c r="J352" i="1"/>
  <c r="P350" i="1"/>
  <c r="Q350" i="1" s="1"/>
  <c r="J350" i="1"/>
  <c r="V349" i="1"/>
  <c r="R349" i="1"/>
  <c r="V346" i="1"/>
  <c r="R346" i="1"/>
  <c r="V345" i="1"/>
  <c r="R345" i="1"/>
  <c r="P343" i="1"/>
  <c r="Q343" i="1" s="1"/>
  <c r="J343" i="1"/>
  <c r="P342" i="1"/>
  <c r="Q342" i="1" s="1"/>
  <c r="J342" i="1"/>
  <c r="P341" i="1"/>
  <c r="Q341" i="1" s="1"/>
  <c r="J341" i="1"/>
  <c r="V340" i="1"/>
  <c r="R340" i="1"/>
  <c r="V339" i="1"/>
  <c r="R339" i="1"/>
  <c r="V337" i="1"/>
  <c r="R337" i="1"/>
  <c r="V336" i="1"/>
  <c r="R336" i="1"/>
  <c r="P336" i="1"/>
  <c r="Q336" i="1" s="1"/>
  <c r="J336" i="1"/>
  <c r="P335" i="1"/>
  <c r="Q335" i="1" s="1"/>
  <c r="J335" i="1"/>
  <c r="P333" i="1"/>
  <c r="Q333" i="1" s="1"/>
  <c r="J333" i="1"/>
  <c r="V330" i="1"/>
  <c r="R330" i="1"/>
  <c r="V329" i="1"/>
  <c r="R329" i="1"/>
  <c r="V328" i="1"/>
  <c r="R328" i="1"/>
  <c r="P328" i="1"/>
  <c r="Q328" i="1" s="1"/>
  <c r="J328" i="1"/>
  <c r="P327" i="1"/>
  <c r="Q327" i="1" s="1"/>
  <c r="J327" i="1"/>
  <c r="P326" i="1"/>
  <c r="Q326" i="1" s="1"/>
  <c r="J326" i="1"/>
  <c r="P325" i="1"/>
  <c r="Q325" i="1" s="1"/>
  <c r="J325" i="1"/>
  <c r="V322" i="1"/>
  <c r="R322" i="1"/>
  <c r="P322" i="1"/>
  <c r="Q322" i="1" s="1"/>
  <c r="J322" i="1"/>
  <c r="P321" i="1"/>
  <c r="Q321" i="1" s="1"/>
  <c r="J321" i="1"/>
  <c r="V319" i="1"/>
  <c r="R319" i="1"/>
  <c r="P319" i="1"/>
  <c r="Q319" i="1" s="1"/>
  <c r="J319" i="1"/>
  <c r="P316" i="1"/>
  <c r="Q316" i="1" s="1"/>
  <c r="J316" i="1"/>
  <c r="V314" i="1"/>
  <c r="R314" i="1"/>
  <c r="P313" i="1"/>
  <c r="Q313" i="1" s="1"/>
  <c r="J313" i="1"/>
  <c r="P312" i="1"/>
  <c r="Q312" i="1" s="1"/>
  <c r="J312" i="1"/>
  <c r="P309" i="1"/>
  <c r="Q309" i="1" s="1"/>
  <c r="J309" i="1"/>
  <c r="P308" i="1"/>
  <c r="Q308" i="1" s="1"/>
  <c r="J308" i="1"/>
  <c r="V307" i="1"/>
  <c r="R307" i="1"/>
  <c r="P307" i="1"/>
  <c r="Q307" i="1" s="1"/>
  <c r="J307" i="1"/>
  <c r="P306" i="1"/>
  <c r="Q306" i="1" s="1"/>
  <c r="J306" i="1"/>
  <c r="P305" i="1"/>
  <c r="Q305" i="1" s="1"/>
  <c r="J305" i="1"/>
  <c r="V303" i="1"/>
  <c r="R303" i="1"/>
  <c r="P303" i="1"/>
  <c r="Q303" i="1" s="1"/>
  <c r="J303" i="1"/>
  <c r="P300" i="1"/>
  <c r="Q300" i="1" s="1"/>
  <c r="J300" i="1"/>
  <c r="P299" i="1"/>
  <c r="Q299" i="1" s="1"/>
  <c r="J299" i="1"/>
  <c r="P297" i="1"/>
  <c r="Q297" i="1" s="1"/>
  <c r="J297" i="1"/>
  <c r="P294" i="1"/>
  <c r="Q294" i="1" s="1"/>
  <c r="J294" i="1"/>
  <c r="P293" i="1"/>
  <c r="Q293" i="1" s="1"/>
  <c r="J293" i="1"/>
  <c r="V292" i="1"/>
  <c r="R292" i="1"/>
  <c r="P290" i="1"/>
  <c r="Q290" i="1" s="1"/>
  <c r="J290" i="1"/>
  <c r="V288" i="1"/>
  <c r="R288" i="1"/>
  <c r="P288" i="1"/>
  <c r="Q288" i="1" s="1"/>
  <c r="J288" i="1"/>
  <c r="V287" i="1"/>
  <c r="R287" i="1"/>
  <c r="P287" i="1"/>
  <c r="Q287" i="1" s="1"/>
  <c r="J287" i="1"/>
  <c r="V285" i="1"/>
  <c r="R285" i="1"/>
  <c r="P285" i="1"/>
  <c r="Q285" i="1" s="1"/>
  <c r="J285" i="1"/>
  <c r="V284" i="1"/>
  <c r="P284" i="1"/>
  <c r="Q284" i="1" s="1"/>
  <c r="J284" i="1"/>
  <c r="V281" i="1"/>
  <c r="R281" i="1"/>
  <c r="P281" i="1"/>
  <c r="Q281" i="1" s="1"/>
  <c r="J281" i="1"/>
  <c r="P278" i="1"/>
  <c r="Q278" i="1" s="1"/>
  <c r="J278" i="1"/>
  <c r="P277" i="1"/>
  <c r="Q277" i="1" s="1"/>
  <c r="J277" i="1"/>
  <c r="Q276" i="1"/>
  <c r="J276" i="1"/>
  <c r="Q275" i="1"/>
  <c r="J275" i="1"/>
  <c r="V273" i="1"/>
  <c r="Q273" i="1"/>
  <c r="J273" i="1"/>
  <c r="Q269" i="1"/>
  <c r="J269" i="1"/>
  <c r="Q267" i="1"/>
  <c r="J267" i="1"/>
  <c r="Q259" i="1"/>
  <c r="J259" i="1"/>
  <c r="V257" i="1"/>
  <c r="Q257" i="1"/>
  <c r="J257" i="1"/>
  <c r="Q254" i="1"/>
  <c r="J254" i="1"/>
  <c r="Q253" i="1"/>
  <c r="J253" i="1"/>
  <c r="Q250" i="1"/>
  <c r="J250" i="1"/>
  <c r="Q247" i="1"/>
  <c r="J247" i="1"/>
  <c r="Q245" i="1"/>
  <c r="J245" i="1"/>
  <c r="Q244" i="1"/>
  <c r="J244" i="1"/>
  <c r="Q243" i="1"/>
  <c r="J243" i="1"/>
  <c r="Q234" i="1"/>
  <c r="J234" i="1"/>
  <c r="V233" i="1"/>
  <c r="Q233" i="1"/>
  <c r="J233" i="1"/>
  <c r="Q230" i="1"/>
  <c r="J230" i="1"/>
  <c r="Q229" i="1"/>
  <c r="J229" i="1"/>
  <c r="Q226" i="1"/>
  <c r="J226" i="1"/>
  <c r="V225" i="1"/>
  <c r="Q225" i="1"/>
  <c r="J225" i="1"/>
  <c r="Q216" i="1"/>
  <c r="J216" i="1"/>
  <c r="V215" i="1"/>
  <c r="Q215" i="1"/>
  <c r="J215" i="1"/>
  <c r="V214" i="1"/>
  <c r="Q214" i="1"/>
  <c r="J214" i="1"/>
  <c r="V213" i="1"/>
  <c r="Q213" i="1"/>
  <c r="J213" i="1"/>
  <c r="Q211" i="1"/>
  <c r="J211" i="1"/>
  <c r="Q206" i="1"/>
  <c r="J206" i="1"/>
  <c r="V204" i="1"/>
  <c r="Q204" i="1"/>
  <c r="J204" i="1"/>
  <c r="V201" i="1"/>
  <c r="Q201" i="1"/>
  <c r="J201" i="1"/>
  <c r="V199" i="1"/>
  <c r="V198" i="1"/>
  <c r="Q198" i="1"/>
  <c r="J198" i="1"/>
  <c r="Q194" i="1"/>
  <c r="J194" i="1"/>
  <c r="V193" i="1"/>
  <c r="Q188" i="1"/>
  <c r="J188" i="1"/>
  <c r="Q184" i="1"/>
  <c r="J184" i="1"/>
  <c r="Q183" i="1"/>
  <c r="J183" i="1"/>
  <c r="Q180" i="1"/>
  <c r="J180" i="1"/>
  <c r="Q178" i="1"/>
  <c r="J178" i="1"/>
  <c r="Q177" i="1"/>
  <c r="J177" i="1"/>
  <c r="Q172" i="1"/>
  <c r="J172" i="1"/>
  <c r="Q167" i="1"/>
  <c r="J167" i="1"/>
  <c r="V165" i="1"/>
  <c r="Q165" i="1"/>
  <c r="J165" i="1"/>
  <c r="Q163" i="1"/>
  <c r="J163" i="1"/>
  <c r="Q159" i="1"/>
  <c r="J159" i="1"/>
  <c r="Q158" i="1"/>
  <c r="J158" i="1"/>
  <c r="Q157" i="1"/>
  <c r="J157" i="1"/>
  <c r="Q155" i="1"/>
  <c r="J155" i="1"/>
  <c r="V153" i="1"/>
  <c r="Q153" i="1"/>
  <c r="J153" i="1"/>
  <c r="V146" i="1"/>
  <c r="Q146" i="1"/>
  <c r="J146" i="1"/>
  <c r="V144" i="1"/>
  <c r="V141" i="1"/>
  <c r="Q141" i="1"/>
  <c r="J141" i="1"/>
  <c r="V140" i="1"/>
  <c r="Q140" i="1"/>
  <c r="J140" i="1"/>
  <c r="V138" i="1"/>
  <c r="V136" i="1"/>
  <c r="Q136" i="1"/>
  <c r="J136" i="1"/>
  <c r="V134" i="1"/>
  <c r="Q134" i="1"/>
  <c r="J134" i="1"/>
  <c r="Q130" i="1"/>
  <c r="J130" i="1"/>
  <c r="Q129" i="1"/>
  <c r="J129" i="1"/>
  <c r="Q124" i="1"/>
  <c r="J124" i="1"/>
  <c r="Q123" i="1"/>
  <c r="J123" i="1"/>
  <c r="Q122" i="1"/>
  <c r="J122" i="1"/>
  <c r="V121" i="1"/>
  <c r="V119" i="1"/>
  <c r="Q119" i="1"/>
  <c r="J119" i="1"/>
  <c r="V118" i="1"/>
  <c r="V116" i="1"/>
  <c r="Q116" i="1"/>
  <c r="J116" i="1"/>
  <c r="V114" i="1"/>
  <c r="Q114" i="1"/>
  <c r="J114" i="1"/>
  <c r="V113" i="1"/>
  <c r="Q113" i="1"/>
  <c r="J113" i="1"/>
  <c r="V110" i="1"/>
  <c r="J110" i="1"/>
  <c r="Q109" i="1"/>
  <c r="J109" i="1"/>
  <c r="Q108" i="1"/>
  <c r="J108" i="1"/>
  <c r="V106" i="1"/>
  <c r="Q106" i="1"/>
  <c r="J106" i="1"/>
  <c r="V102" i="1"/>
  <c r="Q102" i="1"/>
  <c r="J102" i="1"/>
  <c r="Q96" i="1"/>
  <c r="J96" i="1"/>
  <c r="Q88" i="1"/>
  <c r="J88" i="1"/>
  <c r="Q87" i="1"/>
  <c r="J87" i="1"/>
  <c r="J84" i="1"/>
  <c r="Q83" i="1"/>
  <c r="J83" i="1"/>
  <c r="Q81" i="1"/>
  <c r="J81" i="1"/>
  <c r="Q77" i="1"/>
  <c r="J77" i="1"/>
  <c r="Q74" i="1"/>
  <c r="J74" i="1"/>
  <c r="Q72" i="1"/>
  <c r="J72" i="1"/>
  <c r="Q71" i="1"/>
  <c r="J71" i="1"/>
  <c r="V70" i="1"/>
  <c r="Q68" i="1"/>
  <c r="J68" i="1"/>
  <c r="V2" i="1"/>
  <c r="J3" i="1" l="1"/>
  <c r="J5" i="1"/>
  <c r="J7" i="1"/>
  <c r="J8" i="1"/>
  <c r="J9" i="1"/>
  <c r="J10" i="1"/>
  <c r="J11" i="1"/>
  <c r="J12" i="1"/>
  <c r="J14" i="1"/>
  <c r="J18" i="1"/>
  <c r="J19" i="1"/>
  <c r="J20" i="1"/>
  <c r="J21" i="1"/>
  <c r="J22" i="1"/>
  <c r="J24" i="1"/>
  <c r="J25" i="1"/>
  <c r="J26" i="1"/>
  <c r="J27" i="1"/>
  <c r="J28" i="1"/>
  <c r="J29" i="1"/>
  <c r="J30" i="1"/>
  <c r="J31" i="1"/>
  <c r="J32" i="1"/>
  <c r="J33" i="1"/>
  <c r="J35" i="1"/>
  <c r="J37" i="1"/>
  <c r="J38" i="1"/>
  <c r="J39" i="1"/>
  <c r="J40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9" i="1"/>
  <c r="J60" i="1"/>
  <c r="J61" i="1"/>
  <c r="J62" i="1"/>
  <c r="J63" i="1"/>
  <c r="J64" i="1"/>
  <c r="J65" i="1"/>
  <c r="J2" i="1"/>
  <c r="V61" i="1"/>
  <c r="V59" i="1"/>
  <c r="V58" i="1"/>
  <c r="V52" i="1"/>
  <c r="V51" i="1"/>
  <c r="V49" i="1"/>
  <c r="V48" i="1"/>
  <c r="V44" i="1"/>
  <c r="V40" i="1"/>
  <c r="V34" i="1"/>
  <c r="V33" i="1"/>
  <c r="V32" i="1"/>
  <c r="V30" i="1"/>
  <c r="V28" i="1"/>
  <c r="V22" i="1"/>
  <c r="V19" i="1"/>
  <c r="V16" i="1"/>
  <c r="V15" i="1"/>
  <c r="V14" i="1"/>
  <c r="V13" i="1"/>
  <c r="V11" i="1"/>
  <c r="V8" i="1"/>
  <c r="V7" i="1"/>
  <c r="V5" i="1"/>
  <c r="V3" i="1"/>
  <c r="P3" i="1"/>
  <c r="Q3" i="1" s="1"/>
  <c r="P5" i="1"/>
  <c r="Q5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4" i="1"/>
  <c r="Q14" i="1" s="1"/>
  <c r="P18" i="1"/>
  <c r="Q18" i="1" s="1"/>
  <c r="P19" i="1"/>
  <c r="Q19" i="1" s="1"/>
  <c r="P20" i="1"/>
  <c r="Q20" i="1" s="1"/>
  <c r="P21" i="1"/>
  <c r="Q21" i="1" s="1"/>
  <c r="P22" i="1"/>
  <c r="Q22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5" i="1"/>
  <c r="Q35" i="1" s="1"/>
  <c r="P37" i="1"/>
  <c r="Q37" i="1" s="1"/>
  <c r="P38" i="1"/>
  <c r="Q38" i="1" s="1"/>
  <c r="P39" i="1"/>
  <c r="Q39" i="1" s="1"/>
  <c r="P40" i="1"/>
  <c r="Q40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2" i="1"/>
  <c r="Q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DETPC</author>
  </authors>
  <commentList>
    <comment ref="F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DETPC:</t>
        </r>
        <r>
          <rPr>
            <sz val="9"/>
            <color indexed="81"/>
            <rFont val="Tahoma"/>
            <family val="2"/>
          </rPr>
          <t xml:space="preserve">
adult shoot biomass </t>
        </r>
      </text>
    </comment>
    <comment ref="G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DETPC:</t>
        </r>
        <r>
          <rPr>
            <sz val="9"/>
            <color indexed="81"/>
            <rFont val="Tahoma"/>
            <family val="2"/>
          </rPr>
          <t xml:space="preserve">
underground biomass</t>
        </r>
      </text>
    </comment>
    <comment ref="H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DETPC:</t>
        </r>
        <r>
          <rPr>
            <sz val="9"/>
            <color indexed="81"/>
            <rFont val="Tahoma"/>
            <family val="2"/>
          </rPr>
          <t xml:space="preserve">
Fresh leaf mass</t>
        </r>
      </text>
    </comment>
    <comment ref="I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DETPC:</t>
        </r>
        <r>
          <rPr>
            <sz val="9"/>
            <color indexed="81"/>
            <rFont val="Tahoma"/>
            <family val="2"/>
          </rPr>
          <t xml:space="preserve">
Dry leaf mass in grams</t>
        </r>
      </text>
    </comment>
    <comment ref="J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DETPC:</t>
        </r>
        <r>
          <rPr>
            <sz val="9"/>
            <color indexed="81"/>
            <rFont val="Tahoma"/>
            <family val="2"/>
          </rPr>
          <t xml:space="preserve">
Leaf dry matter content = dry leaf (mg)x100/fresh leaf (g) or dg (dry)/g (fresh)</t>
        </r>
      </text>
    </comment>
    <comment ref="K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DETPC:</t>
        </r>
        <r>
          <rPr>
            <sz val="9"/>
            <color indexed="81"/>
            <rFont val="Tahoma"/>
            <family val="2"/>
          </rPr>
          <t xml:space="preserve">
Number of leaves used for area calculation </t>
        </r>
      </text>
    </comment>
    <comment ref="L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DETPC:</t>
        </r>
        <r>
          <rPr>
            <sz val="9"/>
            <color indexed="81"/>
            <rFont val="Tahoma"/>
            <family val="2"/>
          </rPr>
          <t xml:space="preserve">
Area of leaf 1</t>
        </r>
      </text>
    </comment>
    <comment ref="M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DETPC:</t>
        </r>
        <r>
          <rPr>
            <sz val="9"/>
            <color indexed="81"/>
            <rFont val="Tahoma"/>
            <family val="2"/>
          </rPr>
          <t xml:space="preserve">
Area of leaf 2</t>
        </r>
      </text>
    </comment>
    <comment ref="N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DETPC:</t>
        </r>
        <r>
          <rPr>
            <sz val="9"/>
            <color indexed="81"/>
            <rFont val="Tahoma"/>
            <family val="2"/>
          </rPr>
          <t xml:space="preserve">
Areaof leaf 3</t>
        </r>
      </text>
    </comment>
    <comment ref="O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DETPC:</t>
        </r>
        <r>
          <rPr>
            <sz val="9"/>
            <color indexed="81"/>
            <rFont val="Tahoma"/>
            <family val="2"/>
          </rPr>
          <t xml:space="preserve">
Area of leaf 4</t>
        </r>
      </text>
    </comment>
    <comment ref="Q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DETPC:</t>
        </r>
        <r>
          <rPr>
            <sz val="9"/>
            <color indexed="81"/>
            <rFont val="Tahoma"/>
            <family val="2"/>
          </rPr>
          <t xml:space="preserve">
Specific leaf area  =, Sum of 3  areas mm2 / dryl eaf (mg)</t>
        </r>
      </text>
    </comment>
    <comment ref="R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DETPC:</t>
        </r>
        <r>
          <rPr>
            <sz val="9"/>
            <color indexed="81"/>
            <rFont val="Tahoma"/>
            <family val="2"/>
          </rPr>
          <t xml:space="preserve">
Number of seeds found</t>
        </r>
      </text>
    </comment>
    <comment ref="U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DETPC:</t>
        </r>
        <r>
          <rPr>
            <sz val="9"/>
            <color indexed="81"/>
            <rFont val="Tahoma"/>
            <family val="2"/>
          </rPr>
          <t xml:space="preserve">
Weed mass in g</t>
        </r>
      </text>
    </comment>
    <comment ref="V1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DETPC:</t>
        </r>
        <r>
          <rPr>
            <sz val="9"/>
            <color indexed="81"/>
            <rFont val="Tahoma"/>
            <family val="2"/>
          </rPr>
          <t xml:space="preserve">
TSW; Thousand seed weight in grams</t>
        </r>
      </text>
    </comment>
    <comment ref="W1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DETPC:</t>
        </r>
        <r>
          <rPr>
            <sz val="9"/>
            <color indexed="81"/>
            <rFont val="Tahoma"/>
            <family val="2"/>
          </rPr>
          <t xml:space="preserve">
Total number of seed ransformed into thousand weed weight </t>
        </r>
      </text>
    </comment>
  </commentList>
</comments>
</file>

<file path=xl/sharedStrings.xml><?xml version="1.0" encoding="utf-8"?>
<sst xmlns="http://schemas.openxmlformats.org/spreadsheetml/2006/main" count="4386" uniqueCount="1071">
  <si>
    <t>STZ</t>
  </si>
  <si>
    <t>Location</t>
  </si>
  <si>
    <t>Code</t>
  </si>
  <si>
    <t>Fresh leaf (g)</t>
  </si>
  <si>
    <t>Dry leaf (g)</t>
  </si>
  <si>
    <t>Leaves</t>
  </si>
  <si>
    <t>A1 mm2</t>
  </si>
  <si>
    <t>A2 mm2</t>
  </si>
  <si>
    <t>A3 mm2</t>
  </si>
  <si>
    <t>A4 mm2</t>
  </si>
  <si>
    <t>AT mm2</t>
  </si>
  <si>
    <t>SLA</t>
  </si>
  <si>
    <t>Flowers</t>
  </si>
  <si>
    <t>AS</t>
  </si>
  <si>
    <t>BU</t>
  </si>
  <si>
    <t>CS</t>
  </si>
  <si>
    <t>ER</t>
  </si>
  <si>
    <t>FU</t>
  </si>
  <si>
    <t>GD</t>
  </si>
  <si>
    <t>GI</t>
  </si>
  <si>
    <t>GE</t>
  </si>
  <si>
    <t>GO</t>
  </si>
  <si>
    <t>KE</t>
  </si>
  <si>
    <t>KI</t>
  </si>
  <si>
    <t>HO</t>
  </si>
  <si>
    <t>OF</t>
  </si>
  <si>
    <t>MR</t>
  </si>
  <si>
    <t>TE</t>
  </si>
  <si>
    <t>TZ</t>
  </si>
  <si>
    <t>KK</t>
  </si>
  <si>
    <t>DT</t>
  </si>
  <si>
    <t>AL</t>
  </si>
  <si>
    <t>NY</t>
  </si>
  <si>
    <t>CAS05</t>
  </si>
  <si>
    <t>CAS08</t>
  </si>
  <si>
    <t>CAS10</t>
  </si>
  <si>
    <t>CAS11</t>
  </si>
  <si>
    <t>CAS12</t>
  </si>
  <si>
    <t>CAS13</t>
  </si>
  <si>
    <t>CAS15</t>
  </si>
  <si>
    <t>CBU05</t>
  </si>
  <si>
    <t>CBU14</t>
  </si>
  <si>
    <t>CCS06</t>
  </si>
  <si>
    <t>CCS08</t>
  </si>
  <si>
    <t>CCS13</t>
  </si>
  <si>
    <t>CCS15</t>
  </si>
  <si>
    <t>CER01</t>
  </si>
  <si>
    <t>CER02</t>
  </si>
  <si>
    <t>CER03</t>
  </si>
  <si>
    <t>CER05</t>
  </si>
  <si>
    <t>CER06</t>
  </si>
  <si>
    <t>CER12</t>
  </si>
  <si>
    <t>CER13</t>
  </si>
  <si>
    <t>CER15</t>
  </si>
  <si>
    <t>CFU09</t>
  </si>
  <si>
    <t>CGD02</t>
  </si>
  <si>
    <t>CGD03</t>
  </si>
  <si>
    <t>CGD08</t>
  </si>
  <si>
    <t>CGD10</t>
  </si>
  <si>
    <t>CGD11</t>
  </si>
  <si>
    <t>CGI01</t>
  </si>
  <si>
    <t>CGI04</t>
  </si>
  <si>
    <t>CGI05</t>
  </si>
  <si>
    <t>CGE04</t>
  </si>
  <si>
    <t>CGE05</t>
  </si>
  <si>
    <t>CGE06</t>
  </si>
  <si>
    <t>CGE07</t>
  </si>
  <si>
    <t>CGE11</t>
  </si>
  <si>
    <t>CGE15</t>
  </si>
  <si>
    <t>CGO06</t>
  </si>
  <si>
    <t>CGO09</t>
  </si>
  <si>
    <t>CGO11</t>
  </si>
  <si>
    <t>CGO12</t>
  </si>
  <si>
    <t>CGO13</t>
  </si>
  <si>
    <t>CGO14</t>
  </si>
  <si>
    <t>CKE05</t>
  </si>
  <si>
    <t>CKE06</t>
  </si>
  <si>
    <t>CKE12</t>
  </si>
  <si>
    <t>CKE13</t>
  </si>
  <si>
    <t>CKI02</t>
  </si>
  <si>
    <t>CKI06</t>
  </si>
  <si>
    <t>CKI08</t>
  </si>
  <si>
    <t>CKI09</t>
  </si>
  <si>
    <t>CKI15</t>
  </si>
  <si>
    <t>CHO07</t>
  </si>
  <si>
    <t>CHO13</t>
  </si>
  <si>
    <t>CHO14</t>
  </si>
  <si>
    <t>CHO15</t>
  </si>
  <si>
    <t>COF06</t>
  </si>
  <si>
    <t>CMR01</t>
  </si>
  <si>
    <t>CMR03</t>
  </si>
  <si>
    <t>CMR02</t>
  </si>
  <si>
    <t>CMR07</t>
  </si>
  <si>
    <t>CMR08</t>
  </si>
  <si>
    <t>CMR13</t>
  </si>
  <si>
    <t>CTE09</t>
  </si>
  <si>
    <t>CTZ15</t>
  </si>
  <si>
    <t>DAS01</t>
  </si>
  <si>
    <t>DAS02</t>
  </si>
  <si>
    <t>DAS03</t>
  </si>
  <si>
    <t>DAS04</t>
  </si>
  <si>
    <t>DAS05</t>
  </si>
  <si>
    <t>DAS06</t>
  </si>
  <si>
    <t>DAS07</t>
  </si>
  <si>
    <t>DAS08</t>
  </si>
  <si>
    <t>DAS09</t>
  </si>
  <si>
    <t>DAS10</t>
  </si>
  <si>
    <t>DAS11</t>
  </si>
  <si>
    <t>DAS12</t>
  </si>
  <si>
    <t>DAS13</t>
  </si>
  <si>
    <t>DAS14</t>
  </si>
  <si>
    <t>DAS15</t>
  </si>
  <si>
    <t>BA</t>
  </si>
  <si>
    <t>DBA01</t>
  </si>
  <si>
    <t>DBA02</t>
  </si>
  <si>
    <t>DBA03</t>
  </si>
  <si>
    <t>DBA04</t>
  </si>
  <si>
    <t>DBA05</t>
  </si>
  <si>
    <t>DBA06</t>
  </si>
  <si>
    <t>DBA07</t>
  </si>
  <si>
    <t>DBA08</t>
  </si>
  <si>
    <t>DBA09</t>
  </si>
  <si>
    <t>DBA10</t>
  </si>
  <si>
    <t>DBA11</t>
  </si>
  <si>
    <t>DBA12</t>
  </si>
  <si>
    <t>DBA13</t>
  </si>
  <si>
    <t>DBA14</t>
  </si>
  <si>
    <t>DBA15</t>
  </si>
  <si>
    <t>BI</t>
  </si>
  <si>
    <t>DBI01</t>
  </si>
  <si>
    <t>DBI03</t>
  </si>
  <si>
    <t>DBI04</t>
  </si>
  <si>
    <t>DBI05</t>
  </si>
  <si>
    <t>DBI06</t>
  </si>
  <si>
    <t>DBI07</t>
  </si>
  <si>
    <t>DBI08</t>
  </si>
  <si>
    <t>DBI09</t>
  </si>
  <si>
    <t>DBI10</t>
  </si>
  <si>
    <t>DBI11</t>
  </si>
  <si>
    <t>DBI12</t>
  </si>
  <si>
    <t>DBI13</t>
  </si>
  <si>
    <t>DBI14</t>
  </si>
  <si>
    <t>DBI15</t>
  </si>
  <si>
    <t>DCS01</t>
  </si>
  <si>
    <t>DCS02</t>
  </si>
  <si>
    <t>DCS03</t>
  </si>
  <si>
    <t>DCS04</t>
  </si>
  <si>
    <t>DCS06</t>
  </si>
  <si>
    <t>DCS07</t>
  </si>
  <si>
    <t>DCS08</t>
  </si>
  <si>
    <t>DCS10</t>
  </si>
  <si>
    <t>DCS11</t>
  </si>
  <si>
    <t>DCS13</t>
  </si>
  <si>
    <t>DCS14</t>
  </si>
  <si>
    <t>DER01</t>
  </si>
  <si>
    <t>DER02</t>
  </si>
  <si>
    <t>DER03</t>
  </si>
  <si>
    <t>DER04</t>
  </si>
  <si>
    <t>DER05</t>
  </si>
  <si>
    <t>DER06</t>
  </si>
  <si>
    <t>DER07</t>
  </si>
  <si>
    <t>DER08</t>
  </si>
  <si>
    <t>DER09</t>
  </si>
  <si>
    <t>DER10</t>
  </si>
  <si>
    <t>DER11</t>
  </si>
  <si>
    <t>DER13</t>
  </si>
  <si>
    <t>DER15</t>
  </si>
  <si>
    <t>DFU02</t>
  </si>
  <si>
    <t>DFU03</t>
  </si>
  <si>
    <t>DFU04</t>
  </si>
  <si>
    <t>DFU05</t>
  </si>
  <si>
    <t>DFU06</t>
  </si>
  <si>
    <t>DFU07</t>
  </si>
  <si>
    <t>DFU08</t>
  </si>
  <si>
    <t>DFU09</t>
  </si>
  <si>
    <t>DFU10</t>
  </si>
  <si>
    <t>DFU11</t>
  </si>
  <si>
    <t>DFU12</t>
  </si>
  <si>
    <t>DFU13</t>
  </si>
  <si>
    <t>DFU14</t>
  </si>
  <si>
    <t>DFU15</t>
  </si>
  <si>
    <t>DGI01</t>
  </si>
  <si>
    <t>DGI02</t>
  </si>
  <si>
    <t>DGI03</t>
  </si>
  <si>
    <t>DGI04</t>
  </si>
  <si>
    <t>DGI05</t>
  </si>
  <si>
    <t>DGI06</t>
  </si>
  <si>
    <t>DGI07</t>
  </si>
  <si>
    <t>DGI08</t>
  </si>
  <si>
    <t>DGI09</t>
  </si>
  <si>
    <t>DGI10</t>
  </si>
  <si>
    <t>DGI11</t>
  </si>
  <si>
    <t>DGI12</t>
  </si>
  <si>
    <t>DGI13</t>
  </si>
  <si>
    <t>DGI14</t>
  </si>
  <si>
    <t>DGI15</t>
  </si>
  <si>
    <t>DGO01</t>
  </si>
  <si>
    <t>DGO02</t>
  </si>
  <si>
    <t>DGO03</t>
  </si>
  <si>
    <t>DGO04</t>
  </si>
  <si>
    <t>DGO05</t>
  </si>
  <si>
    <t>DGO06</t>
  </si>
  <si>
    <t>DGO07</t>
  </si>
  <si>
    <t>DGO08</t>
  </si>
  <si>
    <t>DGO09</t>
  </si>
  <si>
    <t>DGO10</t>
  </si>
  <si>
    <t>DGO11</t>
  </si>
  <si>
    <t>DGO12</t>
  </si>
  <si>
    <t>DGO13</t>
  </si>
  <si>
    <t>DGO14</t>
  </si>
  <si>
    <t>DGO15</t>
  </si>
  <si>
    <t>DHO01</t>
  </si>
  <si>
    <t>DHO02</t>
  </si>
  <si>
    <t>DHO03</t>
  </si>
  <si>
    <t>DHO05</t>
  </si>
  <si>
    <t>DHO06</t>
  </si>
  <si>
    <t>DHO07</t>
  </si>
  <si>
    <t>DHO08</t>
  </si>
  <si>
    <t>DHO09</t>
  </si>
  <si>
    <t>DHO10</t>
  </si>
  <si>
    <t>DHO11</t>
  </si>
  <si>
    <t>DHO12</t>
  </si>
  <si>
    <t>DHO13</t>
  </si>
  <si>
    <t>DHO14</t>
  </si>
  <si>
    <t>DHO15</t>
  </si>
  <si>
    <t>DKE01</t>
  </si>
  <si>
    <t>DKE02</t>
  </si>
  <si>
    <t>DKE03</t>
  </si>
  <si>
    <t>DKE04</t>
  </si>
  <si>
    <t>DKE05</t>
  </si>
  <si>
    <t>DKE06</t>
  </si>
  <si>
    <t>DKE07</t>
  </si>
  <si>
    <t>DKE08</t>
  </si>
  <si>
    <t>DKE09</t>
  </si>
  <si>
    <t>DKE10</t>
  </si>
  <si>
    <t>DKE11</t>
  </si>
  <si>
    <t>DKE12</t>
  </si>
  <si>
    <t>DKE13</t>
  </si>
  <si>
    <t>DKE14</t>
  </si>
  <si>
    <t>DKE15</t>
  </si>
  <si>
    <t>NE</t>
  </si>
  <si>
    <t>DNE01</t>
  </si>
  <si>
    <t>DNE02</t>
  </si>
  <si>
    <t>DNE03</t>
  </si>
  <si>
    <t>DNE04</t>
  </si>
  <si>
    <t>DNE05</t>
  </si>
  <si>
    <t>DNE06</t>
  </si>
  <si>
    <t>DNE08</t>
  </si>
  <si>
    <t>DNE11</t>
  </si>
  <si>
    <t>DNE12</t>
  </si>
  <si>
    <t>DNE13</t>
  </si>
  <si>
    <t>DNE14</t>
  </si>
  <si>
    <t>DNE15</t>
  </si>
  <si>
    <t>OR</t>
  </si>
  <si>
    <t>DOR01</t>
  </si>
  <si>
    <t>DOR02</t>
  </si>
  <si>
    <t>DOR03</t>
  </si>
  <si>
    <t>DOR04</t>
  </si>
  <si>
    <t>DOR05</t>
  </si>
  <si>
    <t>DOR06</t>
  </si>
  <si>
    <t>DOR07</t>
  </si>
  <si>
    <t>DOR08</t>
  </si>
  <si>
    <t>DOR09</t>
  </si>
  <si>
    <t>DOR10</t>
  </si>
  <si>
    <t>DOR11</t>
  </si>
  <si>
    <t>DOR12</t>
  </si>
  <si>
    <t>DOR13</t>
  </si>
  <si>
    <t>DOR14</t>
  </si>
  <si>
    <t>DOR15</t>
  </si>
  <si>
    <t>PA</t>
  </si>
  <si>
    <t>DPA01</t>
  </si>
  <si>
    <t>DPA02</t>
  </si>
  <si>
    <t>DPA03</t>
  </si>
  <si>
    <t>DPA04</t>
  </si>
  <si>
    <t>DPA05</t>
  </si>
  <si>
    <t>DPA06</t>
  </si>
  <si>
    <t>DPA07</t>
  </si>
  <si>
    <t>DPA08</t>
  </si>
  <si>
    <t>DPA09</t>
  </si>
  <si>
    <t>DPA10</t>
  </si>
  <si>
    <t>DPA11</t>
  </si>
  <si>
    <t>DPA12</t>
  </si>
  <si>
    <t>DPA13</t>
  </si>
  <si>
    <t>DPA14</t>
  </si>
  <si>
    <t>DPA15</t>
  </si>
  <si>
    <t>DK</t>
  </si>
  <si>
    <t>PI</t>
  </si>
  <si>
    <t>DPI01</t>
  </si>
  <si>
    <t>DPI02</t>
  </si>
  <si>
    <t>DPI03</t>
  </si>
  <si>
    <t>DPI04</t>
  </si>
  <si>
    <t>DPI05</t>
  </si>
  <si>
    <t>DPI06</t>
  </si>
  <si>
    <t>DPI08</t>
  </si>
  <si>
    <t>DPI09</t>
  </si>
  <si>
    <t>DPI10</t>
  </si>
  <si>
    <t>DPI12</t>
  </si>
  <si>
    <t>DPI13</t>
  </si>
  <si>
    <t>DPI14</t>
  </si>
  <si>
    <t>DPI15</t>
  </si>
  <si>
    <t>TA</t>
  </si>
  <si>
    <t>DTA01</t>
  </si>
  <si>
    <t>DTA02</t>
  </si>
  <si>
    <t>DTA03</t>
  </si>
  <si>
    <t>DTA04</t>
  </si>
  <si>
    <t>DTA05</t>
  </si>
  <si>
    <t>DTA06</t>
  </si>
  <si>
    <t>DTA07</t>
  </si>
  <si>
    <t>DTA08</t>
  </si>
  <si>
    <t>DTA09</t>
  </si>
  <si>
    <t>DTA10</t>
  </si>
  <si>
    <t>DTA11</t>
  </si>
  <si>
    <t>DTA12</t>
  </si>
  <si>
    <t>DTA13</t>
  </si>
  <si>
    <t>DTA14</t>
  </si>
  <si>
    <t>DTA15</t>
  </si>
  <si>
    <t>NA</t>
  </si>
  <si>
    <t>BK</t>
  </si>
  <si>
    <t>FE</t>
  </si>
  <si>
    <t>LA</t>
  </si>
  <si>
    <t>MA</t>
  </si>
  <si>
    <t>MO</t>
  </si>
  <si>
    <t>SZ</t>
  </si>
  <si>
    <t>ZS</t>
  </si>
  <si>
    <t>FAS02</t>
  </si>
  <si>
    <t>FAS05</t>
  </si>
  <si>
    <t>FAS07</t>
  </si>
  <si>
    <t>FAS08</t>
  </si>
  <si>
    <t>FAS10</t>
  </si>
  <si>
    <t>FAS11</t>
  </si>
  <si>
    <t>FAS12</t>
  </si>
  <si>
    <t>FAS13</t>
  </si>
  <si>
    <t>FAS14</t>
  </si>
  <si>
    <t>FBA03</t>
  </si>
  <si>
    <t>FBA04</t>
  </si>
  <si>
    <t>FBA05</t>
  </si>
  <si>
    <t>FBA06</t>
  </si>
  <si>
    <t>FBA08</t>
  </si>
  <si>
    <t>FBA09</t>
  </si>
  <si>
    <t>FBA10</t>
  </si>
  <si>
    <t>FBA12</t>
  </si>
  <si>
    <t>FBA13</t>
  </si>
  <si>
    <t>FBA14</t>
  </si>
  <si>
    <t>FBA15</t>
  </si>
  <si>
    <t>FBK01</t>
  </si>
  <si>
    <t>FBK02</t>
  </si>
  <si>
    <t>FBK03</t>
  </si>
  <si>
    <t>FBK04</t>
  </si>
  <si>
    <t>FBK05</t>
  </si>
  <si>
    <t>FBK07</t>
  </si>
  <si>
    <t>FBK08</t>
  </si>
  <si>
    <t>FBK09</t>
  </si>
  <si>
    <t>FBK10</t>
  </si>
  <si>
    <t>FBK11</t>
  </si>
  <si>
    <t>FBK12</t>
  </si>
  <si>
    <t>FBK13</t>
  </si>
  <si>
    <t>FBK14</t>
  </si>
  <si>
    <t>FBU01</t>
  </si>
  <si>
    <t>FBU02</t>
  </si>
  <si>
    <t>FBU03</t>
  </si>
  <si>
    <t>FBU04</t>
  </si>
  <si>
    <t>FBU05</t>
  </si>
  <si>
    <t>FBU06</t>
  </si>
  <si>
    <t>FBU09</t>
  </si>
  <si>
    <t>FBU11</t>
  </si>
  <si>
    <t>FBU12</t>
  </si>
  <si>
    <t>FBU13</t>
  </si>
  <si>
    <t>FBU14</t>
  </si>
  <si>
    <t>FBU15</t>
  </si>
  <si>
    <t>FCS01</t>
  </si>
  <si>
    <t>FCS02</t>
  </si>
  <si>
    <t>FCS06</t>
  </si>
  <si>
    <t>FCS08</t>
  </si>
  <si>
    <t>FCS11</t>
  </si>
  <si>
    <t>FCS14</t>
  </si>
  <si>
    <t>FCS15</t>
  </si>
  <si>
    <t>FER02</t>
  </si>
  <si>
    <t>FER03</t>
  </si>
  <si>
    <t>FER04</t>
  </si>
  <si>
    <t>FER05</t>
  </si>
  <si>
    <t>FER06</t>
  </si>
  <si>
    <t>FER07</t>
  </si>
  <si>
    <t>FER08</t>
  </si>
  <si>
    <t>FER09</t>
  </si>
  <si>
    <t>FER10</t>
  </si>
  <si>
    <t>FER11</t>
  </si>
  <si>
    <t>FER12</t>
  </si>
  <si>
    <t>FER13</t>
  </si>
  <si>
    <t>FER14</t>
  </si>
  <si>
    <t>FER15</t>
  </si>
  <si>
    <t>FFE01</t>
  </si>
  <si>
    <t>FFE02</t>
  </si>
  <si>
    <t>FFE03</t>
  </si>
  <si>
    <t>FFE04</t>
  </si>
  <si>
    <t>FFE05</t>
  </si>
  <si>
    <t>FFE06</t>
  </si>
  <si>
    <t>FFE07</t>
  </si>
  <si>
    <t>FFE08</t>
  </si>
  <si>
    <t>FFE09</t>
  </si>
  <si>
    <t>FFE10</t>
  </si>
  <si>
    <t>FFE11</t>
  </si>
  <si>
    <t>FFE12</t>
  </si>
  <si>
    <t>FFE13</t>
  </si>
  <si>
    <t>FFE14</t>
  </si>
  <si>
    <t>FFE15</t>
  </si>
  <si>
    <t>FFU01</t>
  </si>
  <si>
    <t>FFU02</t>
  </si>
  <si>
    <t>FFU03</t>
  </si>
  <si>
    <t>FFU04</t>
  </si>
  <si>
    <t>FFU05</t>
  </si>
  <si>
    <t>FFU06</t>
  </si>
  <si>
    <t>FFU07</t>
  </si>
  <si>
    <t>FFU08</t>
  </si>
  <si>
    <t>FFU09</t>
  </si>
  <si>
    <t>FFU10</t>
  </si>
  <si>
    <t>FFU15</t>
  </si>
  <si>
    <t>FGD03</t>
  </si>
  <si>
    <t>FGD05</t>
  </si>
  <si>
    <t>FGD06</t>
  </si>
  <si>
    <t>FGD07</t>
  </si>
  <si>
    <t>FGD10</t>
  </si>
  <si>
    <t>FGD15</t>
  </si>
  <si>
    <t>FGI01</t>
  </si>
  <si>
    <t>FGI02</t>
  </si>
  <si>
    <t>FGI03</t>
  </si>
  <si>
    <t>FGI04</t>
  </si>
  <si>
    <t>FGI05</t>
  </si>
  <si>
    <t>FGI06</t>
  </si>
  <si>
    <t>FGI07</t>
  </si>
  <si>
    <t>FGI08</t>
  </si>
  <si>
    <t>FGI09</t>
  </si>
  <si>
    <t>FGI10</t>
  </si>
  <si>
    <t>FGI11</t>
  </si>
  <si>
    <t>FGI12</t>
  </si>
  <si>
    <t>FGI13</t>
  </si>
  <si>
    <t>FGI14</t>
  </si>
  <si>
    <t>FGI15</t>
  </si>
  <si>
    <t>FGO01</t>
  </si>
  <si>
    <t>FGO02</t>
  </si>
  <si>
    <t>FGO03</t>
  </si>
  <si>
    <t>FGO04</t>
  </si>
  <si>
    <t>FGO05</t>
  </si>
  <si>
    <t>FGO06</t>
  </si>
  <si>
    <t>FGO07</t>
  </si>
  <si>
    <t>FGO08</t>
  </si>
  <si>
    <t>FGO09</t>
  </si>
  <si>
    <t>FGO10</t>
  </si>
  <si>
    <t>FGO11</t>
  </si>
  <si>
    <t>FGO12</t>
  </si>
  <si>
    <t>FGO13</t>
  </si>
  <si>
    <t>FGO14</t>
  </si>
  <si>
    <t>FGO15</t>
  </si>
  <si>
    <t>FHO06</t>
  </si>
  <si>
    <t>FHO07</t>
  </si>
  <si>
    <t>FHO08</t>
  </si>
  <si>
    <t>FHO09</t>
  </si>
  <si>
    <t>FHO10</t>
  </si>
  <si>
    <t>FHO11</t>
  </si>
  <si>
    <t>FHO12</t>
  </si>
  <si>
    <t>FHO13</t>
  </si>
  <si>
    <t>FHO14</t>
  </si>
  <si>
    <t>FHO15</t>
  </si>
  <si>
    <t>FKE01</t>
  </si>
  <si>
    <t>FKE02</t>
  </si>
  <si>
    <t>FKE03</t>
  </si>
  <si>
    <t>FKE04</t>
  </si>
  <si>
    <t>FKE05</t>
  </si>
  <si>
    <t>FKE06</t>
  </si>
  <si>
    <t>FKE07</t>
  </si>
  <si>
    <t>FKE08</t>
  </si>
  <si>
    <t>FKE09</t>
  </si>
  <si>
    <t>FKE10</t>
  </si>
  <si>
    <t>FKE11</t>
  </si>
  <si>
    <t>FKE12</t>
  </si>
  <si>
    <t>FKE13</t>
  </si>
  <si>
    <t>FKE14</t>
  </si>
  <si>
    <t>FKE15</t>
  </si>
  <si>
    <t>FKI01</t>
  </si>
  <si>
    <t>FKI02</t>
  </si>
  <si>
    <t>FKI03</t>
  </si>
  <si>
    <t>FKI04</t>
  </si>
  <si>
    <t>FKI05</t>
  </si>
  <si>
    <t>FKI06</t>
  </si>
  <si>
    <t>FKI07</t>
  </si>
  <si>
    <t>FKI08</t>
  </si>
  <si>
    <t>FKI09</t>
  </si>
  <si>
    <t>FKI10</t>
  </si>
  <si>
    <t>FKI12</t>
  </si>
  <si>
    <t>FKI13</t>
  </si>
  <si>
    <t>FKI14</t>
  </si>
  <si>
    <t>FKI15</t>
  </si>
  <si>
    <t>FLA06</t>
  </si>
  <si>
    <t>FLA07</t>
  </si>
  <si>
    <t>FLA08</t>
  </si>
  <si>
    <t>FLA09</t>
  </si>
  <si>
    <t>FLA10</t>
  </si>
  <si>
    <t>FLA11</t>
  </si>
  <si>
    <t>FLA13</t>
  </si>
  <si>
    <t>FLA15</t>
  </si>
  <si>
    <t>FMA03</t>
  </si>
  <si>
    <t>FMA07</t>
  </si>
  <si>
    <t>FMA08</t>
  </si>
  <si>
    <t>FMA09</t>
  </si>
  <si>
    <t>FMA10</t>
  </si>
  <si>
    <t>FMA12</t>
  </si>
  <si>
    <t>FMA13</t>
  </si>
  <si>
    <t>FMA14</t>
  </si>
  <si>
    <t>FMA15</t>
  </si>
  <si>
    <t>FMO01</t>
  </si>
  <si>
    <t>FMO02</t>
  </si>
  <si>
    <t>FMO03</t>
  </si>
  <si>
    <t>FMO04</t>
  </si>
  <si>
    <t>FMO05</t>
  </si>
  <si>
    <t>FMO06</t>
  </si>
  <si>
    <t>FMO07</t>
  </si>
  <si>
    <t>FMO08</t>
  </si>
  <si>
    <t>FMO09</t>
  </si>
  <si>
    <t>FMO10</t>
  </si>
  <si>
    <t>FMO11</t>
  </si>
  <si>
    <t>FMO12</t>
  </si>
  <si>
    <t>FMO13</t>
  </si>
  <si>
    <t>FMO14</t>
  </si>
  <si>
    <t>FMO15</t>
  </si>
  <si>
    <t>FMR02</t>
  </si>
  <si>
    <t>FMR03</t>
  </si>
  <si>
    <t>FMR04</t>
  </si>
  <si>
    <t>FMR05</t>
  </si>
  <si>
    <t>FMR06</t>
  </si>
  <si>
    <t>FMR07</t>
  </si>
  <si>
    <t>FMR08</t>
  </si>
  <si>
    <t>FMR13</t>
  </si>
  <si>
    <t>FMR14</t>
  </si>
  <si>
    <t>FNA02</t>
  </si>
  <si>
    <t>FNA03</t>
  </si>
  <si>
    <t>FNA04</t>
  </si>
  <si>
    <t>FNA05</t>
  </si>
  <si>
    <t>FNA06</t>
  </si>
  <si>
    <t>FNA07</t>
  </si>
  <si>
    <t>FNA08</t>
  </si>
  <si>
    <t>FNA09</t>
  </si>
  <si>
    <t>FNA10</t>
  </si>
  <si>
    <t>FNA11</t>
  </si>
  <si>
    <t>FNA12</t>
  </si>
  <si>
    <t>FNA13</t>
  </si>
  <si>
    <t>FNA15</t>
  </si>
  <si>
    <t>FNE01</t>
  </si>
  <si>
    <t>FNE02</t>
  </si>
  <si>
    <t>FNE03</t>
  </si>
  <si>
    <t>FNE04</t>
  </si>
  <si>
    <t>FNE05</t>
  </si>
  <si>
    <t>FNE06</t>
  </si>
  <si>
    <t>FNE07</t>
  </si>
  <si>
    <t>FNE08</t>
  </si>
  <si>
    <t>FNE09</t>
  </si>
  <si>
    <t>FNE10</t>
  </si>
  <si>
    <t>FNE13</t>
  </si>
  <si>
    <t>FNE14</t>
  </si>
  <si>
    <t>FNE15</t>
  </si>
  <si>
    <t>FNY02</t>
  </si>
  <si>
    <t>FNY04</t>
  </si>
  <si>
    <t>FNY05</t>
  </si>
  <si>
    <t>FNY07</t>
  </si>
  <si>
    <t>FNY08</t>
  </si>
  <si>
    <t>FNY09</t>
  </si>
  <si>
    <t>FNY10</t>
  </si>
  <si>
    <t>FNY12</t>
  </si>
  <si>
    <t>FNY13</t>
  </si>
  <si>
    <t>FNY14</t>
  </si>
  <si>
    <t>FNY15</t>
  </si>
  <si>
    <t>FOR01</t>
  </si>
  <si>
    <t>FOR02</t>
  </si>
  <si>
    <t>FOR03</t>
  </si>
  <si>
    <t>FOR04</t>
  </si>
  <si>
    <t>FOR05</t>
  </si>
  <si>
    <t>FOR06</t>
  </si>
  <si>
    <t>FOR07</t>
  </si>
  <si>
    <t>FOR08</t>
  </si>
  <si>
    <t>FOR09</t>
  </si>
  <si>
    <t>FOR10</t>
  </si>
  <si>
    <t>FOR11</t>
  </si>
  <si>
    <t>FOR12</t>
  </si>
  <si>
    <t>FOR13</t>
  </si>
  <si>
    <t>FOR15</t>
  </si>
  <si>
    <t>FPA02</t>
  </si>
  <si>
    <t>FPA03</t>
  </si>
  <si>
    <t>FPA05</t>
  </si>
  <si>
    <t>FPA06</t>
  </si>
  <si>
    <t>FPA07</t>
  </si>
  <si>
    <t>FPA08</t>
  </si>
  <si>
    <t>FPA09</t>
  </si>
  <si>
    <t>FPA11</t>
  </si>
  <si>
    <t>FPA12</t>
  </si>
  <si>
    <t>FPA13</t>
  </si>
  <si>
    <t>FPA14</t>
  </si>
  <si>
    <t>FPA15</t>
  </si>
  <si>
    <t>FPI01</t>
  </si>
  <si>
    <t>FPI02</t>
  </si>
  <si>
    <t>FPI03</t>
  </si>
  <si>
    <t>FPI04</t>
  </si>
  <si>
    <t>FPI05</t>
  </si>
  <si>
    <t>FPI07</t>
  </si>
  <si>
    <t>FPI08</t>
  </si>
  <si>
    <t>FPI09</t>
  </si>
  <si>
    <t>FPI10</t>
  </si>
  <si>
    <t>FPI13</t>
  </si>
  <si>
    <t>FPI14</t>
  </si>
  <si>
    <t>FPI15</t>
  </si>
  <si>
    <t>FSZ01</t>
  </si>
  <si>
    <t>FSZ02</t>
  </si>
  <si>
    <t>FSZ03</t>
  </si>
  <si>
    <t>FSZ04</t>
  </si>
  <si>
    <t>FSZ05</t>
  </si>
  <si>
    <t>FSZ06</t>
  </si>
  <si>
    <t>FSZ08</t>
  </si>
  <si>
    <t>FSZ10</t>
  </si>
  <si>
    <t>FSZ11</t>
  </si>
  <si>
    <t>FSZ13</t>
  </si>
  <si>
    <t>FTA02</t>
  </si>
  <si>
    <t>FTA03</t>
  </si>
  <si>
    <t>FTA04</t>
  </si>
  <si>
    <t>FTA05</t>
  </si>
  <si>
    <t>FTA06</t>
  </si>
  <si>
    <t>FTA07</t>
  </si>
  <si>
    <t>FTA08</t>
  </si>
  <si>
    <t>FTA09</t>
  </si>
  <si>
    <t>FTA10</t>
  </si>
  <si>
    <t>FTA11</t>
  </si>
  <si>
    <t>FTA12</t>
  </si>
  <si>
    <t>FTA13</t>
  </si>
  <si>
    <t>FTA14</t>
  </si>
  <si>
    <t>FTA15</t>
  </si>
  <si>
    <t>FTE01</t>
  </si>
  <si>
    <t>FTE02</t>
  </si>
  <si>
    <t>FTE03</t>
  </si>
  <si>
    <t>FTE04</t>
  </si>
  <si>
    <t>FTE05</t>
  </si>
  <si>
    <t>FTE06</t>
  </si>
  <si>
    <t>FTE07</t>
  </si>
  <si>
    <t>FTE08</t>
  </si>
  <si>
    <t>FTE09</t>
  </si>
  <si>
    <t>FTE10</t>
  </si>
  <si>
    <t>FTE12</t>
  </si>
  <si>
    <t>FTE13</t>
  </si>
  <si>
    <t>FTE14</t>
  </si>
  <si>
    <t>FTE15</t>
  </si>
  <si>
    <t>FTZ01</t>
  </si>
  <si>
    <t>FTZ02</t>
  </si>
  <si>
    <t>FTZ03</t>
  </si>
  <si>
    <t>FTZ04</t>
  </si>
  <si>
    <t>FTZ05</t>
  </si>
  <si>
    <t>FTZ06</t>
  </si>
  <si>
    <t>FTZ07</t>
  </si>
  <si>
    <t>FTZ08</t>
  </si>
  <si>
    <t>FTZ09</t>
  </si>
  <si>
    <t>FTZ10</t>
  </si>
  <si>
    <t>FTZ11</t>
  </si>
  <si>
    <t>FTZ12</t>
  </si>
  <si>
    <t>FTZ13</t>
  </si>
  <si>
    <t>FTZ14</t>
  </si>
  <si>
    <t>FTZ15</t>
  </si>
  <si>
    <t>FZS01</t>
  </si>
  <si>
    <t>FZS02</t>
  </si>
  <si>
    <t>FZS03</t>
  </si>
  <si>
    <t>FZS04</t>
  </si>
  <si>
    <t>FZS05</t>
  </si>
  <si>
    <t>FZS08</t>
  </si>
  <si>
    <t>FZS10</t>
  </si>
  <si>
    <t>FZS11</t>
  </si>
  <si>
    <t>FZS12</t>
  </si>
  <si>
    <t>FZS13</t>
  </si>
  <si>
    <t>FZS15</t>
  </si>
  <si>
    <t xml:space="preserve">LDMC </t>
  </si>
  <si>
    <t>SAS1901</t>
  </si>
  <si>
    <t>SAS1902</t>
  </si>
  <si>
    <t>SAS1903</t>
  </si>
  <si>
    <t>SAS1904</t>
  </si>
  <si>
    <t>SAS1905</t>
  </si>
  <si>
    <t>SAS1906</t>
  </si>
  <si>
    <t>SAS1907</t>
  </si>
  <si>
    <t>SAS1908</t>
  </si>
  <si>
    <t>SAS1909</t>
  </si>
  <si>
    <t>SAS1910</t>
  </si>
  <si>
    <t>SAS1911</t>
  </si>
  <si>
    <t>SAS1912</t>
  </si>
  <si>
    <t>SAS1913</t>
  </si>
  <si>
    <t>SAS1914</t>
  </si>
  <si>
    <t>SAS1915</t>
  </si>
  <si>
    <t>SBK1901</t>
  </si>
  <si>
    <t>SBK1902</t>
  </si>
  <si>
    <t>SBK1903</t>
  </si>
  <si>
    <t>SBK1904</t>
  </si>
  <si>
    <t>SBK1905</t>
  </si>
  <si>
    <t>SBK1906</t>
  </si>
  <si>
    <t>SBK1907</t>
  </si>
  <si>
    <t>SBK1908</t>
  </si>
  <si>
    <t>SBK1909</t>
  </si>
  <si>
    <t>SBK1910</t>
  </si>
  <si>
    <t>SBK1911</t>
  </si>
  <si>
    <t>SBK1912</t>
  </si>
  <si>
    <t>SBK1913</t>
  </si>
  <si>
    <t>SBK1914</t>
  </si>
  <si>
    <t>SBK1915</t>
  </si>
  <si>
    <t>SBU1901</t>
  </si>
  <si>
    <t>SBU1902</t>
  </si>
  <si>
    <t>SBU1903</t>
  </si>
  <si>
    <t>SBU1904</t>
  </si>
  <si>
    <t>SBU1905</t>
  </si>
  <si>
    <t>SBU1906</t>
  </si>
  <si>
    <t>SBU1907</t>
  </si>
  <si>
    <t>SBU1908</t>
  </si>
  <si>
    <t>SBU1909</t>
  </si>
  <si>
    <t>SBU1910</t>
  </si>
  <si>
    <t>SBU1911</t>
  </si>
  <si>
    <t>SBU1912</t>
  </si>
  <si>
    <t>SBU1913</t>
  </si>
  <si>
    <t>SBU1914</t>
  </si>
  <si>
    <t>SCS1901</t>
  </si>
  <si>
    <t>SCS1902</t>
  </si>
  <si>
    <t>SCS1904</t>
  </si>
  <si>
    <t>SCS1905</t>
  </si>
  <si>
    <t>SCS1906</t>
  </si>
  <si>
    <t>SCS1907</t>
  </si>
  <si>
    <t>SCS1909</t>
  </si>
  <si>
    <t>SCS1910</t>
  </si>
  <si>
    <t>SCS1911</t>
  </si>
  <si>
    <t>SCS1912</t>
  </si>
  <si>
    <t>SCS1913</t>
  </si>
  <si>
    <t>SCS1914</t>
  </si>
  <si>
    <t>SCS1915</t>
  </si>
  <si>
    <t>EH</t>
  </si>
  <si>
    <t>DE</t>
  </si>
  <si>
    <t>SDE1901</t>
  </si>
  <si>
    <t>SDE1902</t>
  </si>
  <si>
    <t>SDE1903</t>
  </si>
  <si>
    <t>SDE1904</t>
  </si>
  <si>
    <t>SDE1905</t>
  </si>
  <si>
    <t>SDE1906</t>
  </si>
  <si>
    <t>SDE1907</t>
  </si>
  <si>
    <t>SDE1908</t>
  </si>
  <si>
    <t>SDE1909</t>
  </si>
  <si>
    <t>SDE1910</t>
  </si>
  <si>
    <t>SDE1911</t>
  </si>
  <si>
    <t>SDE1912</t>
  </si>
  <si>
    <t>SDE1913</t>
  </si>
  <si>
    <t>SDE1914</t>
  </si>
  <si>
    <t>SDE1915</t>
  </si>
  <si>
    <t>SER1901</t>
  </si>
  <si>
    <t>SER1902</t>
  </si>
  <si>
    <t>SER1903</t>
  </si>
  <si>
    <t>SER1904</t>
  </si>
  <si>
    <t>SER1905</t>
  </si>
  <si>
    <t>SER1906</t>
  </si>
  <si>
    <t>SER1907</t>
  </si>
  <si>
    <t>SER1908</t>
  </si>
  <si>
    <t>SER1909</t>
  </si>
  <si>
    <t>SER1910</t>
  </si>
  <si>
    <t>SER1911</t>
  </si>
  <si>
    <t>SER1912</t>
  </si>
  <si>
    <t>SER1913</t>
  </si>
  <si>
    <t>SER1914</t>
  </si>
  <si>
    <t>SER1915</t>
  </si>
  <si>
    <t>ES</t>
  </si>
  <si>
    <t>SES1901</t>
  </si>
  <si>
    <t>SES1902</t>
  </si>
  <si>
    <t>SES1903</t>
  </si>
  <si>
    <t>SES1904</t>
  </si>
  <si>
    <t>SES1905</t>
  </si>
  <si>
    <t>SES1906</t>
  </si>
  <si>
    <t>SES1907</t>
  </si>
  <si>
    <t>SES1908</t>
  </si>
  <si>
    <t>SES1909</t>
  </si>
  <si>
    <t>SES1910</t>
  </si>
  <si>
    <t>SES1911</t>
  </si>
  <si>
    <t>SES1912</t>
  </si>
  <si>
    <t>SES1913</t>
  </si>
  <si>
    <t>SES1914</t>
  </si>
  <si>
    <t>SES1915</t>
  </si>
  <si>
    <t>SFU1901</t>
  </si>
  <si>
    <t>SFU1903</t>
  </si>
  <si>
    <t>SFU1904</t>
  </si>
  <si>
    <t>SFU1905</t>
  </si>
  <si>
    <t>SFU1906</t>
  </si>
  <si>
    <t>SFU1907</t>
  </si>
  <si>
    <t>SFU1908</t>
  </si>
  <si>
    <t>SFU1909</t>
  </si>
  <si>
    <t>SFU1910</t>
  </si>
  <si>
    <t>SFU1911</t>
  </si>
  <si>
    <t>SFU1913</t>
  </si>
  <si>
    <t>SFU1914</t>
  </si>
  <si>
    <t>SHO1905</t>
  </si>
  <si>
    <t>SHO1906</t>
  </si>
  <si>
    <t>SHO1907</t>
  </si>
  <si>
    <t>SHO1908</t>
  </si>
  <si>
    <t>SHO1909</t>
  </si>
  <si>
    <t>SHO1910</t>
  </si>
  <si>
    <t>SHO1911</t>
  </si>
  <si>
    <t>SHO1912</t>
  </si>
  <si>
    <t>SHO1914</t>
  </si>
  <si>
    <t>SHO1915</t>
  </si>
  <si>
    <t>SKE1902</t>
  </si>
  <si>
    <t>SKE1903</t>
  </si>
  <si>
    <t>SKE1904</t>
  </si>
  <si>
    <t>SKE1905</t>
  </si>
  <si>
    <t>SKE1906</t>
  </si>
  <si>
    <t>SKE1907</t>
  </si>
  <si>
    <t>SKE1908</t>
  </si>
  <si>
    <t>SKE1909</t>
  </si>
  <si>
    <t>SKE1910</t>
  </si>
  <si>
    <t>SKE1911</t>
  </si>
  <si>
    <t>SKE1912</t>
  </si>
  <si>
    <t>SKE1913</t>
  </si>
  <si>
    <t>SKE1914</t>
  </si>
  <si>
    <t>SKE1915</t>
  </si>
  <si>
    <t>SKI1901</t>
  </si>
  <si>
    <t>SKI1903</t>
  </si>
  <si>
    <t>SKI1905</t>
  </si>
  <si>
    <t>SKI1906</t>
  </si>
  <si>
    <t>SKI1907</t>
  </si>
  <si>
    <t>SKI1908</t>
  </si>
  <si>
    <t>SKI1909</t>
  </si>
  <si>
    <t>SKI1910</t>
  </si>
  <si>
    <t>SKI1911</t>
  </si>
  <si>
    <t>SKI1912</t>
  </si>
  <si>
    <t>SKI1914</t>
  </si>
  <si>
    <t>SKI1915</t>
  </si>
  <si>
    <t>STE1901</t>
  </si>
  <si>
    <t>STE1902</t>
  </si>
  <si>
    <t>STE1903</t>
  </si>
  <si>
    <t>STE1904</t>
  </si>
  <si>
    <t>STE1906</t>
  </si>
  <si>
    <t>STE1907</t>
  </si>
  <si>
    <t>STE1908</t>
  </si>
  <si>
    <t>STE1909</t>
  </si>
  <si>
    <t>STE1910</t>
  </si>
  <si>
    <t>STE1911</t>
  </si>
  <si>
    <t>STE1912</t>
  </si>
  <si>
    <t>STE1913</t>
  </si>
  <si>
    <t>STE1914</t>
  </si>
  <si>
    <t>STE1915</t>
  </si>
  <si>
    <t>Centaurea arenaria</t>
  </si>
  <si>
    <t>Dianthus serotinus</t>
  </si>
  <si>
    <t>Festuca vaginata</t>
  </si>
  <si>
    <t>Stipa borysthenica</t>
  </si>
  <si>
    <t>Species</t>
  </si>
  <si>
    <t>final sum  of flowers per pot on the seed weight table</t>
  </si>
  <si>
    <t xml:space="preserve">this was the false </t>
  </si>
  <si>
    <t>Dianthus one mistake found  in seeds, TSW and flower altogether</t>
  </si>
  <si>
    <t>Flower No are NOT on the sheet for Festuca</t>
  </si>
  <si>
    <t>this is not checked by each data only randomly!</t>
  </si>
  <si>
    <t>this was the false, because only 20 seeds were measured not 35!!</t>
  </si>
  <si>
    <t>this was the false No, only 8 seeds!!</t>
  </si>
  <si>
    <t>BUT all data where less seeds were than 35 were checked!!</t>
  </si>
  <si>
    <t>this was the false value, only 21 seeds!</t>
  </si>
  <si>
    <t>this was FCS02 but this is not a problem, can stay</t>
  </si>
  <si>
    <t>this is the false data, only 25 seeds</t>
  </si>
  <si>
    <t>this is the false data, only 20 seeds</t>
  </si>
  <si>
    <t>this is the false data, only 30 seeds</t>
  </si>
  <si>
    <t>this was the false No, only 7 seeds!!</t>
  </si>
  <si>
    <t>this is the false data as only 32 seeds</t>
  </si>
  <si>
    <t>this is the false data as only 10 seeds</t>
  </si>
  <si>
    <t>this is the false No as only 3 seeds!!!!</t>
  </si>
  <si>
    <t>this was the false, because only 6 seeds were measured not 35!!</t>
  </si>
  <si>
    <t>this is the false No as only 6 seeds!!!!</t>
  </si>
  <si>
    <t>this is the false data, only 3 seeds</t>
  </si>
  <si>
    <t>FALSE seed NO</t>
  </si>
  <si>
    <t>False seed No and TSW</t>
  </si>
  <si>
    <t>missing data</t>
  </si>
  <si>
    <t>total:</t>
  </si>
  <si>
    <t>false seed mass</t>
  </si>
  <si>
    <t>falseTSW</t>
  </si>
  <si>
    <t>0.0143</t>
  </si>
  <si>
    <t>SMO1908</t>
  </si>
  <si>
    <t>SMO0903</t>
  </si>
  <si>
    <t>SMO0904</t>
  </si>
  <si>
    <t>SMO1909</t>
  </si>
  <si>
    <t>SMO1910</t>
  </si>
  <si>
    <t>more data on 2018 collection, but not included</t>
  </si>
  <si>
    <t>false flower No</t>
  </si>
  <si>
    <t>false flowe no</t>
  </si>
  <si>
    <t>false flower No was zero but seed data</t>
  </si>
  <si>
    <t>so deleted from the data table</t>
  </si>
  <si>
    <t>Mocsa NOT  S. bory</t>
  </si>
  <si>
    <t>checked = seed No, Seed weight + TSW + flower Numbers (for Dianth and Fest inflorenscence!</t>
  </si>
  <si>
    <t>Cent. all correct for seeds TSW and flowers (flow. Based only on the All traits table)</t>
  </si>
  <si>
    <t xml:space="preserve">these data were assigned to FFZ02 - that does not exist - </t>
  </si>
  <si>
    <r>
      <t xml:space="preserve">Stipa: Flowers=NOT stems but feathers!!Flower No fitted to min measured seed No!; Checked from the sheets; single seed gr are the basic data,  </t>
    </r>
    <r>
      <rPr>
        <b/>
        <sz val="12"/>
        <color rgb="FFFF0000"/>
        <rFont val="Calibri"/>
        <family val="2"/>
        <charset val="238"/>
        <scheme val="minor"/>
      </rPr>
      <t>TSW was False!, should be based not on avg but on total gr of all seeds!!</t>
    </r>
  </si>
  <si>
    <t>the basis was the paper sheet data and the per species ALL traits 2021 tables, but there were mistakes as well (I ddi not touch those files)</t>
  </si>
  <si>
    <r>
      <rPr>
        <sz val="11"/>
        <color rgb="FFFF0000"/>
        <rFont val="Calibri"/>
        <family val="2"/>
        <charset val="238"/>
        <scheme val="minor"/>
      </rPr>
      <t>Above ground biomass</t>
    </r>
    <r>
      <rPr>
        <sz val="11"/>
        <color theme="1"/>
        <rFont val="Calibri"/>
        <family val="2"/>
        <scheme val="minor"/>
      </rPr>
      <t xml:space="preserve">: had to be corrected as the seeds and the remaining debris was not counted to the biomass, therefore see in </t>
    </r>
    <r>
      <rPr>
        <sz val="11"/>
        <color rgb="FFFF0000"/>
        <rFont val="Calibri"/>
        <family val="2"/>
        <charset val="238"/>
        <scheme val="minor"/>
      </rPr>
      <t>red</t>
    </r>
  </si>
  <si>
    <t xml:space="preserve">Seed weight </t>
  </si>
  <si>
    <t>corrected, for Stipa single seeds were measured - here an avg was used - but had also to be corrected</t>
  </si>
  <si>
    <t>TSW</t>
  </si>
  <si>
    <t>in all cases when less than 35 seeds were produced, the values were calculated as if there were 35 -  all false data corrected</t>
  </si>
  <si>
    <t>big chaos in the data paper sheets - very hard to correct. Some arbitrary corrections: if more seeds were measured than flowers in any spp, the Nu of the seeds measured was given to floewers</t>
  </si>
  <si>
    <r>
      <t xml:space="preserve">important to explicitly define </t>
    </r>
    <r>
      <rPr>
        <sz val="11"/>
        <color rgb="FFFF0000"/>
        <rFont val="Calibri"/>
        <family val="2"/>
        <charset val="238"/>
        <scheme val="minor"/>
      </rPr>
      <t>flower Nos</t>
    </r>
    <r>
      <rPr>
        <sz val="11"/>
        <color theme="1"/>
        <rFont val="Calibri"/>
        <family val="2"/>
        <scheme val="minor"/>
      </rPr>
      <t>: in Cent and Festuca these are inflorencenses, fro dianth and Stipa single flowers (only 1-2 stems were growing for Stipa, so sense to work with stems)</t>
    </r>
  </si>
  <si>
    <t xml:space="preserve">NOTE: Number of flower data (also seeds) very much reduced the smaple sizes - must be checked if statistics can even be done!!! It can be seen in the Master table </t>
  </si>
  <si>
    <r>
      <t xml:space="preserve">we still have </t>
    </r>
    <r>
      <rPr>
        <sz val="11"/>
        <color rgb="FFFF0000"/>
        <rFont val="Calibri"/>
        <family val="2"/>
        <charset val="238"/>
        <scheme val="minor"/>
      </rPr>
      <t>flowering time</t>
    </r>
    <r>
      <rPr>
        <sz val="11"/>
        <color theme="1"/>
        <rFont val="Calibri"/>
        <family val="2"/>
        <scheme val="minor"/>
      </rPr>
      <t xml:space="preserve"> (days after seeding, start, peek, closing =flowering range, or only just the peak) and ripening time for the grasses that wwere not used so far.</t>
    </r>
  </si>
  <si>
    <r>
      <t xml:space="preserve">Stipa: </t>
    </r>
    <r>
      <rPr>
        <sz val="11"/>
        <color rgb="FFFF0000"/>
        <rFont val="Calibri"/>
        <family val="2"/>
        <charset val="238"/>
        <scheme val="minor"/>
      </rPr>
      <t>wrong calculation</t>
    </r>
    <r>
      <rPr>
        <sz val="11"/>
        <color theme="1"/>
        <rFont val="Calibri"/>
        <family val="2"/>
        <scheme val="minor"/>
      </rPr>
      <t xml:space="preserve"> as the avg of single seedmass was taken and afterwards devided by the no of seeds - very small TSW-s were gained - all false data, corrected</t>
    </r>
  </si>
  <si>
    <t>dry leaf false No</t>
  </si>
  <si>
    <t>4th?</t>
  </si>
  <si>
    <t>false dry leaf gramms, so LDMC also false</t>
  </si>
  <si>
    <t>visible from the data, too high!!</t>
  </si>
  <si>
    <t>fresh</t>
  </si>
  <si>
    <t>the two exchanged for fresh and dry also</t>
  </si>
  <si>
    <t>this is FBU08 data in the sheet, can remain like this</t>
  </si>
  <si>
    <t>this is FCS02 data in the sheet, can remain like this</t>
  </si>
  <si>
    <t>this is FPA10 data in the sheet, can remain like this</t>
  </si>
  <si>
    <t>false freash and dry leaf</t>
  </si>
  <si>
    <t>fals wet dry leaf</t>
  </si>
  <si>
    <t xml:space="preserve">Fresh / dry leaf biomass + LDMC: </t>
  </si>
  <si>
    <t>few mistakes, see in red, at end of lines you can see the false numbers, LDMC argorithm checked all over</t>
  </si>
  <si>
    <r>
      <rPr>
        <sz val="11"/>
        <color rgb="FFFF0000"/>
        <rFont val="Calibri"/>
        <family val="2"/>
        <charset val="238"/>
        <scheme val="minor"/>
      </rPr>
      <t>Added</t>
    </r>
    <r>
      <rPr>
        <sz val="11"/>
        <color theme="1"/>
        <rFont val="Calibri"/>
        <family val="2"/>
        <scheme val="minor"/>
      </rPr>
      <t>: dry leaves (3usually) taken for LDMC measurements; seeds and remaining debris weight all added! These were missing from the biomass!!</t>
    </r>
  </si>
  <si>
    <r>
      <t xml:space="preserve">therefore site avgs also changed!!! - to be corrected in the Suppl table. Total avg-s see in </t>
    </r>
    <r>
      <rPr>
        <sz val="11"/>
        <color rgb="FFFF0000"/>
        <rFont val="Calibri"/>
        <family val="2"/>
        <charset val="238"/>
        <scheme val="minor"/>
      </rPr>
      <t>4species Total adult biomass 2023 11 20.xls</t>
    </r>
  </si>
  <si>
    <t>Leaf area and SLA:</t>
  </si>
  <si>
    <r>
      <t xml:space="preserve">areas (mm) not in the paper archive as these were estimated by a scan programme. I can </t>
    </r>
    <r>
      <rPr>
        <sz val="11"/>
        <color rgb="FFFF0000"/>
        <rFont val="Calibri"/>
        <family val="2"/>
        <charset val="238"/>
        <scheme val="minor"/>
      </rPr>
      <t>only check the algorithm for SLA</t>
    </r>
    <r>
      <rPr>
        <sz val="11"/>
        <color theme="1"/>
        <rFont val="Calibri"/>
        <family val="2"/>
        <scheme val="minor"/>
      </rPr>
      <t xml:space="preserve"> - this is correct</t>
    </r>
  </si>
  <si>
    <t>dry+  wet leaves were falsely at FLA09</t>
  </si>
  <si>
    <r>
      <t xml:space="preserve">SLA values were multiplied with 2 - </t>
    </r>
    <r>
      <rPr>
        <b/>
        <sz val="11"/>
        <color rgb="FFFF0000"/>
        <rFont val="Calibri"/>
        <family val="2"/>
        <charset val="238"/>
        <scheme val="minor"/>
      </rPr>
      <t xml:space="preserve">why? </t>
    </r>
    <r>
      <rPr>
        <sz val="11"/>
        <color rgb="FFFF0000"/>
        <rFont val="Calibri"/>
        <family val="2"/>
        <scheme val="minor"/>
      </rPr>
      <t>I deleted this so values are the half now</t>
    </r>
  </si>
  <si>
    <r>
      <t xml:space="preserve">Festuca: </t>
    </r>
    <r>
      <rPr>
        <sz val="11"/>
        <color rgb="FFFF0000"/>
        <rFont val="Calibri"/>
        <family val="2"/>
        <charset val="238"/>
        <scheme val="minor"/>
      </rPr>
      <t>all values were multiplied by 2  - why?? I</t>
    </r>
    <r>
      <rPr>
        <sz val="11"/>
        <color theme="1"/>
        <rFont val="Calibri"/>
        <family val="2"/>
        <scheme val="minor"/>
      </rPr>
      <t xml:space="preserve"> changed - so values are half now</t>
    </r>
  </si>
  <si>
    <t>loc. name</t>
  </si>
  <si>
    <t>Ásotthalom</t>
  </si>
  <si>
    <t>Bugac</t>
  </si>
  <si>
    <t>Csévharaszt</t>
  </si>
  <si>
    <t>Erdőkertes</t>
  </si>
  <si>
    <t>Fülöpháza</t>
  </si>
  <si>
    <t>Gödöllő</t>
  </si>
  <si>
    <t>Gicei-hegy</t>
  </si>
  <si>
    <t>Geszteréd</t>
  </si>
  <si>
    <t>Göbölyjárás</t>
  </si>
  <si>
    <t>Kéleshalom</t>
  </si>
  <si>
    <t>Kisoroszi</t>
  </si>
  <si>
    <t>Horány</t>
  </si>
  <si>
    <t>Ófehértó</t>
  </si>
  <si>
    <t>Martinka</t>
  </si>
  <si>
    <t>Tece (Vácrátót)</t>
  </si>
  <si>
    <t>Tázlár</t>
  </si>
  <si>
    <t>Bársonyos</t>
  </si>
  <si>
    <t>Billegpuszta</t>
  </si>
  <si>
    <t>Németkér</t>
  </si>
  <si>
    <t>Oroszlány</t>
  </si>
  <si>
    <t>Paks</t>
  </si>
  <si>
    <t>Pilisvörösvár</t>
  </si>
  <si>
    <t>Táborfalva</t>
  </si>
  <si>
    <t>Bugac külső</t>
  </si>
  <si>
    <t>Fenyőfő</t>
  </si>
  <si>
    <t>Látránypuszta</t>
  </si>
  <si>
    <t>Magy</t>
  </si>
  <si>
    <t>Mocsa</t>
  </si>
  <si>
    <t>Nagybajom</t>
  </si>
  <si>
    <t>Nyíregyházi lőtér</t>
  </si>
  <si>
    <t>Székesfehérvár</t>
  </si>
  <si>
    <t>Zsigárdmajor</t>
  </si>
  <si>
    <t>Dejtár</t>
  </si>
  <si>
    <t>Erdőszőlő</t>
  </si>
  <si>
    <t>Coordinates</t>
  </si>
  <si>
    <t>Studied species</t>
  </si>
  <si>
    <t>Location name</t>
  </si>
  <si>
    <t>Latitude</t>
  </si>
  <si>
    <t>Longitude</t>
  </si>
  <si>
    <t xml:space="preserve">STZ Code </t>
  </si>
  <si>
    <t>Aridity value</t>
  </si>
  <si>
    <t>Fertility value</t>
  </si>
  <si>
    <t>N46° 12' 50,63"</t>
  </si>
  <si>
    <t>E19° 47' 18,77"</t>
  </si>
  <si>
    <t>0.48</t>
  </si>
  <si>
    <t>5.00</t>
  </si>
  <si>
    <t>✓</t>
  </si>
  <si>
    <t>N47° 31' 25,20"</t>
  </si>
  <si>
    <t>E18° 08' 02,31"</t>
  </si>
  <si>
    <t>0.51</t>
  </si>
  <si>
    <t>3.00</t>
  </si>
  <si>
    <t>N47° 41' 01,96"</t>
  </si>
  <si>
    <t>E18° 14' 00,98"</t>
  </si>
  <si>
    <t>7.00</t>
  </si>
  <si>
    <t>N46° 39' 54,05"</t>
  </si>
  <si>
    <t>E19° 35' 47,07"</t>
  </si>
  <si>
    <t>4.00</t>
  </si>
  <si>
    <t>N46° 43' 04,80"</t>
  </si>
  <si>
    <t>E19° 35' 27,88"</t>
  </si>
  <si>
    <t>2.00</t>
  </si>
  <si>
    <t>N47° 17' 12,27"</t>
  </si>
  <si>
    <t>E19° 23' 44,89"</t>
  </si>
  <si>
    <t>N48° 03' 06,00"</t>
  </si>
  <si>
    <t>E19° 12' 32,35"</t>
  </si>
  <si>
    <t>0.54</t>
  </si>
  <si>
    <t>N47° 39' 46,79"</t>
  </si>
  <si>
    <t>E19° 20' 26,11"</t>
  </si>
  <si>
    <t>N47° 22' 18,35"</t>
  </si>
  <si>
    <t>E19° 45' 55,33"</t>
  </si>
  <si>
    <t>0.47</t>
  </si>
  <si>
    <t>N47° 20' 42,06"</t>
  </si>
  <si>
    <t>E17° 45' 36,96"</t>
  </si>
  <si>
    <t>0.57</t>
  </si>
  <si>
    <t>N46° 52' 14,59"</t>
  </si>
  <si>
    <t>E19° 25' 24,31"</t>
  </si>
  <si>
    <t>N47° 48' 27,21"</t>
  </si>
  <si>
    <t>E21° 47' 09,34"</t>
  </si>
  <si>
    <t>0.53</t>
  </si>
  <si>
    <t>N47° 25' 32,27"</t>
  </si>
  <si>
    <t>E19° 40' 14,72"</t>
  </si>
  <si>
    <t>0.46</t>
  </si>
  <si>
    <t>N47° 21' 38,73"</t>
  </si>
  <si>
    <t>E19° 47' 59,19"</t>
  </si>
  <si>
    <t>0.50</t>
  </si>
  <si>
    <t>8.00</t>
  </si>
  <si>
    <t xml:space="preserve">Gödöllő </t>
  </si>
  <si>
    <t>N47° 34' 33,59"</t>
  </si>
  <si>
    <t>E19° 19' 55,19"</t>
  </si>
  <si>
    <t>N47° 40' 45,54"</t>
  </si>
  <si>
    <t>E19° 06' 36,78"</t>
  </si>
  <si>
    <t>N46° 22' 20,09"</t>
  </si>
  <si>
    <t>E19° 19' 26,95"</t>
  </si>
  <si>
    <t>N47° 47' 31,55"</t>
  </si>
  <si>
    <t>E19° 04' 41,66"</t>
  </si>
  <si>
    <t>0.49</t>
  </si>
  <si>
    <t>LP</t>
  </si>
  <si>
    <t>N46° 43' 52,73"</t>
  </si>
  <si>
    <t>E17° 46' 06,89"</t>
  </si>
  <si>
    <t>0.56</t>
  </si>
  <si>
    <t>6.00</t>
  </si>
  <si>
    <t>N47° 56' 25,90"</t>
  </si>
  <si>
    <t>E21° 59' 40,95"</t>
  </si>
  <si>
    <t>0.55</t>
  </si>
  <si>
    <t>N47° 34' 47,24"</t>
  </si>
  <si>
    <t>E21° 46' 12,42"</t>
  </si>
  <si>
    <t>N47° 41' 01,88"</t>
  </si>
  <si>
    <t>E18° 13' 59,35"</t>
  </si>
  <si>
    <t>N46° 23' 04,38"</t>
  </si>
  <si>
    <t>E17° 29' 00,02"</t>
  </si>
  <si>
    <t>0.64</t>
  </si>
  <si>
    <t>N46° 41' 00,58"</t>
  </si>
  <si>
    <t>E18° 45' 46,33"</t>
  </si>
  <si>
    <t>9.00</t>
  </si>
  <si>
    <t>N47° 55' 01,71"</t>
  </si>
  <si>
    <t>E21° 41' 58,68"</t>
  </si>
  <si>
    <t>N47° 55' 15,81"</t>
  </si>
  <si>
    <t>E22° 00' 59,11"</t>
  </si>
  <si>
    <t>N47° 29' 18,94"</t>
  </si>
  <si>
    <t>E18° 17' 05,89</t>
  </si>
  <si>
    <t>N46° 36' 45,96"</t>
  </si>
  <si>
    <t>E18° 49' 05,06"</t>
  </si>
  <si>
    <t>N47° 37' 27,61"</t>
  </si>
  <si>
    <t>E18° 53' 35,13"</t>
  </si>
  <si>
    <t>0.52</t>
  </si>
  <si>
    <t>N47° 09' 40,55"</t>
  </si>
  <si>
    <t>E18° 24' 54,22"</t>
  </si>
  <si>
    <t>N47° 05' 30,31"</t>
  </si>
  <si>
    <t>E19° 25' 48,54"</t>
  </si>
  <si>
    <t>N46° 31' 41,46"</t>
  </si>
  <si>
    <t>E19° 30' 25,90"</t>
  </si>
  <si>
    <t>N47° 42' 07,74"</t>
  </si>
  <si>
    <t>E19° 13' 32,13"</t>
  </si>
  <si>
    <t>N46° 29' 26,30"</t>
  </si>
  <si>
    <t>E16° 55' 55,49"</t>
  </si>
  <si>
    <t>0.75</t>
  </si>
  <si>
    <t>Total locations</t>
  </si>
  <si>
    <t>collection sites and species from Cevallos et al 2021 AEER paper Supl. http://dx.doi.org/10.15666/aeer/1905_41294149</t>
  </si>
  <si>
    <t>Added: site names in column D plus coordinates from AEER paper in next worksheet</t>
  </si>
  <si>
    <t>CMR2/3 sequence mixed - but I left as it is</t>
  </si>
  <si>
    <t>Fest_measured seed No IF NOT 35</t>
  </si>
  <si>
    <t>here was a false no, deleted</t>
  </si>
  <si>
    <t>here in the paper was FFZ02 - I take it as FTZ02, now correct</t>
  </si>
  <si>
    <r>
      <t>35 seed weight</t>
    </r>
    <r>
      <rPr>
        <b/>
        <sz val="11"/>
        <color rgb="FFFF0000"/>
        <rFont val="Calibri"/>
        <family val="2"/>
        <charset val="238"/>
        <scheme val="minor"/>
      </rPr>
      <t xml:space="preserve"> OR less</t>
    </r>
  </si>
  <si>
    <t>data correct</t>
  </si>
  <si>
    <t>Total Seedmass  (g)</t>
  </si>
  <si>
    <t>dry and fresh leaf correct</t>
  </si>
  <si>
    <t>dry and fresh leaf correct - but irrational No, I suggest to multiply by 10!!!</t>
  </si>
  <si>
    <t>algorithm was opposite, corrected</t>
  </si>
  <si>
    <t xml:space="preserve">shoot  </t>
  </si>
  <si>
    <t xml:space="preserve">root </t>
  </si>
  <si>
    <t>Seeds</t>
  </si>
  <si>
    <t xml:space="preserve">TSW </t>
  </si>
  <si>
    <t>Aridity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</si>
</sst>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4"/>
      <name val="Calibri"/>
      <family val="2"/>
      <scheme val="minor"/>
    </font>
    <font>
      <b/>
      <sz val="12"/>
      <color rgb="FFFF000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2"/>
      <color theme="4"/>
      <name val="Calibri"/>
      <family val="2"/>
      <charset val="238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0070C0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9" tint="-0.249977111117893"/>
      <name val="Calibri"/>
      <family val="2"/>
      <charset val="238"/>
      <scheme val="minor"/>
    </font>
    <font>
      <b/>
      <sz val="11"/>
      <color rgb="FF7030A0"/>
      <name val="Calibri"/>
      <family val="2"/>
      <charset val="238"/>
      <scheme val="minor"/>
    </font>
    <font>
      <sz val="12"/>
      <color rgb="FF000000"/>
      <name val="Times New Roman"/>
      <family val="1"/>
      <charset val="238"/>
    </font>
    <font>
      <b/>
      <sz val="12"/>
      <color rgb="FF000000"/>
      <name val="Times New Roman"/>
      <family val="1"/>
      <charset val="238"/>
    </font>
    <font>
      <i/>
      <sz val="12"/>
      <color rgb="FF000000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sz val="12"/>
      <color rgb="FF000000"/>
      <name val="Segoe UI Symbol"/>
      <family val="2"/>
    </font>
    <font>
      <sz val="11"/>
      <color rgb="FF000000"/>
      <name val="Calibri"/>
      <family val="2"/>
      <charset val="238"/>
    </font>
    <font>
      <sz val="11"/>
      <color theme="9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4"/>
      <color theme="1"/>
      <name val="Times New Roman"/>
      <family val="1"/>
    </font>
    <font>
      <sz val="11"/>
      <name val="Lora"/>
    </font>
    <font>
      <sz val="11"/>
      <color theme="1"/>
      <name val="Lora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5" fillId="0" borderId="0" xfId="0" applyFont="1"/>
    <xf numFmtId="0" fontId="5" fillId="2" borderId="0" xfId="0" applyFont="1" applyFill="1"/>
    <xf numFmtId="0" fontId="0" fillId="2" borderId="0" xfId="0" applyFill="1"/>
    <xf numFmtId="0" fontId="6" fillId="0" borderId="0" xfId="0" applyFont="1"/>
    <xf numFmtId="0" fontId="7" fillId="2" borderId="0" xfId="0" applyFont="1" applyFill="1"/>
    <xf numFmtId="0" fontId="9" fillId="2" borderId="0" xfId="0" applyFont="1" applyFill="1"/>
    <xf numFmtId="0" fontId="5" fillId="0" borderId="1" xfId="0" applyFont="1" applyBorder="1"/>
    <xf numFmtId="0" fontId="0" fillId="0" borderId="1" xfId="0" applyBorder="1"/>
    <xf numFmtId="0" fontId="10" fillId="0" borderId="1" xfId="0" applyFont="1" applyBorder="1"/>
    <xf numFmtId="0" fontId="5" fillId="2" borderId="1" xfId="0" applyFont="1" applyFill="1" applyBorder="1"/>
    <xf numFmtId="0" fontId="5" fillId="3" borderId="1" xfId="0" applyFont="1" applyFill="1" applyBorder="1"/>
    <xf numFmtId="0" fontId="5" fillId="3" borderId="0" xfId="0" applyFont="1" applyFill="1"/>
    <xf numFmtId="0" fontId="11" fillId="0" borderId="1" xfId="0" applyFont="1" applyBorder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3" fillId="0" borderId="1" xfId="0" applyFont="1" applyBorder="1"/>
    <xf numFmtId="0" fontId="0" fillId="0" borderId="3" xfId="0" applyBorder="1"/>
    <xf numFmtId="0" fontId="0" fillId="0" borderId="2" xfId="0" applyBorder="1"/>
    <xf numFmtId="0" fontId="15" fillId="0" borderId="0" xfId="0" applyFont="1"/>
    <xf numFmtId="0" fontId="16" fillId="0" borderId="1" xfId="0" applyFont="1" applyBorder="1"/>
    <xf numFmtId="0" fontId="8" fillId="2" borderId="1" xfId="0" applyFont="1" applyFill="1" applyBorder="1"/>
    <xf numFmtId="0" fontId="0" fillId="0" borderId="5" xfId="0" applyBorder="1"/>
    <xf numFmtId="0" fontId="0" fillId="0" borderId="4" xfId="0" applyBorder="1"/>
    <xf numFmtId="0" fontId="17" fillId="0" borderId="0" xfId="0" applyFont="1"/>
    <xf numFmtId="0" fontId="17" fillId="3" borderId="0" xfId="0" applyFont="1" applyFill="1"/>
    <xf numFmtId="0" fontId="17" fillId="0" borderId="1" xfId="0" applyFont="1" applyBorder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0" fillId="0" borderId="1" xfId="0" applyFont="1" applyBorder="1"/>
    <xf numFmtId="0" fontId="2" fillId="0" borderId="0" xfId="0" applyFont="1"/>
    <xf numFmtId="0" fontId="2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/>
    <xf numFmtId="0" fontId="23" fillId="0" borderId="0" xfId="0" applyFont="1"/>
    <xf numFmtId="0" fontId="5" fillId="4" borderId="0" xfId="0" applyFont="1" applyFill="1"/>
    <xf numFmtId="0" fontId="1" fillId="0" borderId="0" xfId="0" applyFont="1"/>
    <xf numFmtId="0" fontId="24" fillId="0" borderId="6" xfId="0" applyFont="1" applyBorder="1" applyAlignment="1">
      <alignment vertical="center"/>
    </xf>
    <xf numFmtId="0" fontId="1" fillId="0" borderId="6" xfId="0" applyFont="1" applyBorder="1"/>
    <xf numFmtId="0" fontId="25" fillId="0" borderId="7" xfId="0" applyFont="1" applyBorder="1" applyAlignment="1">
      <alignment horizontal="center" vertical="center" textRotation="90" wrapText="1"/>
    </xf>
    <xf numFmtId="0" fontId="26" fillId="0" borderId="7" xfId="0" applyFont="1" applyBorder="1" applyAlignment="1">
      <alignment horizontal="center" vertical="center" textRotation="90" wrapText="1"/>
    </xf>
    <xf numFmtId="0" fontId="24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24" fillId="0" borderId="7" xfId="0" applyFont="1" applyBorder="1" applyAlignment="1">
      <alignment vertical="center"/>
    </xf>
    <xf numFmtId="0" fontId="27" fillId="0" borderId="7" xfId="0" applyFont="1" applyBorder="1" applyAlignment="1">
      <alignment vertical="center"/>
    </xf>
    <xf numFmtId="0" fontId="27" fillId="0" borderId="7" xfId="0" applyFont="1" applyBorder="1" applyAlignment="1">
      <alignment horizontal="right" vertical="center"/>
    </xf>
    <xf numFmtId="0" fontId="29" fillId="0" borderId="7" xfId="0" applyFont="1" applyBorder="1" applyAlignment="1">
      <alignment vertical="center"/>
    </xf>
    <xf numFmtId="0" fontId="28" fillId="0" borderId="7" xfId="0" applyFont="1" applyBorder="1" applyAlignment="1">
      <alignment horizontal="center" vertical="center"/>
    </xf>
    <xf numFmtId="0" fontId="25" fillId="0" borderId="7" xfId="0" applyFont="1" applyBorder="1" applyAlignment="1">
      <alignment vertical="center"/>
    </xf>
    <xf numFmtId="0" fontId="24" fillId="0" borderId="7" xfId="0" applyFont="1" applyBorder="1" applyAlignment="1">
      <alignment horizontal="right" vertical="center"/>
    </xf>
    <xf numFmtId="0" fontId="0" fillId="2" borderId="1" xfId="0" applyFill="1" applyBorder="1"/>
    <xf numFmtId="0" fontId="30" fillId="0" borderId="0" xfId="0" applyFont="1"/>
    <xf numFmtId="0" fontId="30" fillId="4" borderId="0" xfId="0" applyFont="1" applyFill="1"/>
    <xf numFmtId="0" fontId="0" fillId="4" borderId="0" xfId="0" applyFill="1"/>
    <xf numFmtId="0" fontId="6" fillId="2" borderId="0" xfId="0" applyFont="1" applyFill="1"/>
    <xf numFmtId="0" fontId="6" fillId="4" borderId="0" xfId="0" applyFont="1" applyFill="1"/>
    <xf numFmtId="0" fontId="5" fillId="0" borderId="0" xfId="0" applyFont="1" applyAlignment="1">
      <alignment wrapText="1"/>
    </xf>
    <xf numFmtId="0" fontId="31" fillId="5" borderId="0" xfId="0" applyFont="1" applyFill="1"/>
    <xf numFmtId="0" fontId="5" fillId="5" borderId="0" xfId="0" applyFont="1" applyFill="1" applyAlignment="1">
      <alignment wrapText="1"/>
    </xf>
    <xf numFmtId="0" fontId="0" fillId="5" borderId="0" xfId="0" applyFill="1"/>
    <xf numFmtId="0" fontId="0" fillId="5" borderId="5" xfId="0" applyFill="1" applyBorder="1"/>
    <xf numFmtId="0" fontId="6" fillId="5" borderId="0" xfId="0" applyFont="1" applyFill="1"/>
    <xf numFmtId="0" fontId="5" fillId="5" borderId="0" xfId="0" applyFont="1" applyFill="1"/>
    <xf numFmtId="0" fontId="0" fillId="5" borderId="3" xfId="0" applyFill="1" applyBorder="1"/>
    <xf numFmtId="0" fontId="17" fillId="5" borderId="0" xfId="0" applyFont="1" applyFill="1"/>
    <xf numFmtId="0" fontId="20" fillId="5" borderId="0" xfId="0" applyFont="1" applyFill="1"/>
    <xf numFmtId="0" fontId="9" fillId="0" borderId="1" xfId="0" applyFont="1" applyBorder="1"/>
    <xf numFmtId="0" fontId="0" fillId="4" borderId="1" xfId="0" applyFill="1" applyBorder="1"/>
    <xf numFmtId="0" fontId="0" fillId="0" borderId="8" xfId="0" applyBorder="1"/>
    <xf numFmtId="0" fontId="25" fillId="0" borderId="6" xfId="0" applyFont="1" applyBorder="1" applyAlignment="1">
      <alignment horizontal="center" vertical="center"/>
    </xf>
    <xf numFmtId="164" fontId="32" fillId="0" borderId="0" xfId="0" applyNumberFormat="1" applyFont="1"/>
    <xf numFmtId="0" fontId="33" fillId="0" borderId="0" xfId="0" applyFont="1" applyFill="1"/>
    <xf numFmtId="0" fontId="34" fillId="0" borderId="0" xfId="0" applyFont="1" applyFill="1"/>
    <xf numFmtId="164" fontId="32" fillId="0" borderId="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93"/>
  <sheetViews>
    <sheetView tabSelected="1" zoomScale="50" zoomScaleNormal="5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X65" sqref="X65"/>
    </sheetView>
  </sheetViews>
  <sheetFormatPr baseColWidth="10" defaultColWidth="10.81640625" defaultRowHeight="14.5" x14ac:dyDescent="0.35"/>
  <cols>
    <col min="1" max="1" width="19.1796875" customWidth="1"/>
    <col min="2" max="2" width="9.7265625" customWidth="1"/>
    <col min="3" max="3" width="8.453125" bestFit="1" customWidth="1"/>
    <col min="4" max="4" width="12.1796875" customWidth="1"/>
    <col min="5" max="5" width="9" customWidth="1"/>
    <col min="6" max="6" width="9.26953125" bestFit="1" customWidth="1"/>
    <col min="7" max="7" width="7.54296875" bestFit="1" customWidth="1"/>
    <col min="8" max="8" width="13.26953125" customWidth="1"/>
    <col min="11" max="11" width="8.26953125" customWidth="1"/>
    <col min="12" max="16" width="10.81640625" customWidth="1"/>
    <col min="17" max="17" width="12.453125" customWidth="1"/>
    <col min="18" max="18" width="10.81640625" customWidth="1"/>
    <col min="19" max="19" width="9.7265625" customWidth="1"/>
    <col min="20" max="20" width="9.7265625" style="64" customWidth="1"/>
    <col min="21" max="21" width="13.1796875" customWidth="1"/>
    <col min="22" max="24" width="10.81640625" customWidth="1"/>
    <col min="25" max="25" width="15.81640625" style="8" customWidth="1"/>
    <col min="26" max="26" width="10.81640625" customWidth="1"/>
    <col min="27" max="33" width="8.26953125" customWidth="1"/>
    <col min="34" max="40" width="9.453125" customWidth="1"/>
  </cols>
  <sheetData>
    <row r="1" spans="1:27" ht="58" x14ac:dyDescent="0.35">
      <c r="A1" t="s">
        <v>843</v>
      </c>
      <c r="B1" t="s">
        <v>0</v>
      </c>
      <c r="C1" t="s">
        <v>1</v>
      </c>
      <c r="D1" t="s">
        <v>917</v>
      </c>
      <c r="E1" t="s">
        <v>2</v>
      </c>
      <c r="F1" t="s">
        <v>1066</v>
      </c>
      <c r="G1" t="s">
        <v>1067</v>
      </c>
      <c r="H1" t="s">
        <v>3</v>
      </c>
      <c r="I1" t="s">
        <v>4</v>
      </c>
      <c r="J1" t="s">
        <v>671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1068</v>
      </c>
      <c r="S1" s="61" t="s">
        <v>1060</v>
      </c>
      <c r="T1" s="63" t="s">
        <v>1057</v>
      </c>
      <c r="U1" t="s">
        <v>1062</v>
      </c>
      <c r="V1" t="s">
        <v>1069</v>
      </c>
      <c r="W1" t="s">
        <v>12</v>
      </c>
      <c r="X1" t="s">
        <v>1070</v>
      </c>
      <c r="Y1" s="7" t="s">
        <v>865</v>
      </c>
    </row>
    <row r="2" spans="1:27" ht="18" x14ac:dyDescent="0.4">
      <c r="A2" t="s">
        <v>839</v>
      </c>
      <c r="B2" t="s">
        <v>29</v>
      </c>
      <c r="C2" t="s">
        <v>13</v>
      </c>
      <c r="D2" t="s">
        <v>918</v>
      </c>
      <c r="E2" t="s">
        <v>33</v>
      </c>
      <c r="F2" s="1">
        <v>11.084700000000002</v>
      </c>
      <c r="G2">
        <v>2.14</v>
      </c>
      <c r="H2">
        <v>0.30940000000000001</v>
      </c>
      <c r="I2">
        <v>5.4900000000000004E-2</v>
      </c>
      <c r="J2">
        <f>+I2/H2</f>
        <v>0.17744020685197157</v>
      </c>
      <c r="K2">
        <v>3</v>
      </c>
      <c r="L2">
        <v>120.858</v>
      </c>
      <c r="M2">
        <v>116.633</v>
      </c>
      <c r="N2">
        <v>127.018</v>
      </c>
      <c r="P2">
        <f>+SUM(L2:O2)</f>
        <v>364.50900000000001</v>
      </c>
      <c r="Q2">
        <f t="shared" ref="Q2:Q65" si="0">+P2/(I2*1000)</f>
        <v>6.6395081967213114</v>
      </c>
      <c r="R2">
        <v>10</v>
      </c>
      <c r="U2">
        <v>1.5000000000000001E-2</v>
      </c>
      <c r="V2">
        <f>+U2*1000/R2</f>
        <v>1.5000000000000002</v>
      </c>
      <c r="W2">
        <v>49</v>
      </c>
      <c r="X2" s="75">
        <v>0.47989999999999999</v>
      </c>
      <c r="Z2" s="1" t="s">
        <v>844</v>
      </c>
      <c r="AA2" s="1"/>
    </row>
    <row r="3" spans="1:27" ht="18" x14ac:dyDescent="0.4">
      <c r="A3" t="s">
        <v>839</v>
      </c>
      <c r="B3" t="s">
        <v>29</v>
      </c>
      <c r="C3" t="s">
        <v>13</v>
      </c>
      <c r="D3" t="s">
        <v>918</v>
      </c>
      <c r="E3" t="s">
        <v>34</v>
      </c>
      <c r="F3" s="1">
        <v>7.1957000000000004</v>
      </c>
      <c r="G3">
        <v>2.58</v>
      </c>
      <c r="H3">
        <v>0.28889999999999999</v>
      </c>
      <c r="I3">
        <v>4.8899999999999999E-2</v>
      </c>
      <c r="J3">
        <f t="shared" ref="J3:J65" si="1">+I3/H3</f>
        <v>0.16926272066458983</v>
      </c>
      <c r="K3">
        <v>3</v>
      </c>
      <c r="L3">
        <v>142.37100000000001</v>
      </c>
      <c r="M3">
        <v>138.97800000000001</v>
      </c>
      <c r="N3">
        <v>60.235999999999997</v>
      </c>
      <c r="P3">
        <f t="shared" ref="P3:P65" si="2">+SUM(L3:O3)</f>
        <v>341.58500000000004</v>
      </c>
      <c r="Q3">
        <f t="shared" si="0"/>
        <v>6.9853783231083852</v>
      </c>
      <c r="R3">
        <v>18</v>
      </c>
      <c r="U3">
        <v>5.3700000000000005E-2</v>
      </c>
      <c r="V3">
        <f>+U3*1000/R3</f>
        <v>2.9833333333333334</v>
      </c>
      <c r="W3">
        <v>40</v>
      </c>
      <c r="X3" s="75">
        <v>0.47989999999999999</v>
      </c>
      <c r="Z3" s="1" t="s">
        <v>882</v>
      </c>
    </row>
    <row r="4" spans="1:27" ht="18" x14ac:dyDescent="0.4">
      <c r="A4" t="s">
        <v>839</v>
      </c>
      <c r="B4" t="s">
        <v>29</v>
      </c>
      <c r="C4" t="s">
        <v>13</v>
      </c>
      <c r="D4" t="s">
        <v>918</v>
      </c>
      <c r="E4" t="s">
        <v>35</v>
      </c>
      <c r="F4" s="1">
        <v>0.82800000000000007</v>
      </c>
      <c r="G4">
        <v>0.53</v>
      </c>
      <c r="R4">
        <v>0</v>
      </c>
      <c r="U4">
        <v>0</v>
      </c>
      <c r="W4">
        <v>2</v>
      </c>
      <c r="X4" s="75">
        <v>0.47989999999999999</v>
      </c>
    </row>
    <row r="5" spans="1:27" ht="18" x14ac:dyDescent="0.4">
      <c r="A5" t="s">
        <v>839</v>
      </c>
      <c r="B5" t="s">
        <v>29</v>
      </c>
      <c r="C5" t="s">
        <v>13</v>
      </c>
      <c r="D5" t="s">
        <v>918</v>
      </c>
      <c r="E5" t="s">
        <v>36</v>
      </c>
      <c r="F5" s="1">
        <v>7.146300000000001</v>
      </c>
      <c r="G5">
        <v>1.44</v>
      </c>
      <c r="H5">
        <v>0.75729999999999997</v>
      </c>
      <c r="I5">
        <v>0.14360000000000001</v>
      </c>
      <c r="J5">
        <f t="shared" si="1"/>
        <v>0.18962102205202694</v>
      </c>
      <c r="K5">
        <v>3</v>
      </c>
      <c r="L5">
        <v>308.85500000000002</v>
      </c>
      <c r="M5">
        <v>195.589</v>
      </c>
      <c r="N5">
        <v>256.17500000000001</v>
      </c>
      <c r="P5">
        <f t="shared" si="2"/>
        <v>760.61900000000003</v>
      </c>
      <c r="Q5">
        <f t="shared" si="0"/>
        <v>5.2967896935933148</v>
      </c>
      <c r="R5">
        <v>34</v>
      </c>
      <c r="U5">
        <v>7.010000000000001E-2</v>
      </c>
      <c r="V5">
        <f>+U5*1000/R5</f>
        <v>2.0617647058823532</v>
      </c>
      <c r="W5">
        <v>29</v>
      </c>
      <c r="X5" s="75">
        <v>0.47989999999999999</v>
      </c>
    </row>
    <row r="6" spans="1:27" ht="18" x14ac:dyDescent="0.4">
      <c r="A6" t="s">
        <v>839</v>
      </c>
      <c r="B6" t="s">
        <v>29</v>
      </c>
      <c r="C6" t="s">
        <v>13</v>
      </c>
      <c r="D6" t="s">
        <v>918</v>
      </c>
      <c r="E6" t="s">
        <v>37</v>
      </c>
      <c r="F6" s="1">
        <v>0.2281</v>
      </c>
      <c r="G6">
        <v>0.13950000000000001</v>
      </c>
      <c r="R6">
        <v>0</v>
      </c>
      <c r="U6">
        <v>0</v>
      </c>
      <c r="W6">
        <v>0</v>
      </c>
      <c r="X6" s="75">
        <v>0.47989999999999999</v>
      </c>
    </row>
    <row r="7" spans="1:27" ht="18" x14ac:dyDescent="0.4">
      <c r="A7" t="s">
        <v>839</v>
      </c>
      <c r="B7" t="s">
        <v>29</v>
      </c>
      <c r="C7" t="s">
        <v>13</v>
      </c>
      <c r="D7" t="s">
        <v>918</v>
      </c>
      <c r="E7" t="s">
        <v>38</v>
      </c>
      <c r="F7" s="1">
        <v>3.7888000000000006</v>
      </c>
      <c r="G7">
        <v>0.88090000000000002</v>
      </c>
      <c r="H7">
        <v>0.30840000000000001</v>
      </c>
      <c r="I7">
        <v>5.4800000000000001E-2</v>
      </c>
      <c r="J7">
        <f t="shared" si="1"/>
        <v>0.17769130998702984</v>
      </c>
      <c r="K7">
        <v>3</v>
      </c>
      <c r="L7">
        <v>138.31700000000001</v>
      </c>
      <c r="M7">
        <v>112.77500000000001</v>
      </c>
      <c r="N7">
        <v>106.474</v>
      </c>
      <c r="P7">
        <f t="shared" si="2"/>
        <v>357.56600000000003</v>
      </c>
      <c r="Q7">
        <f t="shared" si="0"/>
        <v>6.5249270072992704</v>
      </c>
      <c r="R7">
        <v>29</v>
      </c>
      <c r="U7">
        <v>5.3900000000000003E-2</v>
      </c>
      <c r="V7">
        <f>+U7*1000/R7</f>
        <v>1.8586206896551727</v>
      </c>
      <c r="W7">
        <v>12</v>
      </c>
      <c r="X7" s="75">
        <v>0.47989999999999999</v>
      </c>
    </row>
    <row r="8" spans="1:27" ht="18" x14ac:dyDescent="0.4">
      <c r="A8" t="s">
        <v>839</v>
      </c>
      <c r="B8" t="s">
        <v>29</v>
      </c>
      <c r="C8" t="s">
        <v>13</v>
      </c>
      <c r="D8" t="s">
        <v>918</v>
      </c>
      <c r="E8" t="s">
        <v>39</v>
      </c>
      <c r="F8" s="1">
        <v>1.2178</v>
      </c>
      <c r="G8">
        <v>0.2286</v>
      </c>
      <c r="H8">
        <v>0.11700000000000001</v>
      </c>
      <c r="I8">
        <v>2.2700000000000001E-2</v>
      </c>
      <c r="J8">
        <f t="shared" si="1"/>
        <v>0.19401709401709402</v>
      </c>
      <c r="K8">
        <v>3</v>
      </c>
      <c r="L8">
        <v>70.289000000000001</v>
      </c>
      <c r="M8">
        <v>46.804000000000002</v>
      </c>
      <c r="N8">
        <v>53.531999999999996</v>
      </c>
      <c r="P8">
        <f t="shared" si="2"/>
        <v>170.625</v>
      </c>
      <c r="Q8">
        <f t="shared" si="0"/>
        <v>7.5165198237885456</v>
      </c>
      <c r="R8">
        <v>18</v>
      </c>
      <c r="U8">
        <v>3.4599999999999999E-2</v>
      </c>
      <c r="V8">
        <f>+U8*1000/R8</f>
        <v>1.9222222222222223</v>
      </c>
      <c r="W8">
        <v>10</v>
      </c>
      <c r="X8" s="75">
        <v>0.47989999999999999</v>
      </c>
    </row>
    <row r="9" spans="1:27" ht="19.5" x14ac:dyDescent="0.6">
      <c r="A9" t="s">
        <v>839</v>
      </c>
      <c r="B9" t="s">
        <v>29</v>
      </c>
      <c r="C9" t="s">
        <v>14</v>
      </c>
      <c r="D9" t="s">
        <v>919</v>
      </c>
      <c r="E9" t="s">
        <v>40</v>
      </c>
      <c r="F9" s="1">
        <v>0.94180000000000008</v>
      </c>
      <c r="G9">
        <v>0.30890000000000001</v>
      </c>
      <c r="H9">
        <v>4.2999999999999997E-2</v>
      </c>
      <c r="I9">
        <v>7.7000000000000002E-3</v>
      </c>
      <c r="J9">
        <f t="shared" si="1"/>
        <v>0.17906976744186048</v>
      </c>
      <c r="K9">
        <v>2</v>
      </c>
      <c r="L9">
        <v>20.431000000000001</v>
      </c>
      <c r="M9">
        <v>26.126000000000001</v>
      </c>
      <c r="P9">
        <f t="shared" si="2"/>
        <v>46.557000000000002</v>
      </c>
      <c r="Q9">
        <f t="shared" si="0"/>
        <v>6.0463636363636368</v>
      </c>
      <c r="R9">
        <v>0</v>
      </c>
      <c r="U9">
        <v>0</v>
      </c>
      <c r="W9">
        <v>0</v>
      </c>
      <c r="X9" s="76">
        <v>0.47920000000000001</v>
      </c>
    </row>
    <row r="10" spans="1:27" ht="19.5" x14ac:dyDescent="0.6">
      <c r="A10" t="s">
        <v>839</v>
      </c>
      <c r="B10" t="s">
        <v>29</v>
      </c>
      <c r="C10" t="s">
        <v>14</v>
      </c>
      <c r="D10" t="s">
        <v>919</v>
      </c>
      <c r="E10" t="s">
        <v>41</v>
      </c>
      <c r="F10" s="1">
        <v>0.12570000000000001</v>
      </c>
      <c r="G10">
        <v>4.4200000000000003E-2</v>
      </c>
      <c r="H10">
        <v>0.23069999999999999</v>
      </c>
      <c r="I10">
        <v>4.3400000000000001E-2</v>
      </c>
      <c r="J10">
        <f t="shared" si="1"/>
        <v>0.18812310359774601</v>
      </c>
      <c r="K10">
        <v>3</v>
      </c>
      <c r="L10">
        <v>96.747</v>
      </c>
      <c r="M10">
        <v>83.141999999999996</v>
      </c>
      <c r="N10">
        <v>73.597999999999999</v>
      </c>
      <c r="P10">
        <f t="shared" si="2"/>
        <v>253.48700000000002</v>
      </c>
      <c r="Q10">
        <f t="shared" si="0"/>
        <v>5.8407142857142862</v>
      </c>
      <c r="R10">
        <v>0</v>
      </c>
      <c r="U10">
        <v>0</v>
      </c>
      <c r="W10">
        <v>0</v>
      </c>
      <c r="X10" s="76">
        <v>0.47920000000000001</v>
      </c>
    </row>
    <row r="11" spans="1:27" ht="19.5" x14ac:dyDescent="0.6">
      <c r="A11" t="s">
        <v>839</v>
      </c>
      <c r="B11" t="s">
        <v>30</v>
      </c>
      <c r="C11" t="s">
        <v>15</v>
      </c>
      <c r="D11" t="s">
        <v>920</v>
      </c>
      <c r="E11" t="s">
        <v>42</v>
      </c>
      <c r="F11" s="1">
        <v>4.5042</v>
      </c>
      <c r="G11">
        <v>0.87080000000000002</v>
      </c>
      <c r="H11">
        <v>1.1040000000000001</v>
      </c>
      <c r="I11">
        <v>0.2001</v>
      </c>
      <c r="J11">
        <f t="shared" si="1"/>
        <v>0.18124999999999999</v>
      </c>
      <c r="K11">
        <v>3</v>
      </c>
      <c r="L11">
        <v>236.59700000000001</v>
      </c>
      <c r="M11">
        <v>388.38499999999999</v>
      </c>
      <c r="N11">
        <v>528.04</v>
      </c>
      <c r="P11">
        <f t="shared" si="2"/>
        <v>1153.0219999999999</v>
      </c>
      <c r="Q11">
        <f t="shared" si="0"/>
        <v>5.7622288855572208</v>
      </c>
      <c r="R11">
        <v>3</v>
      </c>
      <c r="U11">
        <v>5.1000000000000004E-3</v>
      </c>
      <c r="V11">
        <f>+U11*1000/R11</f>
        <v>1.7000000000000002</v>
      </c>
      <c r="W11">
        <v>15</v>
      </c>
      <c r="X11" s="76">
        <v>0.47520000000000001</v>
      </c>
    </row>
    <row r="12" spans="1:27" ht="19.5" x14ac:dyDescent="0.6">
      <c r="A12" t="s">
        <v>839</v>
      </c>
      <c r="B12" t="s">
        <v>30</v>
      </c>
      <c r="C12" t="s">
        <v>15</v>
      </c>
      <c r="D12" t="s">
        <v>920</v>
      </c>
      <c r="E12" t="s">
        <v>43</v>
      </c>
      <c r="F12" s="1">
        <v>0.18840000000000001</v>
      </c>
      <c r="G12">
        <v>0.32169999999999999</v>
      </c>
      <c r="H12">
        <v>0.32729999999999998</v>
      </c>
      <c r="I12">
        <v>6.5100000000000005E-2</v>
      </c>
      <c r="J12">
        <f t="shared" si="1"/>
        <v>0.19890009165902844</v>
      </c>
      <c r="K12">
        <v>3</v>
      </c>
      <c r="L12">
        <v>129.715</v>
      </c>
      <c r="M12">
        <v>142.95599999999999</v>
      </c>
      <c r="N12">
        <v>104.01300000000001</v>
      </c>
      <c r="P12">
        <f t="shared" si="2"/>
        <v>376.68399999999997</v>
      </c>
      <c r="Q12">
        <f t="shared" si="0"/>
        <v>5.786236559139784</v>
      </c>
      <c r="R12">
        <v>0</v>
      </c>
      <c r="U12">
        <v>0</v>
      </c>
      <c r="W12">
        <v>0</v>
      </c>
      <c r="X12" s="76">
        <v>0.47520000000000001</v>
      </c>
    </row>
    <row r="13" spans="1:27" ht="19.5" x14ac:dyDescent="0.6">
      <c r="A13" t="s">
        <v>839</v>
      </c>
      <c r="B13" t="s">
        <v>30</v>
      </c>
      <c r="C13" t="s">
        <v>15</v>
      </c>
      <c r="D13" t="s">
        <v>920</v>
      </c>
      <c r="E13" t="s">
        <v>44</v>
      </c>
      <c r="F13" s="1">
        <v>2.2570999999999999</v>
      </c>
      <c r="G13">
        <v>0.1091</v>
      </c>
      <c r="R13">
        <v>13</v>
      </c>
      <c r="U13">
        <v>2.6800000000000001E-2</v>
      </c>
      <c r="V13">
        <f t="shared" ref="V13:V52" si="3">+U13*1000/R13</f>
        <v>2.0615384615384618</v>
      </c>
      <c r="W13">
        <v>18</v>
      </c>
      <c r="X13" s="76">
        <v>0.47520000000000001</v>
      </c>
    </row>
    <row r="14" spans="1:27" ht="19.5" x14ac:dyDescent="0.6">
      <c r="A14" t="s">
        <v>839</v>
      </c>
      <c r="B14" t="s">
        <v>30</v>
      </c>
      <c r="C14" t="s">
        <v>15</v>
      </c>
      <c r="D14" t="s">
        <v>920</v>
      </c>
      <c r="E14" t="s">
        <v>45</v>
      </c>
      <c r="F14" s="1">
        <v>11.303100000000001</v>
      </c>
      <c r="G14">
        <v>0.79</v>
      </c>
      <c r="H14">
        <v>0.28129999999999999</v>
      </c>
      <c r="I14">
        <v>5.1800000000000006E-2</v>
      </c>
      <c r="J14">
        <f t="shared" si="1"/>
        <v>0.18414504088162106</v>
      </c>
      <c r="K14">
        <v>3</v>
      </c>
      <c r="L14">
        <v>79.584000000000003</v>
      </c>
      <c r="M14">
        <v>156.523</v>
      </c>
      <c r="N14">
        <v>144.167</v>
      </c>
      <c r="P14">
        <f t="shared" si="2"/>
        <v>380.274</v>
      </c>
      <c r="Q14">
        <f t="shared" si="0"/>
        <v>7.3411969111969109</v>
      </c>
      <c r="R14">
        <v>12</v>
      </c>
      <c r="U14">
        <v>6.6E-3</v>
      </c>
      <c r="V14">
        <f t="shared" si="3"/>
        <v>0.54999999999999993</v>
      </c>
      <c r="W14">
        <v>11</v>
      </c>
      <c r="X14" s="76">
        <v>0.47520000000000001</v>
      </c>
    </row>
    <row r="15" spans="1:27" x14ac:dyDescent="0.35">
      <c r="A15" t="s">
        <v>839</v>
      </c>
      <c r="B15" t="s">
        <v>30</v>
      </c>
      <c r="C15" t="s">
        <v>16</v>
      </c>
      <c r="D15" t="s">
        <v>921</v>
      </c>
      <c r="E15" t="s">
        <v>46</v>
      </c>
      <c r="F15" s="1">
        <v>1.0994000000000002</v>
      </c>
      <c r="G15">
        <v>0.22</v>
      </c>
      <c r="R15">
        <v>6</v>
      </c>
      <c r="U15">
        <v>7.1000000000000004E-3</v>
      </c>
      <c r="V15">
        <f t="shared" si="3"/>
        <v>1.1833333333333333</v>
      </c>
      <c r="W15">
        <v>5</v>
      </c>
      <c r="X15">
        <v>0.5071</v>
      </c>
    </row>
    <row r="16" spans="1:27" x14ac:dyDescent="0.35">
      <c r="A16" t="s">
        <v>839</v>
      </c>
      <c r="B16" t="s">
        <v>30</v>
      </c>
      <c r="C16" t="s">
        <v>16</v>
      </c>
      <c r="D16" t="s">
        <v>921</v>
      </c>
      <c r="E16" t="s">
        <v>47</v>
      </c>
      <c r="F16" s="1">
        <v>1.6253</v>
      </c>
      <c r="G16">
        <v>0.31</v>
      </c>
      <c r="R16">
        <v>27</v>
      </c>
      <c r="U16">
        <v>4.1100000000000005E-2</v>
      </c>
      <c r="V16">
        <f t="shared" si="3"/>
        <v>1.5222222222222224</v>
      </c>
      <c r="W16">
        <v>10</v>
      </c>
      <c r="X16">
        <v>0.5071</v>
      </c>
    </row>
    <row r="17" spans="1:24" x14ac:dyDescent="0.35">
      <c r="A17" t="s">
        <v>839</v>
      </c>
      <c r="B17" t="s">
        <v>30</v>
      </c>
      <c r="C17" t="s">
        <v>16</v>
      </c>
      <c r="D17" t="s">
        <v>921</v>
      </c>
      <c r="E17" t="s">
        <v>48</v>
      </c>
      <c r="F17" s="1">
        <v>0.1263</v>
      </c>
      <c r="G17">
        <v>6.7799999999999999E-2</v>
      </c>
      <c r="R17">
        <v>0</v>
      </c>
      <c r="U17">
        <v>0</v>
      </c>
      <c r="W17">
        <v>0</v>
      </c>
      <c r="X17">
        <v>0.5071</v>
      </c>
    </row>
    <row r="18" spans="1:24" x14ac:dyDescent="0.35">
      <c r="A18" t="s">
        <v>839</v>
      </c>
      <c r="B18" t="s">
        <v>30</v>
      </c>
      <c r="C18" t="s">
        <v>16</v>
      </c>
      <c r="D18" t="s">
        <v>921</v>
      </c>
      <c r="E18" t="s">
        <v>49</v>
      </c>
      <c r="F18" s="1">
        <v>0.36270000000000002</v>
      </c>
      <c r="G18">
        <v>0.18959999999999999</v>
      </c>
      <c r="H18">
        <v>0.28760000000000002</v>
      </c>
      <c r="I18">
        <v>6.5200000000000008E-2</v>
      </c>
      <c r="J18">
        <f t="shared" si="1"/>
        <v>0.2267037552155772</v>
      </c>
      <c r="K18">
        <v>3</v>
      </c>
      <c r="L18">
        <v>140.27600000000001</v>
      </c>
      <c r="M18">
        <v>132.34899999999999</v>
      </c>
      <c r="N18">
        <v>163.65299999999999</v>
      </c>
      <c r="P18">
        <f t="shared" si="2"/>
        <v>436.27800000000002</v>
      </c>
      <c r="Q18">
        <f t="shared" si="0"/>
        <v>6.6913803680981596</v>
      </c>
      <c r="R18">
        <v>0</v>
      </c>
      <c r="U18">
        <v>0</v>
      </c>
      <c r="W18">
        <v>0</v>
      </c>
      <c r="X18">
        <v>0.5071</v>
      </c>
    </row>
    <row r="19" spans="1:24" x14ac:dyDescent="0.35">
      <c r="A19" t="s">
        <v>839</v>
      </c>
      <c r="B19" t="s">
        <v>30</v>
      </c>
      <c r="C19" t="s">
        <v>16</v>
      </c>
      <c r="D19" t="s">
        <v>921</v>
      </c>
      <c r="E19" t="s">
        <v>50</v>
      </c>
      <c r="F19" s="1">
        <v>17.7164</v>
      </c>
      <c r="G19">
        <v>1.74</v>
      </c>
      <c r="H19">
        <v>0.58819999999999995</v>
      </c>
      <c r="I19">
        <v>0.10540000000000001</v>
      </c>
      <c r="J19">
        <f t="shared" si="1"/>
        <v>0.17919075144508673</v>
      </c>
      <c r="K19">
        <v>3</v>
      </c>
      <c r="L19">
        <v>155.15100000000001</v>
      </c>
      <c r="M19">
        <v>252.24299999999999</v>
      </c>
      <c r="N19">
        <v>209.471</v>
      </c>
      <c r="P19">
        <f t="shared" si="2"/>
        <v>616.86500000000001</v>
      </c>
      <c r="Q19">
        <f t="shared" si="0"/>
        <v>5.8526091081593927</v>
      </c>
      <c r="R19">
        <v>22</v>
      </c>
      <c r="U19">
        <v>3.8400000000000004E-2</v>
      </c>
      <c r="V19">
        <f t="shared" si="3"/>
        <v>1.7454545454545458</v>
      </c>
      <c r="W19">
        <v>23</v>
      </c>
      <c r="X19">
        <v>0.5071</v>
      </c>
    </row>
    <row r="20" spans="1:24" x14ac:dyDescent="0.35">
      <c r="A20" t="s">
        <v>839</v>
      </c>
      <c r="B20" t="s">
        <v>30</v>
      </c>
      <c r="C20" t="s">
        <v>16</v>
      </c>
      <c r="D20" t="s">
        <v>921</v>
      </c>
      <c r="E20" t="s">
        <v>51</v>
      </c>
      <c r="F20" s="1">
        <v>1.9106999999999998</v>
      </c>
      <c r="G20">
        <v>0.71</v>
      </c>
      <c r="H20">
        <v>2.0621</v>
      </c>
      <c r="I20">
        <v>0.28070000000000001</v>
      </c>
      <c r="J20">
        <f t="shared" si="1"/>
        <v>0.13612336938072839</v>
      </c>
      <c r="K20">
        <v>3</v>
      </c>
      <c r="L20">
        <v>889.63800000000003</v>
      </c>
      <c r="M20">
        <v>735.78</v>
      </c>
      <c r="N20">
        <v>484.37900000000002</v>
      </c>
      <c r="P20">
        <f t="shared" si="2"/>
        <v>2109.797</v>
      </c>
      <c r="Q20">
        <f t="shared" si="0"/>
        <v>7.5161987887424297</v>
      </c>
      <c r="R20">
        <v>0</v>
      </c>
      <c r="U20">
        <v>0</v>
      </c>
      <c r="W20">
        <v>0</v>
      </c>
      <c r="X20">
        <v>0.5071</v>
      </c>
    </row>
    <row r="21" spans="1:24" x14ac:dyDescent="0.35">
      <c r="A21" t="s">
        <v>839</v>
      </c>
      <c r="B21" t="s">
        <v>30</v>
      </c>
      <c r="C21" t="s">
        <v>16</v>
      </c>
      <c r="D21" t="s">
        <v>921</v>
      </c>
      <c r="E21" t="s">
        <v>52</v>
      </c>
      <c r="F21" s="1">
        <v>0.49780000000000002</v>
      </c>
      <c r="G21">
        <v>0.4501</v>
      </c>
      <c r="H21">
        <v>0.7167</v>
      </c>
      <c r="I21">
        <v>0.11910000000000001</v>
      </c>
      <c r="J21">
        <f t="shared" si="1"/>
        <v>0.16617831728756804</v>
      </c>
      <c r="K21">
        <v>3</v>
      </c>
      <c r="L21">
        <v>134.04</v>
      </c>
      <c r="M21">
        <v>373.41300000000001</v>
      </c>
      <c r="N21">
        <v>278.60300000000001</v>
      </c>
      <c r="P21">
        <f t="shared" si="2"/>
        <v>786.05600000000004</v>
      </c>
      <c r="Q21">
        <f t="shared" si="0"/>
        <v>6.5999664147774979</v>
      </c>
      <c r="R21">
        <v>0</v>
      </c>
      <c r="U21">
        <v>0</v>
      </c>
      <c r="W21">
        <v>0</v>
      </c>
      <c r="X21">
        <v>0.5071</v>
      </c>
    </row>
    <row r="22" spans="1:24" x14ac:dyDescent="0.35">
      <c r="A22" t="s">
        <v>839</v>
      </c>
      <c r="B22" t="s">
        <v>30</v>
      </c>
      <c r="C22" t="s">
        <v>16</v>
      </c>
      <c r="D22" t="s">
        <v>921</v>
      </c>
      <c r="E22" t="s">
        <v>53</v>
      </c>
      <c r="F22" s="1">
        <v>11.0222</v>
      </c>
      <c r="G22">
        <v>2.5499999999999998</v>
      </c>
      <c r="H22">
        <v>1.3250999999999999</v>
      </c>
      <c r="I22">
        <v>0.23470000000000002</v>
      </c>
      <c r="J22">
        <f t="shared" si="1"/>
        <v>0.17711870802203611</v>
      </c>
      <c r="K22">
        <v>3</v>
      </c>
      <c r="L22">
        <v>548.22400000000005</v>
      </c>
      <c r="M22">
        <v>372.27100000000002</v>
      </c>
      <c r="N22">
        <v>398.07499999999999</v>
      </c>
      <c r="P22">
        <f t="shared" si="2"/>
        <v>1318.5700000000002</v>
      </c>
      <c r="Q22">
        <f t="shared" si="0"/>
        <v>5.6181082232637412</v>
      </c>
      <c r="R22">
        <v>16</v>
      </c>
      <c r="U22">
        <v>2.5400000000000002E-2</v>
      </c>
      <c r="V22">
        <f t="shared" si="3"/>
        <v>1.5875000000000001</v>
      </c>
      <c r="W22">
        <v>28</v>
      </c>
      <c r="X22">
        <v>0.5071</v>
      </c>
    </row>
    <row r="23" spans="1:24" ht="19.5" x14ac:dyDescent="0.6">
      <c r="A23" t="s">
        <v>839</v>
      </c>
      <c r="B23" t="s">
        <v>29</v>
      </c>
      <c r="C23" t="s">
        <v>17</v>
      </c>
      <c r="D23" t="s">
        <v>922</v>
      </c>
      <c r="E23" t="s">
        <v>54</v>
      </c>
      <c r="F23" s="1">
        <v>1.1499999999999999</v>
      </c>
      <c r="G23">
        <v>8.5099999999999995E-2</v>
      </c>
      <c r="R23">
        <v>0</v>
      </c>
      <c r="U23">
        <v>0</v>
      </c>
      <c r="W23">
        <v>0</v>
      </c>
      <c r="X23" s="77">
        <v>0.47260000000000002</v>
      </c>
    </row>
    <row r="24" spans="1:24" ht="19.5" x14ac:dyDescent="0.6">
      <c r="A24" t="s">
        <v>839</v>
      </c>
      <c r="B24" t="s">
        <v>30</v>
      </c>
      <c r="C24" t="s">
        <v>18</v>
      </c>
      <c r="D24" t="s">
        <v>923</v>
      </c>
      <c r="E24" t="s">
        <v>55</v>
      </c>
      <c r="F24" s="1">
        <v>0.26929999999999998</v>
      </c>
      <c r="G24">
        <v>0.2024</v>
      </c>
      <c r="H24">
        <v>0.31080000000000002</v>
      </c>
      <c r="I24">
        <v>5.45E-2</v>
      </c>
      <c r="J24">
        <f t="shared" si="1"/>
        <v>0.17535392535392536</v>
      </c>
      <c r="K24">
        <v>3</v>
      </c>
      <c r="L24">
        <v>143.93</v>
      </c>
      <c r="M24">
        <v>122.19499999999999</v>
      </c>
      <c r="N24">
        <v>140.26499999999999</v>
      </c>
      <c r="P24">
        <f t="shared" si="2"/>
        <v>406.39</v>
      </c>
      <c r="Q24">
        <f t="shared" si="0"/>
        <v>7.4566972477064217</v>
      </c>
      <c r="R24">
        <v>0</v>
      </c>
      <c r="U24">
        <v>0</v>
      </c>
      <c r="W24">
        <v>0</v>
      </c>
      <c r="X24" s="76">
        <v>0.50080000000000002</v>
      </c>
    </row>
    <row r="25" spans="1:24" ht="19.5" x14ac:dyDescent="0.6">
      <c r="A25" t="s">
        <v>839</v>
      </c>
      <c r="B25" t="s">
        <v>30</v>
      </c>
      <c r="C25" t="s">
        <v>18</v>
      </c>
      <c r="D25" t="s">
        <v>923</v>
      </c>
      <c r="E25" t="s">
        <v>56</v>
      </c>
      <c r="F25" s="1">
        <v>0.223</v>
      </c>
      <c r="G25">
        <v>0.23849999999999999</v>
      </c>
      <c r="H25">
        <v>7.6700000000000004E-2</v>
      </c>
      <c r="I25">
        <v>1.6800000000000002E-2</v>
      </c>
      <c r="J25">
        <f t="shared" si="1"/>
        <v>0.21903520208604957</v>
      </c>
      <c r="K25">
        <v>3</v>
      </c>
      <c r="L25">
        <v>21.896000000000001</v>
      </c>
      <c r="M25">
        <v>31.381</v>
      </c>
      <c r="N25">
        <v>56.545999999999999</v>
      </c>
      <c r="P25">
        <f t="shared" si="2"/>
        <v>109.82300000000001</v>
      </c>
      <c r="Q25">
        <f t="shared" si="0"/>
        <v>6.5370833333333334</v>
      </c>
      <c r="R25">
        <v>0</v>
      </c>
      <c r="U25">
        <v>0</v>
      </c>
      <c r="W25">
        <v>0</v>
      </c>
      <c r="X25" s="76">
        <v>0.50080000000000002</v>
      </c>
    </row>
    <row r="26" spans="1:24" ht="19.5" x14ac:dyDescent="0.6">
      <c r="A26" t="s">
        <v>839</v>
      </c>
      <c r="B26" t="s">
        <v>30</v>
      </c>
      <c r="C26" t="s">
        <v>18</v>
      </c>
      <c r="D26" t="s">
        <v>923</v>
      </c>
      <c r="E26" t="s">
        <v>57</v>
      </c>
      <c r="F26" s="1">
        <v>5.5500000000000001E-2</v>
      </c>
      <c r="G26">
        <v>2.1100000000000001E-2</v>
      </c>
      <c r="H26">
        <v>2.8799999999999999E-2</v>
      </c>
      <c r="I26">
        <v>6.1000000000000004E-3</v>
      </c>
      <c r="J26">
        <f t="shared" si="1"/>
        <v>0.21180555555555558</v>
      </c>
      <c r="K26">
        <v>2</v>
      </c>
      <c r="L26">
        <v>24.763000000000002</v>
      </c>
      <c r="M26">
        <v>15.387</v>
      </c>
      <c r="P26">
        <f t="shared" si="2"/>
        <v>40.150000000000006</v>
      </c>
      <c r="Q26">
        <f t="shared" si="0"/>
        <v>6.5819672131147549</v>
      </c>
      <c r="R26">
        <v>0</v>
      </c>
      <c r="U26">
        <v>0</v>
      </c>
      <c r="W26">
        <v>0</v>
      </c>
      <c r="X26" s="76">
        <v>0.50080000000000002</v>
      </c>
    </row>
    <row r="27" spans="1:24" ht="19.5" x14ac:dyDescent="0.6">
      <c r="A27" t="s">
        <v>839</v>
      </c>
      <c r="B27" t="s">
        <v>30</v>
      </c>
      <c r="C27" t="s">
        <v>18</v>
      </c>
      <c r="D27" t="s">
        <v>923</v>
      </c>
      <c r="E27" t="s">
        <v>58</v>
      </c>
      <c r="F27" s="1">
        <v>0.72389999999999999</v>
      </c>
      <c r="G27">
        <v>0.34</v>
      </c>
      <c r="H27">
        <v>9.1200000000000003E-2</v>
      </c>
      <c r="I27">
        <v>1.7400000000000002E-2</v>
      </c>
      <c r="J27">
        <f t="shared" si="1"/>
        <v>0.19078947368421054</v>
      </c>
      <c r="K27">
        <v>3</v>
      </c>
      <c r="L27">
        <v>6.16</v>
      </c>
      <c r="M27">
        <v>68.918999999999997</v>
      </c>
      <c r="N27">
        <v>42.613</v>
      </c>
      <c r="P27">
        <f t="shared" si="2"/>
        <v>117.69199999999999</v>
      </c>
      <c r="Q27">
        <f t="shared" si="0"/>
        <v>6.7639080459770105</v>
      </c>
      <c r="R27">
        <v>0</v>
      </c>
      <c r="U27">
        <v>0</v>
      </c>
      <c r="W27">
        <v>1</v>
      </c>
      <c r="X27" s="76">
        <v>0.50080000000000002</v>
      </c>
    </row>
    <row r="28" spans="1:24" ht="19.5" x14ac:dyDescent="0.6">
      <c r="A28" t="s">
        <v>839</v>
      </c>
      <c r="B28" t="s">
        <v>30</v>
      </c>
      <c r="C28" t="s">
        <v>18</v>
      </c>
      <c r="D28" t="s">
        <v>923</v>
      </c>
      <c r="E28" t="s">
        <v>59</v>
      </c>
      <c r="F28" s="1">
        <v>1.1645000000000001</v>
      </c>
      <c r="G28">
        <v>0.34399999999999997</v>
      </c>
      <c r="H28">
        <v>0.19470000000000001</v>
      </c>
      <c r="I28">
        <v>3.3800000000000004E-2</v>
      </c>
      <c r="J28">
        <f t="shared" si="1"/>
        <v>0.1736004108885465</v>
      </c>
      <c r="K28">
        <v>3</v>
      </c>
      <c r="L28">
        <v>103.164</v>
      </c>
      <c r="M28">
        <v>107.078</v>
      </c>
      <c r="N28">
        <v>83.554000000000002</v>
      </c>
      <c r="P28">
        <f t="shared" si="2"/>
        <v>293.79600000000005</v>
      </c>
      <c r="Q28">
        <f t="shared" si="0"/>
        <v>8.6921893491124269</v>
      </c>
      <c r="R28">
        <v>16</v>
      </c>
      <c r="U28">
        <v>2.35E-2</v>
      </c>
      <c r="V28">
        <f t="shared" si="3"/>
        <v>1.46875</v>
      </c>
      <c r="W28">
        <v>8</v>
      </c>
      <c r="X28" s="76">
        <v>0.50080000000000002</v>
      </c>
    </row>
    <row r="29" spans="1:24" ht="18" x14ac:dyDescent="0.4">
      <c r="A29" t="s">
        <v>839</v>
      </c>
      <c r="B29" t="s">
        <v>31</v>
      </c>
      <c r="C29" t="s">
        <v>19</v>
      </c>
      <c r="D29" t="s">
        <v>924</v>
      </c>
      <c r="E29" t="s">
        <v>60</v>
      </c>
      <c r="F29" s="1">
        <v>7.8899999999999998E-2</v>
      </c>
      <c r="G29">
        <v>0.1855</v>
      </c>
      <c r="H29">
        <v>0.22320000000000001</v>
      </c>
      <c r="I29">
        <v>3.5799999999999998E-2</v>
      </c>
      <c r="J29">
        <f t="shared" si="1"/>
        <v>0.1603942652329749</v>
      </c>
      <c r="K29">
        <v>3</v>
      </c>
      <c r="L29">
        <v>77.665999999999997</v>
      </c>
      <c r="M29">
        <v>105.18</v>
      </c>
      <c r="N29">
        <v>67.995999999999995</v>
      </c>
      <c r="P29">
        <f t="shared" si="2"/>
        <v>250.84199999999998</v>
      </c>
      <c r="Q29">
        <f t="shared" si="0"/>
        <v>7.0067597765363132</v>
      </c>
      <c r="R29">
        <v>0</v>
      </c>
      <c r="U29">
        <v>0</v>
      </c>
      <c r="W29">
        <v>0</v>
      </c>
      <c r="X29" s="75">
        <v>0.47589999999999999</v>
      </c>
    </row>
    <row r="30" spans="1:24" ht="18" x14ac:dyDescent="0.4">
      <c r="A30" t="s">
        <v>839</v>
      </c>
      <c r="B30" t="s">
        <v>31</v>
      </c>
      <c r="C30" t="s">
        <v>19</v>
      </c>
      <c r="D30" t="s">
        <v>924</v>
      </c>
      <c r="E30" t="s">
        <v>61</v>
      </c>
      <c r="F30" s="1">
        <v>1.5362</v>
      </c>
      <c r="G30">
        <v>1.3249</v>
      </c>
      <c r="H30">
        <v>0.45810000000000001</v>
      </c>
      <c r="I30">
        <v>6.8600000000000008E-2</v>
      </c>
      <c r="J30">
        <f t="shared" si="1"/>
        <v>0.14974896310849162</v>
      </c>
      <c r="K30">
        <v>3</v>
      </c>
      <c r="L30">
        <v>184.30799999999999</v>
      </c>
      <c r="M30">
        <v>170.626</v>
      </c>
      <c r="N30">
        <v>131.60400000000001</v>
      </c>
      <c r="O30" s="1" t="s">
        <v>898</v>
      </c>
      <c r="P30">
        <f t="shared" si="2"/>
        <v>486.53800000000001</v>
      </c>
      <c r="Q30">
        <f t="shared" si="0"/>
        <v>7.092390670553935</v>
      </c>
      <c r="R30">
        <v>16</v>
      </c>
      <c r="U30">
        <v>3.4300000000000004E-2</v>
      </c>
      <c r="V30">
        <f t="shared" si="3"/>
        <v>2.1437500000000003</v>
      </c>
      <c r="W30">
        <v>5</v>
      </c>
      <c r="X30" s="75">
        <v>0.47589999999999999</v>
      </c>
    </row>
    <row r="31" spans="1:24" ht="18" x14ac:dyDescent="0.4">
      <c r="A31" t="s">
        <v>839</v>
      </c>
      <c r="B31" t="s">
        <v>31</v>
      </c>
      <c r="C31" t="s">
        <v>19</v>
      </c>
      <c r="D31" t="s">
        <v>924</v>
      </c>
      <c r="E31" t="s">
        <v>62</v>
      </c>
      <c r="F31" s="1">
        <v>0.48799999999999999</v>
      </c>
      <c r="G31">
        <v>0.44879999999999998</v>
      </c>
      <c r="H31">
        <v>0.43980000000000002</v>
      </c>
      <c r="I31">
        <v>7.85E-2</v>
      </c>
      <c r="J31">
        <f t="shared" si="1"/>
        <v>0.17849022282855842</v>
      </c>
      <c r="K31">
        <v>3</v>
      </c>
      <c r="L31">
        <v>149.69999999999999</v>
      </c>
      <c r="M31">
        <v>89.638000000000005</v>
      </c>
      <c r="N31">
        <v>151.58699999999999</v>
      </c>
      <c r="P31">
        <f t="shared" si="2"/>
        <v>390.92499999999995</v>
      </c>
      <c r="Q31">
        <f t="shared" si="0"/>
        <v>4.9799363057324832</v>
      </c>
      <c r="R31">
        <v>0</v>
      </c>
      <c r="U31">
        <v>0</v>
      </c>
      <c r="W31">
        <v>0</v>
      </c>
      <c r="X31" s="75">
        <v>0.47589999999999999</v>
      </c>
    </row>
    <row r="32" spans="1:24" ht="18" x14ac:dyDescent="0.4">
      <c r="A32" t="s">
        <v>839</v>
      </c>
      <c r="B32" t="s">
        <v>32</v>
      </c>
      <c r="C32" t="s">
        <v>20</v>
      </c>
      <c r="D32" t="s">
        <v>925</v>
      </c>
      <c r="E32" t="s">
        <v>63</v>
      </c>
      <c r="F32" s="1">
        <v>0.64009999999999989</v>
      </c>
      <c r="G32">
        <v>0.29449999999999998</v>
      </c>
      <c r="H32">
        <v>5.5899999999999998E-2</v>
      </c>
      <c r="I32">
        <v>6.3E-3</v>
      </c>
      <c r="J32">
        <f t="shared" si="1"/>
        <v>0.11270125223613596</v>
      </c>
      <c r="K32">
        <v>2</v>
      </c>
      <c r="L32">
        <v>28.835000000000001</v>
      </c>
      <c r="M32">
        <v>23.863</v>
      </c>
      <c r="P32">
        <f t="shared" si="2"/>
        <v>52.698</v>
      </c>
      <c r="Q32">
        <f t="shared" si="0"/>
        <v>8.3647619047619042</v>
      </c>
      <c r="R32">
        <v>6</v>
      </c>
      <c r="U32">
        <v>1.1300000000000001E-2</v>
      </c>
      <c r="V32">
        <f t="shared" si="3"/>
        <v>1.8833333333333335</v>
      </c>
      <c r="W32">
        <v>9</v>
      </c>
      <c r="X32" s="75">
        <v>0.53259999999999996</v>
      </c>
    </row>
    <row r="33" spans="1:30" ht="18" x14ac:dyDescent="0.4">
      <c r="A33" t="s">
        <v>839</v>
      </c>
      <c r="B33" t="s">
        <v>32</v>
      </c>
      <c r="C33" t="s">
        <v>20</v>
      </c>
      <c r="D33" t="s">
        <v>925</v>
      </c>
      <c r="E33" t="s">
        <v>64</v>
      </c>
      <c r="F33" s="1">
        <v>3.4210000000000003</v>
      </c>
      <c r="G33">
        <v>1.1771</v>
      </c>
      <c r="H33">
        <v>0.36830000000000002</v>
      </c>
      <c r="I33">
        <v>6.5600000000000006E-2</v>
      </c>
      <c r="J33">
        <f t="shared" si="1"/>
        <v>0.17811566657616074</v>
      </c>
      <c r="K33">
        <v>3</v>
      </c>
      <c r="L33">
        <v>89.308000000000007</v>
      </c>
      <c r="M33">
        <v>128.124</v>
      </c>
      <c r="N33">
        <v>205.16</v>
      </c>
      <c r="P33">
        <f t="shared" si="2"/>
        <v>422.59199999999998</v>
      </c>
      <c r="Q33">
        <f t="shared" si="0"/>
        <v>6.4419512195121937</v>
      </c>
      <c r="R33">
        <v>66</v>
      </c>
      <c r="U33">
        <v>0.11890000000000001</v>
      </c>
      <c r="V33">
        <f t="shared" si="3"/>
        <v>1.8015151515151515</v>
      </c>
      <c r="W33">
        <v>20</v>
      </c>
      <c r="X33" s="75">
        <v>0.53259999999999996</v>
      </c>
    </row>
    <row r="34" spans="1:30" ht="18" x14ac:dyDescent="0.4">
      <c r="A34" t="s">
        <v>839</v>
      </c>
      <c r="B34" t="s">
        <v>32</v>
      </c>
      <c r="C34" t="s">
        <v>20</v>
      </c>
      <c r="D34" t="s">
        <v>925</v>
      </c>
      <c r="E34" t="s">
        <v>65</v>
      </c>
      <c r="F34" s="1">
        <v>1.2367999999999999</v>
      </c>
      <c r="G34">
        <v>0.47610000000000002</v>
      </c>
      <c r="R34">
        <v>8</v>
      </c>
      <c r="U34">
        <v>1.6199999999999999E-2</v>
      </c>
      <c r="V34">
        <f t="shared" si="3"/>
        <v>2.0249999999999999</v>
      </c>
      <c r="W34">
        <v>3</v>
      </c>
      <c r="X34" s="75">
        <v>0.53259999999999996</v>
      </c>
      <c r="AB34" t="s">
        <v>901</v>
      </c>
      <c r="AC34" s="1" t="s">
        <v>897</v>
      </c>
    </row>
    <row r="35" spans="1:30" ht="18" x14ac:dyDescent="0.4">
      <c r="A35" s="3" t="s">
        <v>839</v>
      </c>
      <c r="B35" s="3" t="s">
        <v>32</v>
      </c>
      <c r="C35" s="3" t="s">
        <v>20</v>
      </c>
      <c r="D35" s="3" t="s">
        <v>925</v>
      </c>
      <c r="E35" s="3" t="s">
        <v>66</v>
      </c>
      <c r="F35" s="2">
        <v>0.1404</v>
      </c>
      <c r="G35" s="3">
        <v>8.2199999999999995E-2</v>
      </c>
      <c r="H35" s="2">
        <v>0.1041</v>
      </c>
      <c r="I35" s="2">
        <v>1.77E-2</v>
      </c>
      <c r="J35" s="3">
        <f t="shared" si="1"/>
        <v>0.17002881844380405</v>
      </c>
      <c r="K35" s="3">
        <v>3</v>
      </c>
      <c r="L35" s="3">
        <v>55.814999999999998</v>
      </c>
      <c r="M35" s="3">
        <v>23.766999999999999</v>
      </c>
      <c r="N35" s="3">
        <v>56.854999999999997</v>
      </c>
      <c r="O35" s="3"/>
      <c r="P35" s="3">
        <f t="shared" si="2"/>
        <v>136.43699999999998</v>
      </c>
      <c r="Q35" s="3">
        <f t="shared" si="0"/>
        <v>7.7083050847457617</v>
      </c>
      <c r="R35" s="3">
        <v>0</v>
      </c>
      <c r="S35" s="3"/>
      <c r="U35" s="3">
        <v>0</v>
      </c>
      <c r="V35" s="3"/>
      <c r="W35" s="3">
        <v>0</v>
      </c>
      <c r="X35" s="75">
        <v>0.53259999999999996</v>
      </c>
      <c r="Y35" s="55"/>
      <c r="Z35" s="3"/>
      <c r="AA35" s="3"/>
      <c r="AB35" s="2">
        <v>0.17</v>
      </c>
      <c r="AC35" s="2">
        <v>2.7699999999999999E-2</v>
      </c>
      <c r="AD35" s="3"/>
    </row>
    <row r="36" spans="1:30" ht="18" x14ac:dyDescent="0.4">
      <c r="A36" t="s">
        <v>839</v>
      </c>
      <c r="B36" t="s">
        <v>32</v>
      </c>
      <c r="C36" t="s">
        <v>20</v>
      </c>
      <c r="D36" t="s">
        <v>925</v>
      </c>
      <c r="E36" t="s">
        <v>67</v>
      </c>
      <c r="F36" s="1">
        <v>0.24690000000000001</v>
      </c>
      <c r="G36">
        <v>0.14749999999999999</v>
      </c>
      <c r="H36" s="1"/>
      <c r="R36">
        <v>0</v>
      </c>
      <c r="U36">
        <v>0</v>
      </c>
      <c r="W36">
        <v>0</v>
      </c>
      <c r="X36" s="75">
        <v>0.53259999999999996</v>
      </c>
      <c r="AB36" s="1"/>
      <c r="AC36" s="1" t="s">
        <v>902</v>
      </c>
    </row>
    <row r="37" spans="1:30" ht="18" x14ac:dyDescent="0.4">
      <c r="A37" s="3" t="s">
        <v>839</v>
      </c>
      <c r="B37" s="3" t="s">
        <v>32</v>
      </c>
      <c r="C37" s="3" t="s">
        <v>20</v>
      </c>
      <c r="D37" s="3" t="s">
        <v>925</v>
      </c>
      <c r="E37" s="3" t="s">
        <v>68</v>
      </c>
      <c r="F37" s="2">
        <v>0.56659999999999999</v>
      </c>
      <c r="G37" s="3">
        <v>0.33460000000000001</v>
      </c>
      <c r="H37" s="2">
        <v>0.17</v>
      </c>
      <c r="I37" s="2">
        <v>2.7699999999999999E-2</v>
      </c>
      <c r="J37" s="3">
        <f t="shared" si="1"/>
        <v>0.16294117647058823</v>
      </c>
      <c r="K37" s="3">
        <v>3</v>
      </c>
      <c r="L37" s="3">
        <v>33.816000000000003</v>
      </c>
      <c r="M37" s="3">
        <v>74.759</v>
      </c>
      <c r="N37" s="3">
        <v>102.57599999999999</v>
      </c>
      <c r="O37" s="3"/>
      <c r="P37" s="3">
        <f t="shared" si="2"/>
        <v>211.15100000000001</v>
      </c>
      <c r="Q37" s="3">
        <f t="shared" si="0"/>
        <v>7.6227797833935025</v>
      </c>
      <c r="R37" s="3">
        <v>0</v>
      </c>
      <c r="S37" s="3"/>
      <c r="U37" s="3">
        <v>0</v>
      </c>
      <c r="V37" s="3"/>
      <c r="W37" s="3">
        <v>0</v>
      </c>
      <c r="X37" s="75">
        <v>0.53259999999999996</v>
      </c>
      <c r="Y37" s="55"/>
      <c r="Z37" s="3"/>
      <c r="AA37" s="3"/>
      <c r="AB37" s="2">
        <v>0.1041</v>
      </c>
      <c r="AC37" s="2">
        <v>1.77E-2</v>
      </c>
      <c r="AD37" s="3"/>
    </row>
    <row r="38" spans="1:30" x14ac:dyDescent="0.35">
      <c r="A38" t="s">
        <v>839</v>
      </c>
      <c r="B38" t="s">
        <v>31</v>
      </c>
      <c r="C38" t="s">
        <v>21</v>
      </c>
      <c r="D38" t="s">
        <v>926</v>
      </c>
      <c r="E38" t="s">
        <v>69</v>
      </c>
      <c r="F38" s="1">
        <v>5.5408999999999997</v>
      </c>
      <c r="G38">
        <v>2.5110999999999999</v>
      </c>
      <c r="H38">
        <v>1.5071000000000001</v>
      </c>
      <c r="I38">
        <v>0.2389</v>
      </c>
      <c r="J38">
        <f t="shared" si="1"/>
        <v>0.15851635591533408</v>
      </c>
      <c r="K38">
        <v>3</v>
      </c>
      <c r="L38">
        <v>504.12099999999998</v>
      </c>
      <c r="M38">
        <v>407.63400000000001</v>
      </c>
      <c r="N38">
        <v>514.56500000000005</v>
      </c>
      <c r="P38">
        <f t="shared" si="2"/>
        <v>1426.3200000000002</v>
      </c>
      <c r="Q38">
        <f t="shared" si="0"/>
        <v>5.9703641691084144</v>
      </c>
      <c r="R38">
        <v>0</v>
      </c>
      <c r="U38">
        <v>0</v>
      </c>
      <c r="W38">
        <v>7</v>
      </c>
      <c r="X38">
        <v>0.4637</v>
      </c>
    </row>
    <row r="39" spans="1:30" x14ac:dyDescent="0.35">
      <c r="A39" t="s">
        <v>839</v>
      </c>
      <c r="B39" t="s">
        <v>31</v>
      </c>
      <c r="C39" t="s">
        <v>21</v>
      </c>
      <c r="D39" t="s">
        <v>926</v>
      </c>
      <c r="E39" t="s">
        <v>70</v>
      </c>
      <c r="F39" s="1">
        <v>7.6999999999999999E-2</v>
      </c>
      <c r="G39">
        <v>2.4799999999999999E-2</v>
      </c>
      <c r="H39">
        <v>0.22109999999999999</v>
      </c>
      <c r="I39">
        <v>4.3099999999999999E-2</v>
      </c>
      <c r="J39">
        <f t="shared" si="1"/>
        <v>0.19493441881501583</v>
      </c>
      <c r="K39">
        <v>3</v>
      </c>
      <c r="L39">
        <v>99.289000000000001</v>
      </c>
      <c r="M39">
        <v>90.807000000000002</v>
      </c>
      <c r="N39">
        <v>90.216999999999999</v>
      </c>
      <c r="P39">
        <f t="shared" si="2"/>
        <v>280.31299999999999</v>
      </c>
      <c r="Q39">
        <f t="shared" si="0"/>
        <v>6.5037819025522037</v>
      </c>
      <c r="R39" s="3">
        <v>0</v>
      </c>
      <c r="U39" s="3">
        <v>0</v>
      </c>
      <c r="V39" s="3"/>
      <c r="W39" s="3">
        <v>0</v>
      </c>
      <c r="X39">
        <v>0.4637</v>
      </c>
    </row>
    <row r="40" spans="1:30" x14ac:dyDescent="0.35">
      <c r="A40" t="s">
        <v>839</v>
      </c>
      <c r="B40" t="s">
        <v>31</v>
      </c>
      <c r="C40" t="s">
        <v>21</v>
      </c>
      <c r="D40" t="s">
        <v>926</v>
      </c>
      <c r="E40" t="s">
        <v>71</v>
      </c>
      <c r="F40" s="1">
        <v>14.197600000000001</v>
      </c>
      <c r="G40">
        <v>3.73</v>
      </c>
      <c r="H40">
        <v>0.69510000000000005</v>
      </c>
      <c r="I40">
        <v>0.12240000000000001</v>
      </c>
      <c r="J40">
        <f t="shared" si="1"/>
        <v>0.17608977125593439</v>
      </c>
      <c r="K40">
        <v>3</v>
      </c>
      <c r="L40">
        <v>228.71799999999999</v>
      </c>
      <c r="M40">
        <v>466.37799999999999</v>
      </c>
      <c r="N40">
        <v>278.45299999999997</v>
      </c>
      <c r="P40">
        <f t="shared" si="2"/>
        <v>973.54899999999998</v>
      </c>
      <c r="Q40">
        <f t="shared" si="0"/>
        <v>7.9538316993464049</v>
      </c>
      <c r="R40">
        <v>1</v>
      </c>
      <c r="U40">
        <v>3.0000000000000003E-4</v>
      </c>
      <c r="V40">
        <f t="shared" si="3"/>
        <v>0.30000000000000004</v>
      </c>
      <c r="W40">
        <v>6</v>
      </c>
      <c r="X40">
        <v>0.4637</v>
      </c>
    </row>
    <row r="41" spans="1:30" x14ac:dyDescent="0.35">
      <c r="A41" t="s">
        <v>839</v>
      </c>
      <c r="B41" t="s">
        <v>31</v>
      </c>
      <c r="C41" t="s">
        <v>21</v>
      </c>
      <c r="D41" t="s">
        <v>926</v>
      </c>
      <c r="E41" t="s">
        <v>72</v>
      </c>
      <c r="F41" s="1">
        <v>4.6800000000000001E-2</v>
      </c>
      <c r="G41">
        <v>3.15E-2</v>
      </c>
      <c r="R41" s="3">
        <v>0</v>
      </c>
      <c r="U41" s="3">
        <v>0</v>
      </c>
      <c r="V41" s="3"/>
      <c r="W41" s="3">
        <v>0</v>
      </c>
      <c r="X41">
        <v>0.4637</v>
      </c>
    </row>
    <row r="42" spans="1:30" x14ac:dyDescent="0.35">
      <c r="A42" t="s">
        <v>839</v>
      </c>
      <c r="B42" t="s">
        <v>31</v>
      </c>
      <c r="C42" t="s">
        <v>21</v>
      </c>
      <c r="D42" t="s">
        <v>926</v>
      </c>
      <c r="E42" t="s">
        <v>73</v>
      </c>
      <c r="F42" s="1">
        <v>0.22739999999999999</v>
      </c>
      <c r="G42">
        <v>0.26750000000000002</v>
      </c>
      <c r="H42">
        <v>0.30940000000000001</v>
      </c>
      <c r="I42">
        <v>6.5299999999999997E-2</v>
      </c>
      <c r="J42">
        <f t="shared" si="1"/>
        <v>0.21105365223012279</v>
      </c>
      <c r="K42">
        <v>3</v>
      </c>
      <c r="L42">
        <v>129.46</v>
      </c>
      <c r="M42">
        <v>144.02500000000001</v>
      </c>
      <c r="N42">
        <v>111.583</v>
      </c>
      <c r="P42">
        <f t="shared" si="2"/>
        <v>385.06799999999998</v>
      </c>
      <c r="Q42">
        <f t="shared" si="0"/>
        <v>5.896906584992343</v>
      </c>
      <c r="R42">
        <v>0</v>
      </c>
      <c r="U42">
        <v>0</v>
      </c>
      <c r="W42">
        <v>0</v>
      </c>
      <c r="X42">
        <v>0.4637</v>
      </c>
    </row>
    <row r="43" spans="1:30" x14ac:dyDescent="0.35">
      <c r="A43" t="s">
        <v>839</v>
      </c>
      <c r="B43" t="s">
        <v>31</v>
      </c>
      <c r="C43" t="s">
        <v>21</v>
      </c>
      <c r="D43" t="s">
        <v>926</v>
      </c>
      <c r="E43" t="s">
        <v>74</v>
      </c>
      <c r="F43" s="1">
        <v>5.9499999999999997E-2</v>
      </c>
      <c r="G43">
        <v>8.9300000000000004E-2</v>
      </c>
      <c r="H43">
        <v>0.16980000000000001</v>
      </c>
      <c r="I43">
        <v>2.7600000000000003E-2</v>
      </c>
      <c r="J43">
        <f t="shared" si="1"/>
        <v>0.16254416961130744</v>
      </c>
      <c r="K43">
        <v>3</v>
      </c>
      <c r="L43">
        <v>81.709999999999994</v>
      </c>
      <c r="M43">
        <v>78.799000000000007</v>
      </c>
      <c r="N43">
        <v>52.412999999999997</v>
      </c>
      <c r="P43">
        <f t="shared" si="2"/>
        <v>212.92200000000003</v>
      </c>
      <c r="Q43">
        <f t="shared" si="0"/>
        <v>7.7145652173913053</v>
      </c>
      <c r="R43" s="3">
        <v>0</v>
      </c>
      <c r="U43" s="3">
        <v>0</v>
      </c>
      <c r="V43" s="3"/>
      <c r="W43" s="3">
        <v>0</v>
      </c>
      <c r="X43">
        <v>0.4637</v>
      </c>
    </row>
    <row r="44" spans="1:30" x14ac:dyDescent="0.35">
      <c r="A44" t="s">
        <v>839</v>
      </c>
      <c r="B44" t="s">
        <v>29</v>
      </c>
      <c r="C44" t="s">
        <v>22</v>
      </c>
      <c r="D44" t="s">
        <v>927</v>
      </c>
      <c r="E44" t="s">
        <v>75</v>
      </c>
      <c r="F44" s="1">
        <v>0.74319999999999997</v>
      </c>
      <c r="G44">
        <v>0.82340000000000002</v>
      </c>
      <c r="H44">
        <v>0.56059999999999999</v>
      </c>
      <c r="I44">
        <v>7.5900000000000009E-2</v>
      </c>
      <c r="J44">
        <f t="shared" si="1"/>
        <v>0.13539065287192295</v>
      </c>
      <c r="K44">
        <v>3</v>
      </c>
      <c r="L44">
        <v>167.61600000000001</v>
      </c>
      <c r="M44">
        <v>202.65</v>
      </c>
      <c r="N44">
        <v>174.79900000000001</v>
      </c>
      <c r="P44">
        <f t="shared" si="2"/>
        <v>545.06500000000005</v>
      </c>
      <c r="Q44">
        <f t="shared" si="0"/>
        <v>7.1813570487483531</v>
      </c>
      <c r="R44">
        <v>8</v>
      </c>
      <c r="U44">
        <v>1.14E-2</v>
      </c>
      <c r="V44">
        <f t="shared" si="3"/>
        <v>1.425</v>
      </c>
      <c r="W44">
        <v>2</v>
      </c>
      <c r="X44">
        <v>0.49559999999999998</v>
      </c>
    </row>
    <row r="45" spans="1:30" x14ac:dyDescent="0.35">
      <c r="A45" t="s">
        <v>839</v>
      </c>
      <c r="B45" t="s">
        <v>29</v>
      </c>
      <c r="C45" t="s">
        <v>22</v>
      </c>
      <c r="D45" t="s">
        <v>927</v>
      </c>
      <c r="E45" t="s">
        <v>76</v>
      </c>
      <c r="F45" s="1">
        <v>0.11119999999999999</v>
      </c>
      <c r="G45">
        <v>5.6599999999999998E-2</v>
      </c>
      <c r="H45">
        <v>0.30109999999999998</v>
      </c>
      <c r="I45">
        <v>4.58E-2</v>
      </c>
      <c r="J45">
        <f t="shared" si="1"/>
        <v>0.15210893390900035</v>
      </c>
      <c r="K45">
        <v>3</v>
      </c>
      <c r="L45">
        <v>95.206000000000003</v>
      </c>
      <c r="M45">
        <v>73.402000000000001</v>
      </c>
      <c r="N45">
        <v>134.947</v>
      </c>
      <c r="P45">
        <f t="shared" si="2"/>
        <v>303.55500000000001</v>
      </c>
      <c r="Q45">
        <f t="shared" si="0"/>
        <v>6.6278384279475988</v>
      </c>
      <c r="R45" s="3">
        <v>0</v>
      </c>
      <c r="U45" s="3">
        <v>0</v>
      </c>
      <c r="V45" s="3"/>
      <c r="W45" s="3">
        <v>0</v>
      </c>
      <c r="X45">
        <v>0.49559999999999998</v>
      </c>
    </row>
    <row r="46" spans="1:30" x14ac:dyDescent="0.35">
      <c r="A46" t="s">
        <v>839</v>
      </c>
      <c r="B46" t="s">
        <v>29</v>
      </c>
      <c r="C46" t="s">
        <v>22</v>
      </c>
      <c r="D46" t="s">
        <v>927</v>
      </c>
      <c r="E46" t="s">
        <v>77</v>
      </c>
      <c r="F46" s="1">
        <v>0.43240000000000001</v>
      </c>
      <c r="G46">
        <v>0.19289999999999999</v>
      </c>
      <c r="H46">
        <v>0.60619999999999996</v>
      </c>
      <c r="I46">
        <v>9.4200000000000006E-2</v>
      </c>
      <c r="J46">
        <f t="shared" si="1"/>
        <v>0.15539425932035633</v>
      </c>
      <c r="K46">
        <v>3</v>
      </c>
      <c r="L46">
        <v>205.649</v>
      </c>
      <c r="M46">
        <v>251.36799999999999</v>
      </c>
      <c r="N46">
        <v>175.923</v>
      </c>
      <c r="P46">
        <f t="shared" si="2"/>
        <v>632.94000000000005</v>
      </c>
      <c r="Q46">
        <f t="shared" si="0"/>
        <v>6.719108280254777</v>
      </c>
      <c r="R46">
        <v>0</v>
      </c>
      <c r="U46">
        <v>0</v>
      </c>
      <c r="W46">
        <v>0</v>
      </c>
      <c r="X46">
        <v>0.49559999999999998</v>
      </c>
    </row>
    <row r="47" spans="1:30" x14ac:dyDescent="0.35">
      <c r="A47" t="s">
        <v>839</v>
      </c>
      <c r="B47" t="s">
        <v>29</v>
      </c>
      <c r="C47" t="s">
        <v>22</v>
      </c>
      <c r="D47" t="s">
        <v>927</v>
      </c>
      <c r="E47" t="s">
        <v>78</v>
      </c>
      <c r="F47" s="1">
        <v>0.19850000000000001</v>
      </c>
      <c r="G47">
        <v>0.28589999999999999</v>
      </c>
      <c r="H47">
        <v>0.50480000000000003</v>
      </c>
      <c r="I47">
        <v>8.5900000000000004E-2</v>
      </c>
      <c r="J47">
        <f t="shared" si="1"/>
        <v>0.17016640253565768</v>
      </c>
      <c r="K47">
        <v>3</v>
      </c>
      <c r="L47">
        <v>186.97200000000001</v>
      </c>
      <c r="M47">
        <v>133.857</v>
      </c>
      <c r="N47">
        <v>202.01300000000001</v>
      </c>
      <c r="P47">
        <f t="shared" si="2"/>
        <v>522.84199999999998</v>
      </c>
      <c r="Q47">
        <f t="shared" si="0"/>
        <v>6.0866356228172291</v>
      </c>
      <c r="R47" s="3">
        <v>0</v>
      </c>
      <c r="U47" s="3">
        <v>0</v>
      </c>
      <c r="V47" s="3"/>
      <c r="W47" s="3">
        <v>0</v>
      </c>
      <c r="X47">
        <v>0.49559999999999998</v>
      </c>
    </row>
    <row r="48" spans="1:30" ht="19.5" x14ac:dyDescent="0.6">
      <c r="A48" t="s">
        <v>839</v>
      </c>
      <c r="B48" t="s">
        <v>30</v>
      </c>
      <c r="C48" t="s">
        <v>23</v>
      </c>
      <c r="D48" t="s">
        <v>928</v>
      </c>
      <c r="E48" t="s">
        <v>79</v>
      </c>
      <c r="F48" s="1">
        <v>7.6189</v>
      </c>
      <c r="G48">
        <v>1.23</v>
      </c>
      <c r="H48">
        <v>0.86709999999999998</v>
      </c>
      <c r="I48">
        <v>0.14930000000000002</v>
      </c>
      <c r="J48">
        <f t="shared" si="1"/>
        <v>0.17218313919963096</v>
      </c>
      <c r="K48">
        <v>3</v>
      </c>
      <c r="L48">
        <v>353.26600000000002</v>
      </c>
      <c r="M48">
        <v>347.54399999999998</v>
      </c>
      <c r="N48">
        <v>264.29399999999998</v>
      </c>
      <c r="P48">
        <f t="shared" si="2"/>
        <v>965.10399999999993</v>
      </c>
      <c r="Q48">
        <f t="shared" si="0"/>
        <v>6.4641929002009366</v>
      </c>
      <c r="R48">
        <v>45</v>
      </c>
      <c r="U48">
        <v>4.0500000000000001E-2</v>
      </c>
      <c r="V48">
        <f t="shared" si="3"/>
        <v>0.9</v>
      </c>
      <c r="W48">
        <v>20</v>
      </c>
      <c r="X48" s="77">
        <v>0.4879</v>
      </c>
    </row>
    <row r="49" spans="1:32" ht="19.5" x14ac:dyDescent="0.6">
      <c r="A49" t="s">
        <v>839</v>
      </c>
      <c r="B49" t="s">
        <v>30</v>
      </c>
      <c r="C49" t="s">
        <v>23</v>
      </c>
      <c r="D49" t="s">
        <v>928</v>
      </c>
      <c r="E49" t="s">
        <v>80</v>
      </c>
      <c r="F49" s="1">
        <v>2.3416000000000001</v>
      </c>
      <c r="G49">
        <v>0.83109999999999995</v>
      </c>
      <c r="H49">
        <v>0.1981</v>
      </c>
      <c r="I49">
        <v>3.7900000000000003E-2</v>
      </c>
      <c r="J49">
        <f t="shared" si="1"/>
        <v>0.19131751640585565</v>
      </c>
      <c r="K49">
        <v>3</v>
      </c>
      <c r="L49">
        <v>94.87</v>
      </c>
      <c r="M49">
        <v>120.589</v>
      </c>
      <c r="N49">
        <v>53.125999999999998</v>
      </c>
      <c r="P49">
        <f t="shared" si="2"/>
        <v>268.58499999999998</v>
      </c>
      <c r="Q49">
        <f t="shared" si="0"/>
        <v>7.0866754617414234</v>
      </c>
      <c r="R49">
        <v>20</v>
      </c>
      <c r="U49">
        <v>2.63E-2</v>
      </c>
      <c r="V49">
        <f t="shared" si="3"/>
        <v>1.3149999999999999</v>
      </c>
      <c r="W49">
        <v>7</v>
      </c>
      <c r="X49" s="77">
        <v>0.4879</v>
      </c>
    </row>
    <row r="50" spans="1:32" ht="19.5" x14ac:dyDescent="0.6">
      <c r="A50" t="s">
        <v>839</v>
      </c>
      <c r="B50" t="s">
        <v>30</v>
      </c>
      <c r="C50" t="s">
        <v>23</v>
      </c>
      <c r="D50" t="s">
        <v>928</v>
      </c>
      <c r="E50" t="s">
        <v>81</v>
      </c>
      <c r="F50" s="1">
        <v>1.5781000000000001</v>
      </c>
      <c r="G50">
        <v>1.0943000000000001</v>
      </c>
      <c r="H50">
        <v>1.4641999999999999</v>
      </c>
      <c r="I50">
        <v>0.28739999999999999</v>
      </c>
      <c r="J50">
        <f t="shared" si="1"/>
        <v>0.19628466056549651</v>
      </c>
      <c r="K50">
        <v>3</v>
      </c>
      <c r="L50">
        <v>427.92599999999999</v>
      </c>
      <c r="M50">
        <v>641.15700000000004</v>
      </c>
      <c r="N50">
        <v>839.202</v>
      </c>
      <c r="P50">
        <f t="shared" si="2"/>
        <v>1908.2850000000001</v>
      </c>
      <c r="Q50">
        <f t="shared" si="0"/>
        <v>6.6398225469728613</v>
      </c>
      <c r="R50">
        <v>0</v>
      </c>
      <c r="U50">
        <v>0</v>
      </c>
      <c r="W50">
        <v>0</v>
      </c>
      <c r="X50" s="77">
        <v>0.4879</v>
      </c>
    </row>
    <row r="51" spans="1:32" ht="19.5" x14ac:dyDescent="0.6">
      <c r="A51" t="s">
        <v>839</v>
      </c>
      <c r="B51" t="s">
        <v>30</v>
      </c>
      <c r="C51" t="s">
        <v>23</v>
      </c>
      <c r="D51" t="s">
        <v>928</v>
      </c>
      <c r="E51" t="s">
        <v>82</v>
      </c>
      <c r="F51" s="1">
        <v>2.4070999999999998</v>
      </c>
      <c r="G51">
        <v>0.41070000000000001</v>
      </c>
      <c r="H51">
        <v>0.38390000000000002</v>
      </c>
      <c r="I51">
        <v>5.7500000000000002E-2</v>
      </c>
      <c r="J51">
        <f t="shared" si="1"/>
        <v>0.14977858817400364</v>
      </c>
      <c r="K51">
        <v>3</v>
      </c>
      <c r="L51">
        <v>184.96100000000001</v>
      </c>
      <c r="M51">
        <v>145.63300000000001</v>
      </c>
      <c r="N51">
        <v>189.56100000000001</v>
      </c>
      <c r="P51">
        <f t="shared" si="2"/>
        <v>520.15500000000009</v>
      </c>
      <c r="Q51">
        <f t="shared" si="0"/>
        <v>9.0461739130434804</v>
      </c>
      <c r="R51">
        <v>2</v>
      </c>
      <c r="U51">
        <v>6.0000000000000006E-4</v>
      </c>
      <c r="V51">
        <f t="shared" si="3"/>
        <v>0.30000000000000004</v>
      </c>
      <c r="W51">
        <v>5</v>
      </c>
      <c r="X51" s="77">
        <v>0.4879</v>
      </c>
    </row>
    <row r="52" spans="1:32" ht="19.5" x14ac:dyDescent="0.6">
      <c r="A52" t="s">
        <v>839</v>
      </c>
      <c r="B52" t="s">
        <v>30</v>
      </c>
      <c r="C52" t="s">
        <v>23</v>
      </c>
      <c r="D52" t="s">
        <v>928</v>
      </c>
      <c r="E52" t="s">
        <v>83</v>
      </c>
      <c r="F52" s="1">
        <v>15.468399999999999</v>
      </c>
      <c r="G52">
        <v>1.97</v>
      </c>
      <c r="H52">
        <v>0.76019999999999999</v>
      </c>
      <c r="I52">
        <v>0.12660000000000002</v>
      </c>
      <c r="J52">
        <f t="shared" si="1"/>
        <v>0.16653512233622733</v>
      </c>
      <c r="K52">
        <v>3</v>
      </c>
      <c r="L52">
        <v>344.61500000000001</v>
      </c>
      <c r="M52">
        <v>323.30900000000003</v>
      </c>
      <c r="N52">
        <v>271.34100000000001</v>
      </c>
      <c r="P52">
        <f t="shared" si="2"/>
        <v>939.26499999999999</v>
      </c>
      <c r="Q52">
        <f t="shared" si="0"/>
        <v>7.419154818325433</v>
      </c>
      <c r="R52">
        <v>116</v>
      </c>
      <c r="U52">
        <v>0.14660000000000001</v>
      </c>
      <c r="V52">
        <f t="shared" si="3"/>
        <v>1.2637931034482759</v>
      </c>
      <c r="W52">
        <v>39</v>
      </c>
      <c r="X52" s="77">
        <v>0.4879</v>
      </c>
    </row>
    <row r="53" spans="1:32" x14ac:dyDescent="0.35">
      <c r="A53" t="s">
        <v>839</v>
      </c>
      <c r="B53" t="s">
        <v>30</v>
      </c>
      <c r="C53" t="s">
        <v>24</v>
      </c>
      <c r="D53" t="s">
        <v>929</v>
      </c>
      <c r="E53" t="s">
        <v>84</v>
      </c>
      <c r="F53" s="1">
        <v>0.47699999999999998</v>
      </c>
      <c r="G53">
        <v>0.24610000000000001</v>
      </c>
      <c r="H53">
        <v>0.5877</v>
      </c>
      <c r="I53">
        <v>9.7900000000000001E-2</v>
      </c>
      <c r="J53">
        <f t="shared" si="1"/>
        <v>0.16658158924621405</v>
      </c>
      <c r="K53">
        <v>3</v>
      </c>
      <c r="L53">
        <v>157.84299999999999</v>
      </c>
      <c r="M53">
        <v>320.02199999999999</v>
      </c>
      <c r="N53">
        <v>260</v>
      </c>
      <c r="P53">
        <f t="shared" si="2"/>
        <v>737.86500000000001</v>
      </c>
      <c r="Q53">
        <f t="shared" si="0"/>
        <v>7.5369254341164451</v>
      </c>
      <c r="R53">
        <v>0</v>
      </c>
      <c r="U53">
        <v>0</v>
      </c>
      <c r="W53">
        <v>0</v>
      </c>
      <c r="X53">
        <v>0.48130000000000001</v>
      </c>
    </row>
    <row r="54" spans="1:32" x14ac:dyDescent="0.35">
      <c r="A54" t="s">
        <v>839</v>
      </c>
      <c r="B54" t="s">
        <v>30</v>
      </c>
      <c r="C54" t="s">
        <v>24</v>
      </c>
      <c r="D54" t="s">
        <v>929</v>
      </c>
      <c r="E54" t="s">
        <v>85</v>
      </c>
      <c r="F54" s="1">
        <v>2.9371999999999998</v>
      </c>
      <c r="G54">
        <v>2.5299999999999998</v>
      </c>
      <c r="H54">
        <v>0.40620000000000001</v>
      </c>
      <c r="I54">
        <v>8.6400000000000005E-2</v>
      </c>
      <c r="J54">
        <f t="shared" si="1"/>
        <v>0.21270310192023634</v>
      </c>
      <c r="K54">
        <v>3</v>
      </c>
      <c r="L54">
        <v>114.79600000000001</v>
      </c>
      <c r="M54">
        <v>195.36600000000001</v>
      </c>
      <c r="N54">
        <v>179.744</v>
      </c>
      <c r="P54">
        <f t="shared" si="2"/>
        <v>489.90600000000006</v>
      </c>
      <c r="Q54">
        <f t="shared" si="0"/>
        <v>5.670208333333334</v>
      </c>
      <c r="R54">
        <v>0</v>
      </c>
      <c r="U54">
        <v>0</v>
      </c>
      <c r="W54">
        <v>3</v>
      </c>
      <c r="X54">
        <v>0.48130000000000001</v>
      </c>
    </row>
    <row r="55" spans="1:32" x14ac:dyDescent="0.35">
      <c r="A55" t="s">
        <v>839</v>
      </c>
      <c r="B55" t="s">
        <v>30</v>
      </c>
      <c r="C55" t="s">
        <v>24</v>
      </c>
      <c r="D55" t="s">
        <v>929</v>
      </c>
      <c r="E55" t="s">
        <v>86</v>
      </c>
      <c r="F55" s="1">
        <v>0.9274</v>
      </c>
      <c r="G55">
        <v>0.71</v>
      </c>
      <c r="H55">
        <v>1.9E-2</v>
      </c>
      <c r="I55">
        <v>3.6000000000000003E-3</v>
      </c>
      <c r="J55">
        <f t="shared" si="1"/>
        <v>0.18947368421052635</v>
      </c>
      <c r="K55">
        <v>1</v>
      </c>
      <c r="L55">
        <v>24.187999999999999</v>
      </c>
      <c r="P55">
        <f t="shared" si="2"/>
        <v>24.187999999999999</v>
      </c>
      <c r="Q55">
        <f t="shared" si="0"/>
        <v>6.7188888888888876</v>
      </c>
      <c r="R55">
        <v>0</v>
      </c>
      <c r="U55">
        <v>0</v>
      </c>
      <c r="W55">
        <v>3</v>
      </c>
      <c r="X55">
        <v>0.48130000000000001</v>
      </c>
    </row>
    <row r="56" spans="1:32" x14ac:dyDescent="0.35">
      <c r="A56" t="s">
        <v>839</v>
      </c>
      <c r="B56" t="s">
        <v>30</v>
      </c>
      <c r="C56" t="s">
        <v>24</v>
      </c>
      <c r="D56" t="s">
        <v>929</v>
      </c>
      <c r="E56" t="s">
        <v>87</v>
      </c>
      <c r="F56" s="1">
        <v>4.8500000000000001E-2</v>
      </c>
      <c r="G56">
        <v>0.29330000000000001</v>
      </c>
      <c r="H56">
        <v>0.107</v>
      </c>
      <c r="I56">
        <v>2.01E-2</v>
      </c>
      <c r="J56">
        <f t="shared" si="1"/>
        <v>0.18785046728971963</v>
      </c>
      <c r="K56">
        <v>3</v>
      </c>
      <c r="L56">
        <v>60.567999999999998</v>
      </c>
      <c r="M56">
        <v>45.551000000000002</v>
      </c>
      <c r="N56">
        <v>54.143999999999998</v>
      </c>
      <c r="P56">
        <f t="shared" si="2"/>
        <v>160.26300000000001</v>
      </c>
      <c r="Q56">
        <f t="shared" si="0"/>
        <v>7.973283582089552</v>
      </c>
      <c r="R56">
        <v>0</v>
      </c>
      <c r="U56">
        <v>0</v>
      </c>
      <c r="W56">
        <v>0</v>
      </c>
      <c r="X56">
        <v>0.48130000000000001</v>
      </c>
    </row>
    <row r="57" spans="1:32" ht="18" x14ac:dyDescent="0.4">
      <c r="A57" t="s">
        <v>839</v>
      </c>
      <c r="B57" t="s">
        <v>32</v>
      </c>
      <c r="C57" t="s">
        <v>25</v>
      </c>
      <c r="D57" t="s">
        <v>930</v>
      </c>
      <c r="E57" t="s">
        <v>88</v>
      </c>
      <c r="F57" s="1">
        <v>0.39950000000000002</v>
      </c>
      <c r="G57">
        <v>0.24709999999999999</v>
      </c>
      <c r="H57">
        <v>0.39600000000000002</v>
      </c>
      <c r="I57">
        <v>6.4899999999999999E-2</v>
      </c>
      <c r="J57">
        <f t="shared" si="1"/>
        <v>0.16388888888888889</v>
      </c>
      <c r="K57">
        <v>3</v>
      </c>
      <c r="L57">
        <v>95.034000000000006</v>
      </c>
      <c r="M57">
        <v>152.57300000000001</v>
      </c>
      <c r="N57">
        <v>146.90100000000001</v>
      </c>
      <c r="P57">
        <f t="shared" si="2"/>
        <v>394.50800000000004</v>
      </c>
      <c r="Q57">
        <f t="shared" si="0"/>
        <v>6.0787057010785821</v>
      </c>
      <c r="R57">
        <v>0</v>
      </c>
      <c r="U57">
        <v>0</v>
      </c>
      <c r="W57">
        <v>0</v>
      </c>
      <c r="X57" s="78">
        <v>0.55589999999999995</v>
      </c>
    </row>
    <row r="58" spans="1:32" ht="19.5" x14ac:dyDescent="0.6">
      <c r="A58" t="s">
        <v>839</v>
      </c>
      <c r="B58" t="s">
        <v>32</v>
      </c>
      <c r="C58" t="s">
        <v>26</v>
      </c>
      <c r="D58" t="s">
        <v>931</v>
      </c>
      <c r="E58" t="s">
        <v>89</v>
      </c>
      <c r="F58" s="1">
        <v>0.74070000000000003</v>
      </c>
      <c r="G58">
        <v>0.2019</v>
      </c>
      <c r="R58">
        <v>4</v>
      </c>
      <c r="U58">
        <v>3.8E-3</v>
      </c>
      <c r="V58">
        <f>+U58*1000/R58</f>
        <v>0.95</v>
      </c>
      <c r="W58">
        <v>5</v>
      </c>
      <c r="X58" s="76">
        <v>0.55500000000000005</v>
      </c>
      <c r="AC58" s="1" t="s">
        <v>899</v>
      </c>
    </row>
    <row r="59" spans="1:32" ht="19.5" x14ac:dyDescent="0.6">
      <c r="A59" s="3" t="s">
        <v>839</v>
      </c>
      <c r="B59" s="3" t="s">
        <v>32</v>
      </c>
      <c r="C59" s="3" t="s">
        <v>26</v>
      </c>
      <c r="D59" s="3" t="s">
        <v>931</v>
      </c>
      <c r="E59" s="2" t="s">
        <v>90</v>
      </c>
      <c r="F59" s="2">
        <v>1.5523</v>
      </c>
      <c r="G59" s="3">
        <v>0.52070000000000005</v>
      </c>
      <c r="H59" s="3">
        <v>0.63700000000000001</v>
      </c>
      <c r="I59" s="2">
        <v>0.1265</v>
      </c>
      <c r="J59" s="2">
        <f t="shared" si="1"/>
        <v>0.19858712715855573</v>
      </c>
      <c r="K59" s="3">
        <v>3</v>
      </c>
      <c r="L59" s="3">
        <v>260.84300000000002</v>
      </c>
      <c r="M59" s="3">
        <v>157.14400000000001</v>
      </c>
      <c r="N59" s="3">
        <v>310.48</v>
      </c>
      <c r="O59" s="3"/>
      <c r="P59" s="3">
        <f t="shared" si="2"/>
        <v>728.4670000000001</v>
      </c>
      <c r="Q59" s="3">
        <f t="shared" si="0"/>
        <v>5.758632411067194</v>
      </c>
      <c r="R59" s="3">
        <v>9</v>
      </c>
      <c r="S59" s="3"/>
      <c r="U59" s="3">
        <v>1.4800000000000001E-2</v>
      </c>
      <c r="V59" s="3">
        <f>+U59*1000/R59</f>
        <v>1.6444444444444446</v>
      </c>
      <c r="W59" s="3">
        <v>7</v>
      </c>
      <c r="X59" s="76">
        <v>0.55500000000000005</v>
      </c>
      <c r="Y59" s="55"/>
      <c r="Z59" s="3"/>
      <c r="AA59" s="3"/>
      <c r="AB59" s="3"/>
      <c r="AC59" s="2">
        <v>5.7500000000000002E-2</v>
      </c>
      <c r="AD59" s="2">
        <v>9.0266875981161704E-2</v>
      </c>
      <c r="AF59" s="36" t="s">
        <v>1056</v>
      </c>
    </row>
    <row r="60" spans="1:32" ht="19.5" x14ac:dyDescent="0.6">
      <c r="A60" s="3" t="s">
        <v>839</v>
      </c>
      <c r="B60" s="3" t="s">
        <v>32</v>
      </c>
      <c r="C60" s="3" t="s">
        <v>26</v>
      </c>
      <c r="D60" s="3" t="s">
        <v>931</v>
      </c>
      <c r="E60" s="2" t="s">
        <v>91</v>
      </c>
      <c r="F60" s="2">
        <v>0.37679999999999997</v>
      </c>
      <c r="G60" s="3">
        <v>0.22</v>
      </c>
      <c r="H60" s="3">
        <v>3.7900000000000003E-2</v>
      </c>
      <c r="I60" s="2">
        <v>6.7999999999999996E-3</v>
      </c>
      <c r="J60" s="2">
        <f t="shared" si="1"/>
        <v>0.17941952506596304</v>
      </c>
      <c r="K60" s="3">
        <v>3</v>
      </c>
      <c r="L60" s="3">
        <v>14.048999999999999</v>
      </c>
      <c r="M60" s="3">
        <v>21.628</v>
      </c>
      <c r="N60" s="3">
        <v>27.835000000000001</v>
      </c>
      <c r="O60" s="3"/>
      <c r="P60" s="3">
        <f t="shared" si="2"/>
        <v>63.512</v>
      </c>
      <c r="Q60" s="3">
        <f t="shared" si="0"/>
        <v>9.34</v>
      </c>
      <c r="R60" s="3">
        <v>0</v>
      </c>
      <c r="S60" s="3"/>
      <c r="U60" s="3">
        <v>0</v>
      </c>
      <c r="V60" s="3"/>
      <c r="W60" s="3">
        <v>0</v>
      </c>
      <c r="X60" s="76">
        <v>0.55500000000000005</v>
      </c>
      <c r="Y60" s="55"/>
      <c r="Z60" s="3"/>
      <c r="AA60" s="3"/>
      <c r="AB60" s="3"/>
      <c r="AC60" s="2">
        <v>0.28739999999999999</v>
      </c>
      <c r="AD60" s="2">
        <v>7.5831134564643792</v>
      </c>
      <c r="AE60" s="1" t="s">
        <v>900</v>
      </c>
    </row>
    <row r="61" spans="1:32" ht="19.5" x14ac:dyDescent="0.6">
      <c r="A61" s="3" t="s">
        <v>839</v>
      </c>
      <c r="B61" s="3" t="s">
        <v>32</v>
      </c>
      <c r="C61" s="3" t="s">
        <v>26</v>
      </c>
      <c r="D61" s="3" t="s">
        <v>931</v>
      </c>
      <c r="E61" s="3" t="s">
        <v>92</v>
      </c>
      <c r="F61" s="2">
        <v>0.183</v>
      </c>
      <c r="G61" s="3">
        <v>0.21010000000000001</v>
      </c>
      <c r="H61" s="3">
        <v>9.2399999999999996E-2</v>
      </c>
      <c r="I61" s="2">
        <v>1.66E-2</v>
      </c>
      <c r="J61" s="2">
        <f t="shared" si="1"/>
        <v>0.17965367965367968</v>
      </c>
      <c r="K61" s="3">
        <v>2</v>
      </c>
      <c r="L61" s="3">
        <v>52.076000000000001</v>
      </c>
      <c r="M61" s="3">
        <v>90.141000000000005</v>
      </c>
      <c r="N61" s="3"/>
      <c r="O61" s="3"/>
      <c r="P61" s="3">
        <f t="shared" si="2"/>
        <v>142.21700000000001</v>
      </c>
      <c r="Q61" s="3">
        <f t="shared" si="0"/>
        <v>8.5672891566265061</v>
      </c>
      <c r="R61" s="3">
        <v>1</v>
      </c>
      <c r="S61" s="3"/>
      <c r="U61" s="3">
        <v>3.0000000000000003E-4</v>
      </c>
      <c r="V61" s="3">
        <f>+U61*1000/R61</f>
        <v>0.30000000000000004</v>
      </c>
      <c r="W61" s="3">
        <v>1</v>
      </c>
      <c r="X61" s="76">
        <v>0.55500000000000005</v>
      </c>
      <c r="Y61" s="55"/>
      <c r="Z61" s="3"/>
      <c r="AA61" s="3"/>
      <c r="AB61" s="3"/>
      <c r="AC61" s="2">
        <v>0.12660000000000002</v>
      </c>
      <c r="AD61" s="2">
        <v>1.3701298701298703</v>
      </c>
    </row>
    <row r="62" spans="1:32" ht="19.5" x14ac:dyDescent="0.6">
      <c r="A62" s="3" t="s">
        <v>839</v>
      </c>
      <c r="B62" s="3" t="s">
        <v>32</v>
      </c>
      <c r="C62" s="3" t="s">
        <v>26</v>
      </c>
      <c r="D62" s="3" t="s">
        <v>931</v>
      </c>
      <c r="E62" s="3" t="s">
        <v>93</v>
      </c>
      <c r="F62" s="2">
        <v>2.1503999999999999</v>
      </c>
      <c r="G62" s="3">
        <v>1.62</v>
      </c>
      <c r="H62" s="3">
        <v>0.39610000000000001</v>
      </c>
      <c r="I62" s="2">
        <v>0.1004</v>
      </c>
      <c r="J62" s="2">
        <f t="shared" si="1"/>
        <v>0.25347134561979301</v>
      </c>
      <c r="K62" s="3">
        <v>3</v>
      </c>
      <c r="L62" s="3">
        <v>193.727</v>
      </c>
      <c r="M62" s="3">
        <v>113.15900000000001</v>
      </c>
      <c r="N62" s="3">
        <v>190.97200000000001</v>
      </c>
      <c r="O62" s="3"/>
      <c r="P62" s="3">
        <f t="shared" si="2"/>
        <v>497.85800000000006</v>
      </c>
      <c r="Q62" s="3">
        <f t="shared" si="0"/>
        <v>4.9587450199203191</v>
      </c>
      <c r="R62" s="3">
        <v>0</v>
      </c>
      <c r="S62" s="3"/>
      <c r="U62" s="3">
        <v>0</v>
      </c>
      <c r="V62" s="3"/>
      <c r="W62" s="3">
        <v>0</v>
      </c>
      <c r="X62" s="76">
        <v>0.55500000000000005</v>
      </c>
      <c r="Y62" s="55"/>
      <c r="Z62" s="3"/>
      <c r="AA62" s="3"/>
      <c r="AB62" s="3"/>
      <c r="AC62" s="2">
        <v>6.8000000000000005E-3</v>
      </c>
      <c r="AD62" s="2">
        <v>1.7167381974248927E-2</v>
      </c>
    </row>
    <row r="63" spans="1:32" ht="19.5" x14ac:dyDescent="0.6">
      <c r="A63" s="3" t="s">
        <v>839</v>
      </c>
      <c r="B63" s="3" t="s">
        <v>32</v>
      </c>
      <c r="C63" s="3" t="s">
        <v>26</v>
      </c>
      <c r="D63" s="3" t="s">
        <v>931</v>
      </c>
      <c r="E63" s="3" t="s">
        <v>94</v>
      </c>
      <c r="F63" s="2">
        <v>0.23449999999999999</v>
      </c>
      <c r="G63" s="3">
        <v>0.33279999999999998</v>
      </c>
      <c r="H63" s="3">
        <v>0.27660000000000001</v>
      </c>
      <c r="I63" s="2">
        <v>5.0799999999999998E-2</v>
      </c>
      <c r="J63" s="2">
        <f t="shared" si="1"/>
        <v>0.18365871294287778</v>
      </c>
      <c r="K63" s="3">
        <v>3</v>
      </c>
      <c r="L63" s="3">
        <v>115.328</v>
      </c>
      <c r="M63" s="3">
        <v>87.573999999999998</v>
      </c>
      <c r="N63" s="3">
        <v>175.35900000000001</v>
      </c>
      <c r="O63" s="3"/>
      <c r="P63" s="3">
        <f t="shared" si="2"/>
        <v>378.26099999999997</v>
      </c>
      <c r="Q63" s="3">
        <f t="shared" si="0"/>
        <v>7.4460826771653545</v>
      </c>
      <c r="R63" s="3">
        <v>0</v>
      </c>
      <c r="S63" s="3"/>
      <c r="U63" s="3">
        <v>0</v>
      </c>
      <c r="V63" s="3"/>
      <c r="W63" s="3">
        <v>0</v>
      </c>
      <c r="X63" s="76">
        <v>0.55500000000000005</v>
      </c>
      <c r="Y63" s="55"/>
      <c r="Z63" s="3"/>
      <c r="AA63" s="3"/>
      <c r="AB63" s="3"/>
      <c r="AC63" s="2">
        <v>0.1265</v>
      </c>
      <c r="AD63" s="2">
        <v>0.4573391178597252</v>
      </c>
    </row>
    <row r="64" spans="1:32" ht="19.5" x14ac:dyDescent="0.6">
      <c r="A64" t="s">
        <v>839</v>
      </c>
      <c r="B64" t="s">
        <v>30</v>
      </c>
      <c r="C64" t="s">
        <v>27</v>
      </c>
      <c r="D64" t="s">
        <v>932</v>
      </c>
      <c r="E64" t="s">
        <v>95</v>
      </c>
      <c r="F64" s="1">
        <v>0.36520000000000002</v>
      </c>
      <c r="G64">
        <v>0.51019999999999999</v>
      </c>
      <c r="H64">
        <v>0.41360000000000002</v>
      </c>
      <c r="I64">
        <v>7.2000000000000008E-2</v>
      </c>
      <c r="J64">
        <f t="shared" si="1"/>
        <v>0.17408123791102514</v>
      </c>
      <c r="K64" s="1">
        <v>3</v>
      </c>
      <c r="L64">
        <v>110.223</v>
      </c>
      <c r="M64">
        <v>149.47800000000001</v>
      </c>
      <c r="N64">
        <v>164.18199999999999</v>
      </c>
      <c r="P64">
        <f t="shared" si="2"/>
        <v>423.88300000000004</v>
      </c>
      <c r="Q64">
        <f t="shared" si="0"/>
        <v>5.8872638888888886</v>
      </c>
      <c r="R64" s="3">
        <v>0</v>
      </c>
      <c r="U64" s="3">
        <v>0</v>
      </c>
      <c r="W64" s="3">
        <v>0</v>
      </c>
      <c r="X64" s="76">
        <v>0.48870000000000002</v>
      </c>
    </row>
    <row r="65" spans="1:26" ht="19.5" x14ac:dyDescent="0.6">
      <c r="A65" t="s">
        <v>839</v>
      </c>
      <c r="B65" t="s">
        <v>29</v>
      </c>
      <c r="C65" t="s">
        <v>28</v>
      </c>
      <c r="D65" t="s">
        <v>933</v>
      </c>
      <c r="E65" t="s">
        <v>96</v>
      </c>
      <c r="F65" s="1">
        <v>0.1852</v>
      </c>
      <c r="G65">
        <v>7.0400000000000004E-2</v>
      </c>
      <c r="H65">
        <v>0.2427</v>
      </c>
      <c r="I65">
        <v>4.3099999999999999E-2</v>
      </c>
      <c r="J65">
        <f t="shared" si="1"/>
        <v>0.17758549649773384</v>
      </c>
      <c r="K65">
        <v>3</v>
      </c>
      <c r="L65">
        <v>116.874</v>
      </c>
      <c r="M65">
        <v>94.718000000000004</v>
      </c>
      <c r="N65">
        <v>77.638000000000005</v>
      </c>
      <c r="P65">
        <f t="shared" si="2"/>
        <v>289.23</v>
      </c>
      <c r="Q65">
        <f t="shared" si="0"/>
        <v>6.7106728538283065</v>
      </c>
      <c r="R65" s="3">
        <v>0</v>
      </c>
      <c r="U65" s="3">
        <v>0</v>
      </c>
      <c r="W65" s="3">
        <v>0</v>
      </c>
      <c r="X65" s="76">
        <v>0.4849</v>
      </c>
      <c r="Z65" s="1" t="s">
        <v>883</v>
      </c>
    </row>
    <row r="66" spans="1:26" ht="18" x14ac:dyDescent="0.4">
      <c r="A66" t="s">
        <v>840</v>
      </c>
      <c r="B66" t="s">
        <v>29</v>
      </c>
      <c r="C66" t="s">
        <v>13</v>
      </c>
      <c r="D66" t="s">
        <v>918</v>
      </c>
      <c r="E66" t="s">
        <v>97</v>
      </c>
      <c r="F66" s="1">
        <v>0.13100000000000001</v>
      </c>
      <c r="G66">
        <v>0.28770000000000001</v>
      </c>
      <c r="R66" s="3">
        <v>0</v>
      </c>
      <c r="U66" s="3">
        <v>0</v>
      </c>
      <c r="W66" s="3">
        <v>0</v>
      </c>
      <c r="X66" s="75">
        <v>0.47989999999999999</v>
      </c>
    </row>
    <row r="67" spans="1:26" ht="18" x14ac:dyDescent="0.4">
      <c r="A67" t="s">
        <v>840</v>
      </c>
      <c r="B67" t="s">
        <v>29</v>
      </c>
      <c r="C67" t="s">
        <v>13</v>
      </c>
      <c r="D67" t="s">
        <v>918</v>
      </c>
      <c r="E67" t="s">
        <v>98</v>
      </c>
      <c r="F67" s="1">
        <v>4.2000000000000003E-2</v>
      </c>
      <c r="G67">
        <v>0.15079999999999999</v>
      </c>
      <c r="R67" s="3">
        <v>0</v>
      </c>
      <c r="U67" s="3">
        <v>0</v>
      </c>
      <c r="W67" s="3">
        <v>0</v>
      </c>
      <c r="X67" s="75">
        <v>0.47989999999999999</v>
      </c>
    </row>
    <row r="68" spans="1:26" ht="18" x14ac:dyDescent="0.4">
      <c r="A68" t="s">
        <v>840</v>
      </c>
      <c r="B68" t="s">
        <v>29</v>
      </c>
      <c r="C68" t="s">
        <v>13</v>
      </c>
      <c r="D68" t="s">
        <v>918</v>
      </c>
      <c r="E68" t="s">
        <v>99</v>
      </c>
      <c r="F68" s="1">
        <v>8.2200000000000009E-2</v>
      </c>
      <c r="G68">
        <v>0.25490000000000002</v>
      </c>
      <c r="H68">
        <v>2.7699999999999999E-2</v>
      </c>
      <c r="I68">
        <v>8.8999999999999999E-3</v>
      </c>
      <c r="J68">
        <f>+I68/H68</f>
        <v>0.32129963898916969</v>
      </c>
      <c r="K68">
        <v>3</v>
      </c>
      <c r="L68">
        <v>8.44</v>
      </c>
      <c r="M68">
        <v>10.923999999999999</v>
      </c>
      <c r="N68">
        <v>9.9450000000000003</v>
      </c>
      <c r="P68">
        <v>29.308999999999997</v>
      </c>
      <c r="Q68">
        <f>+P68/(I68*1000)</f>
        <v>3.29314606741573</v>
      </c>
      <c r="R68" s="3">
        <v>0</v>
      </c>
      <c r="U68" s="3">
        <v>0</v>
      </c>
      <c r="W68" s="3">
        <v>0</v>
      </c>
      <c r="X68" s="75">
        <v>0.47989999999999999</v>
      </c>
    </row>
    <row r="69" spans="1:26" ht="18" x14ac:dyDescent="0.4">
      <c r="A69" t="s">
        <v>840</v>
      </c>
      <c r="B69" t="s">
        <v>29</v>
      </c>
      <c r="C69" t="s">
        <v>13</v>
      </c>
      <c r="D69" t="s">
        <v>918</v>
      </c>
      <c r="E69" t="s">
        <v>100</v>
      </c>
      <c r="F69" s="1">
        <v>0.13250000000000001</v>
      </c>
      <c r="G69">
        <v>0.2301</v>
      </c>
      <c r="R69" s="3">
        <v>0</v>
      </c>
      <c r="U69" s="3">
        <v>0</v>
      </c>
      <c r="W69" s="3">
        <v>0</v>
      </c>
      <c r="X69" s="75">
        <v>0.47989999999999999</v>
      </c>
    </row>
    <row r="70" spans="1:26" ht="18" x14ac:dyDescent="0.4">
      <c r="A70" t="s">
        <v>840</v>
      </c>
      <c r="B70" t="s">
        <v>29</v>
      </c>
      <c r="C70" t="s">
        <v>13</v>
      </c>
      <c r="D70" t="s">
        <v>918</v>
      </c>
      <c r="E70" t="s">
        <v>101</v>
      </c>
      <c r="F70" s="1">
        <v>1.2742</v>
      </c>
      <c r="G70">
        <v>0.98440000000000005</v>
      </c>
      <c r="R70">
        <v>13</v>
      </c>
      <c r="S70">
        <v>0</v>
      </c>
      <c r="U70">
        <v>6.1000000000000004E-3</v>
      </c>
      <c r="V70">
        <f>+(U70*1000)/R70</f>
        <v>0.46923076923076928</v>
      </c>
      <c r="W70">
        <v>4</v>
      </c>
      <c r="X70" s="75">
        <v>0.47989999999999999</v>
      </c>
    </row>
    <row r="71" spans="1:26" ht="18" x14ac:dyDescent="0.4">
      <c r="A71" t="s">
        <v>840</v>
      </c>
      <c r="B71" t="s">
        <v>29</v>
      </c>
      <c r="C71" t="s">
        <v>13</v>
      </c>
      <c r="D71" t="s">
        <v>918</v>
      </c>
      <c r="E71" t="s">
        <v>102</v>
      </c>
      <c r="F71" s="1">
        <v>0.16719999999999999</v>
      </c>
      <c r="G71">
        <v>0.34760000000000002</v>
      </c>
      <c r="H71">
        <v>1.8599999999999998E-2</v>
      </c>
      <c r="I71">
        <v>5.7999999999999996E-3</v>
      </c>
      <c r="J71">
        <f>+I71/H71</f>
        <v>0.31182795698924731</v>
      </c>
      <c r="K71">
        <v>3</v>
      </c>
      <c r="L71">
        <v>6.133</v>
      </c>
      <c r="M71">
        <v>7.6920000000000002</v>
      </c>
      <c r="N71">
        <v>7.1660000000000004</v>
      </c>
      <c r="P71">
        <v>20.991</v>
      </c>
      <c r="Q71">
        <f>+P71/(I71*1000)</f>
        <v>3.6191379310344827</v>
      </c>
      <c r="R71" s="3">
        <v>0</v>
      </c>
      <c r="U71" s="3">
        <v>0</v>
      </c>
      <c r="W71" s="3">
        <v>0</v>
      </c>
      <c r="X71" s="75">
        <v>0.47989999999999999</v>
      </c>
    </row>
    <row r="72" spans="1:26" ht="18" x14ac:dyDescent="0.4">
      <c r="A72" t="s">
        <v>840</v>
      </c>
      <c r="B72" t="s">
        <v>29</v>
      </c>
      <c r="C72" t="s">
        <v>13</v>
      </c>
      <c r="D72" t="s">
        <v>918</v>
      </c>
      <c r="E72" t="s">
        <v>103</v>
      </c>
      <c r="F72" s="1">
        <v>0.3483</v>
      </c>
      <c r="G72">
        <v>0.67330000000000001</v>
      </c>
      <c r="H72">
        <v>2.0799999999999999E-2</v>
      </c>
      <c r="I72">
        <v>5.8999999999999999E-3</v>
      </c>
      <c r="J72">
        <f>+I72/H72</f>
        <v>0.28365384615384615</v>
      </c>
      <c r="K72">
        <v>3</v>
      </c>
      <c r="L72">
        <v>6.9109999999999996</v>
      </c>
      <c r="M72">
        <v>7.0810000000000004</v>
      </c>
      <c r="N72">
        <v>5.9470000000000001</v>
      </c>
      <c r="P72">
        <v>19.939</v>
      </c>
      <c r="Q72">
        <f>+P72/(I72*1000)</f>
        <v>3.3794915254237292</v>
      </c>
      <c r="R72" s="3">
        <v>0</v>
      </c>
      <c r="U72" s="3">
        <v>0</v>
      </c>
      <c r="W72" s="3">
        <v>0</v>
      </c>
      <c r="X72" s="75">
        <v>0.47989999999999999</v>
      </c>
    </row>
    <row r="73" spans="1:26" ht="18" x14ac:dyDescent="0.4">
      <c r="A73" t="s">
        <v>840</v>
      </c>
      <c r="B73" t="s">
        <v>29</v>
      </c>
      <c r="C73" t="s">
        <v>13</v>
      </c>
      <c r="D73" t="s">
        <v>918</v>
      </c>
      <c r="E73" t="s">
        <v>104</v>
      </c>
      <c r="F73" s="1">
        <v>9.8500000000000004E-2</v>
      </c>
      <c r="G73">
        <v>0.30330000000000001</v>
      </c>
      <c r="R73" s="3">
        <v>0</v>
      </c>
      <c r="U73" s="3">
        <v>0</v>
      </c>
      <c r="W73" s="3">
        <v>0</v>
      </c>
      <c r="X73" s="75">
        <v>0.47989999999999999</v>
      </c>
    </row>
    <row r="74" spans="1:26" ht="18" x14ac:dyDescent="0.4">
      <c r="A74" t="s">
        <v>840</v>
      </c>
      <c r="B74" t="s">
        <v>29</v>
      </c>
      <c r="C74" t="s">
        <v>13</v>
      </c>
      <c r="D74" t="s">
        <v>918</v>
      </c>
      <c r="E74" t="s">
        <v>105</v>
      </c>
      <c r="F74" s="1">
        <v>0.1343</v>
      </c>
      <c r="G74">
        <v>0.97009999999999996</v>
      </c>
      <c r="H74">
        <v>1.9E-2</v>
      </c>
      <c r="I74">
        <v>5.3E-3</v>
      </c>
      <c r="J74">
        <f>+I74/H74</f>
        <v>0.27894736842105267</v>
      </c>
      <c r="K74">
        <v>2</v>
      </c>
      <c r="L74">
        <v>10.961</v>
      </c>
      <c r="M74">
        <v>11.645</v>
      </c>
      <c r="P74">
        <v>22.606000000000002</v>
      </c>
      <c r="Q74">
        <f>+P74/(I74*1000)</f>
        <v>4.2652830188679252</v>
      </c>
      <c r="R74" s="3">
        <v>0</v>
      </c>
      <c r="U74" s="3">
        <v>0</v>
      </c>
      <c r="W74" s="3">
        <v>0</v>
      </c>
      <c r="X74" s="75">
        <v>0.47989999999999999</v>
      </c>
    </row>
    <row r="75" spans="1:26" ht="18" x14ac:dyDescent="0.4">
      <c r="A75" t="s">
        <v>840</v>
      </c>
      <c r="B75" t="s">
        <v>29</v>
      </c>
      <c r="C75" t="s">
        <v>13</v>
      </c>
      <c r="D75" t="s">
        <v>918</v>
      </c>
      <c r="E75" t="s">
        <v>106</v>
      </c>
      <c r="F75" s="1">
        <v>0.50070000000000003</v>
      </c>
      <c r="G75">
        <v>1.0446</v>
      </c>
      <c r="R75" s="3">
        <v>0</v>
      </c>
      <c r="U75" s="3">
        <v>0</v>
      </c>
      <c r="W75" s="3">
        <v>0</v>
      </c>
      <c r="X75" s="75">
        <v>0.47989999999999999</v>
      </c>
    </row>
    <row r="76" spans="1:26" ht="18" x14ac:dyDescent="0.4">
      <c r="A76" t="s">
        <v>840</v>
      </c>
      <c r="B76" t="s">
        <v>29</v>
      </c>
      <c r="C76" t="s">
        <v>13</v>
      </c>
      <c r="D76" t="s">
        <v>918</v>
      </c>
      <c r="E76" t="s">
        <v>107</v>
      </c>
      <c r="F76" s="1">
        <v>0.15409999999999999</v>
      </c>
      <c r="G76">
        <v>0.18840000000000001</v>
      </c>
      <c r="R76" s="3">
        <v>0</v>
      </c>
      <c r="U76" s="3">
        <v>0</v>
      </c>
      <c r="W76" s="3">
        <v>0</v>
      </c>
      <c r="X76" s="75">
        <v>0.47989999999999999</v>
      </c>
    </row>
    <row r="77" spans="1:26" ht="18" x14ac:dyDescent="0.4">
      <c r="A77" t="s">
        <v>840</v>
      </c>
      <c r="B77" t="s">
        <v>29</v>
      </c>
      <c r="C77" t="s">
        <v>13</v>
      </c>
      <c r="D77" t="s">
        <v>918</v>
      </c>
      <c r="E77" t="s">
        <v>108</v>
      </c>
      <c r="F77" s="1">
        <v>0.24100000000000002</v>
      </c>
      <c r="G77">
        <v>0.55989999999999995</v>
      </c>
      <c r="H77">
        <v>2.6599999999999999E-2</v>
      </c>
      <c r="I77">
        <v>9.4999999999999998E-3</v>
      </c>
      <c r="J77">
        <f>+I77/H77</f>
        <v>0.35714285714285715</v>
      </c>
      <c r="K77">
        <v>3</v>
      </c>
      <c r="L77">
        <v>10.351000000000001</v>
      </c>
      <c r="M77">
        <v>7.4489999999999998</v>
      </c>
      <c r="N77">
        <v>12.534000000000001</v>
      </c>
      <c r="P77">
        <v>30.334000000000003</v>
      </c>
      <c r="Q77">
        <f>+P77/(I77*1000)</f>
        <v>3.1930526315789476</v>
      </c>
      <c r="R77" s="3">
        <v>0</v>
      </c>
      <c r="U77" s="3">
        <v>0</v>
      </c>
      <c r="W77" s="3">
        <v>0</v>
      </c>
      <c r="X77" s="75">
        <v>0.47989999999999999</v>
      </c>
    </row>
    <row r="78" spans="1:26" ht="18" x14ac:dyDescent="0.4">
      <c r="A78" t="s">
        <v>840</v>
      </c>
      <c r="B78" t="s">
        <v>29</v>
      </c>
      <c r="C78" t="s">
        <v>13</v>
      </c>
      <c r="D78" t="s">
        <v>918</v>
      </c>
      <c r="E78" t="s">
        <v>109</v>
      </c>
      <c r="F78" s="1">
        <v>8.5900000000000004E-2</v>
      </c>
      <c r="G78">
        <v>0.2873</v>
      </c>
      <c r="R78" s="3">
        <v>0</v>
      </c>
      <c r="U78" s="3">
        <v>0</v>
      </c>
      <c r="W78" s="3">
        <v>0</v>
      </c>
      <c r="X78" s="75">
        <v>0.47989999999999999</v>
      </c>
    </row>
    <row r="79" spans="1:26" ht="18" x14ac:dyDescent="0.4">
      <c r="A79" t="s">
        <v>840</v>
      </c>
      <c r="B79" t="s">
        <v>29</v>
      </c>
      <c r="C79" t="s">
        <v>13</v>
      </c>
      <c r="D79" t="s">
        <v>918</v>
      </c>
      <c r="E79" t="s">
        <v>110</v>
      </c>
      <c r="F79" s="1">
        <v>9.8299999999999998E-2</v>
      </c>
      <c r="G79">
        <v>0.1608</v>
      </c>
      <c r="R79" s="3">
        <v>0</v>
      </c>
      <c r="U79" s="3">
        <v>0</v>
      </c>
      <c r="W79" s="3">
        <v>0</v>
      </c>
      <c r="X79" s="75">
        <v>0.47989999999999999</v>
      </c>
    </row>
    <row r="80" spans="1:26" ht="18" x14ac:dyDescent="0.4">
      <c r="A80" t="s">
        <v>840</v>
      </c>
      <c r="B80" t="s">
        <v>29</v>
      </c>
      <c r="C80" t="s">
        <v>13</v>
      </c>
      <c r="D80" t="s">
        <v>918</v>
      </c>
      <c r="E80" t="s">
        <v>111</v>
      </c>
      <c r="F80" s="1">
        <v>0.22650000000000001</v>
      </c>
      <c r="G80">
        <v>0.88839999999999997</v>
      </c>
      <c r="R80" s="3">
        <v>0</v>
      </c>
      <c r="U80" s="3">
        <v>0</v>
      </c>
      <c r="W80" s="3">
        <v>0</v>
      </c>
      <c r="X80" s="75">
        <v>0.47989999999999999</v>
      </c>
    </row>
    <row r="81" spans="1:24" x14ac:dyDescent="0.35">
      <c r="A81" t="s">
        <v>840</v>
      </c>
      <c r="B81" t="s">
        <v>30</v>
      </c>
      <c r="C81" t="s">
        <v>112</v>
      </c>
      <c r="D81" t="s">
        <v>934</v>
      </c>
      <c r="E81" t="s">
        <v>113</v>
      </c>
      <c r="F81" s="1">
        <v>0.27860000000000001</v>
      </c>
      <c r="G81">
        <v>0.91639999999999999</v>
      </c>
      <c r="H81">
        <v>3.1E-2</v>
      </c>
      <c r="I81">
        <v>1.01E-2</v>
      </c>
      <c r="J81">
        <f>+I81/H81</f>
        <v>0.32580645161290323</v>
      </c>
      <c r="K81">
        <v>3</v>
      </c>
      <c r="L81">
        <v>11.83</v>
      </c>
      <c r="M81">
        <v>11.827999999999999</v>
      </c>
      <c r="N81">
        <v>10.778</v>
      </c>
      <c r="P81">
        <v>34.436</v>
      </c>
      <c r="Q81">
        <f>+P81/(I81*1000)</f>
        <v>3.4095049504950494</v>
      </c>
      <c r="R81" s="3">
        <v>0</v>
      </c>
      <c r="U81" s="3">
        <v>0</v>
      </c>
      <c r="W81" s="3">
        <v>0</v>
      </c>
      <c r="X81">
        <v>0.51490000000000002</v>
      </c>
    </row>
    <row r="82" spans="1:24" x14ac:dyDescent="0.35">
      <c r="A82" t="s">
        <v>840</v>
      </c>
      <c r="B82" t="s">
        <v>30</v>
      </c>
      <c r="C82" t="s">
        <v>112</v>
      </c>
      <c r="D82" t="s">
        <v>934</v>
      </c>
      <c r="E82" t="s">
        <v>114</v>
      </c>
      <c r="F82" s="1">
        <v>0.16189999999999999</v>
      </c>
      <c r="G82">
        <v>0.50839999999999996</v>
      </c>
      <c r="R82" s="3">
        <v>0</v>
      </c>
      <c r="U82" s="3">
        <v>0</v>
      </c>
      <c r="W82" s="3">
        <v>0</v>
      </c>
      <c r="X82">
        <v>0.51490000000000002</v>
      </c>
    </row>
    <row r="83" spans="1:24" x14ac:dyDescent="0.35">
      <c r="A83" t="s">
        <v>840</v>
      </c>
      <c r="B83" t="s">
        <v>30</v>
      </c>
      <c r="C83" t="s">
        <v>112</v>
      </c>
      <c r="D83" t="s">
        <v>934</v>
      </c>
      <c r="E83" t="s">
        <v>115</v>
      </c>
      <c r="F83" s="1">
        <v>0.3165</v>
      </c>
      <c r="G83">
        <v>0.88009999999999999</v>
      </c>
      <c r="H83">
        <v>1.8700000000000001E-2</v>
      </c>
      <c r="I83">
        <v>6.4000000000000003E-3</v>
      </c>
      <c r="J83">
        <f>+I83/H83</f>
        <v>0.34224598930481281</v>
      </c>
      <c r="K83">
        <v>3</v>
      </c>
      <c r="L83">
        <v>6.1150000000000002</v>
      </c>
      <c r="M83">
        <v>5.9480000000000004</v>
      </c>
      <c r="N83">
        <v>6.7640000000000002</v>
      </c>
      <c r="P83">
        <v>18.827000000000002</v>
      </c>
      <c r="Q83">
        <f>+P83/(I83*1000)</f>
        <v>2.9417187500000002</v>
      </c>
      <c r="R83" s="3">
        <v>0</v>
      </c>
      <c r="U83" s="3">
        <v>0</v>
      </c>
      <c r="W83" s="3">
        <v>0</v>
      </c>
      <c r="X83">
        <v>0.51490000000000002</v>
      </c>
    </row>
    <row r="84" spans="1:24" x14ac:dyDescent="0.35">
      <c r="A84" s="58" t="s">
        <v>840</v>
      </c>
      <c r="B84" s="58" t="s">
        <v>30</v>
      </c>
      <c r="C84" s="58" t="s">
        <v>112</v>
      </c>
      <c r="D84" s="58" t="s">
        <v>934</v>
      </c>
      <c r="E84" s="58" t="s">
        <v>116</v>
      </c>
      <c r="F84" s="37">
        <v>0.1888</v>
      </c>
      <c r="G84" s="58">
        <v>0.55669999999999997</v>
      </c>
      <c r="H84" s="58">
        <v>3.9800000000000002E-2</v>
      </c>
      <c r="I84" s="58">
        <v>1.2699999999999999E-2</v>
      </c>
      <c r="J84" s="58">
        <f>+I84/H84</f>
        <v>0.31909547738693467</v>
      </c>
      <c r="K84" s="58">
        <v>3</v>
      </c>
      <c r="L84" s="58">
        <v>13.818</v>
      </c>
      <c r="M84" s="58">
        <v>9.9109999999999996</v>
      </c>
      <c r="N84" s="58">
        <v>12.186</v>
      </c>
      <c r="O84" s="58"/>
      <c r="P84" s="58">
        <f>+SUM(L84:O84)</f>
        <v>35.914999999999999</v>
      </c>
      <c r="Q84" s="58">
        <f>+P84/(I84*1000)</f>
        <v>2.8279527559055118</v>
      </c>
      <c r="R84" s="58">
        <v>0</v>
      </c>
      <c r="S84" s="58"/>
      <c r="T84" s="58"/>
      <c r="U84" s="58">
        <v>0</v>
      </c>
      <c r="V84" s="58"/>
      <c r="W84" s="58">
        <v>0</v>
      </c>
      <c r="X84">
        <v>0.51490000000000002</v>
      </c>
    </row>
    <row r="85" spans="1:24" x14ac:dyDescent="0.35">
      <c r="A85" t="s">
        <v>840</v>
      </c>
      <c r="B85" t="s">
        <v>30</v>
      </c>
      <c r="C85" t="s">
        <v>112</v>
      </c>
      <c r="D85" t="s">
        <v>934</v>
      </c>
      <c r="E85" t="s">
        <v>117</v>
      </c>
      <c r="F85" s="1">
        <v>0.13120000000000001</v>
      </c>
      <c r="G85">
        <v>0.49790000000000001</v>
      </c>
      <c r="R85" s="3">
        <v>0</v>
      </c>
      <c r="U85" s="3">
        <v>0</v>
      </c>
      <c r="W85" s="3">
        <v>0</v>
      </c>
      <c r="X85">
        <v>0.51490000000000002</v>
      </c>
    </row>
    <row r="86" spans="1:24" x14ac:dyDescent="0.35">
      <c r="A86" t="s">
        <v>840</v>
      </c>
      <c r="B86" t="s">
        <v>30</v>
      </c>
      <c r="C86" t="s">
        <v>112</v>
      </c>
      <c r="D86" t="s">
        <v>934</v>
      </c>
      <c r="E86" t="s">
        <v>118</v>
      </c>
      <c r="F86" s="1">
        <v>7.9100000000000004E-2</v>
      </c>
      <c r="G86">
        <v>0.31919999999999998</v>
      </c>
      <c r="R86" s="3">
        <v>0</v>
      </c>
      <c r="U86" s="3">
        <v>0</v>
      </c>
      <c r="W86" s="3">
        <v>0</v>
      </c>
      <c r="X86">
        <v>0.51490000000000002</v>
      </c>
    </row>
    <row r="87" spans="1:24" x14ac:dyDescent="0.35">
      <c r="A87" t="s">
        <v>840</v>
      </c>
      <c r="B87" t="s">
        <v>30</v>
      </c>
      <c r="C87" t="s">
        <v>112</v>
      </c>
      <c r="D87" t="s">
        <v>934</v>
      </c>
      <c r="E87" t="s">
        <v>119</v>
      </c>
      <c r="F87" s="1">
        <v>0.77460000000000007</v>
      </c>
      <c r="G87">
        <v>0.81010000000000004</v>
      </c>
      <c r="H87">
        <v>3.0800000000000001E-2</v>
      </c>
      <c r="I87">
        <v>1.0699999999999999E-2</v>
      </c>
      <c r="J87">
        <f>+I87/H87</f>
        <v>0.34740259740259738</v>
      </c>
      <c r="K87">
        <v>3</v>
      </c>
      <c r="L87">
        <v>11.846</v>
      </c>
      <c r="M87">
        <v>12.236000000000001</v>
      </c>
      <c r="N87">
        <v>10.32</v>
      </c>
      <c r="P87">
        <v>34.402000000000001</v>
      </c>
      <c r="Q87">
        <f>+P87/(I87*1000)</f>
        <v>3.215140186915888</v>
      </c>
      <c r="R87" s="3">
        <v>0</v>
      </c>
      <c r="S87">
        <v>0</v>
      </c>
      <c r="U87" s="3">
        <v>0</v>
      </c>
      <c r="W87">
        <v>1</v>
      </c>
      <c r="X87">
        <v>0.51490000000000002</v>
      </c>
    </row>
    <row r="88" spans="1:24" x14ac:dyDescent="0.35">
      <c r="A88" t="s">
        <v>840</v>
      </c>
      <c r="B88" t="s">
        <v>30</v>
      </c>
      <c r="C88" t="s">
        <v>112</v>
      </c>
      <c r="D88" t="s">
        <v>934</v>
      </c>
      <c r="E88" t="s">
        <v>120</v>
      </c>
      <c r="F88" s="1">
        <v>0.16340000000000002</v>
      </c>
      <c r="G88">
        <v>0.60009999999999997</v>
      </c>
      <c r="H88">
        <v>2.98E-2</v>
      </c>
      <c r="I88">
        <v>1.03E-2</v>
      </c>
      <c r="J88">
        <f>+I88/H88</f>
        <v>0.34563758389261745</v>
      </c>
      <c r="K88">
        <v>3</v>
      </c>
      <c r="L88">
        <v>8.9559999999999995</v>
      </c>
      <c r="M88">
        <v>10.715</v>
      </c>
      <c r="N88">
        <v>11.331</v>
      </c>
      <c r="P88">
        <v>31.001999999999999</v>
      </c>
      <c r="Q88">
        <f>+P88/(I88*1000)</f>
        <v>3.0099029126213588</v>
      </c>
      <c r="R88" s="3">
        <v>0</v>
      </c>
      <c r="U88" s="3">
        <v>0</v>
      </c>
      <c r="W88" s="3">
        <v>0</v>
      </c>
      <c r="X88">
        <v>0.51490000000000002</v>
      </c>
    </row>
    <row r="89" spans="1:24" x14ac:dyDescent="0.35">
      <c r="A89" t="s">
        <v>840</v>
      </c>
      <c r="B89" t="s">
        <v>30</v>
      </c>
      <c r="C89" t="s">
        <v>112</v>
      </c>
      <c r="D89" t="s">
        <v>934</v>
      </c>
      <c r="E89" t="s">
        <v>121</v>
      </c>
      <c r="F89" s="1">
        <v>0.12959999999999999</v>
      </c>
      <c r="G89">
        <v>0.21010000000000001</v>
      </c>
      <c r="R89" s="3">
        <v>0</v>
      </c>
      <c r="U89" s="3">
        <v>0</v>
      </c>
      <c r="W89" s="3">
        <v>0</v>
      </c>
      <c r="X89">
        <v>0.51490000000000002</v>
      </c>
    </row>
    <row r="90" spans="1:24" x14ac:dyDescent="0.35">
      <c r="A90" t="s">
        <v>840</v>
      </c>
      <c r="B90" t="s">
        <v>30</v>
      </c>
      <c r="C90" t="s">
        <v>112</v>
      </c>
      <c r="D90" t="s">
        <v>934</v>
      </c>
      <c r="E90" t="s">
        <v>122</v>
      </c>
      <c r="F90" s="1">
        <v>6.0299999999999999E-2</v>
      </c>
      <c r="G90">
        <v>0.48060000000000003</v>
      </c>
      <c r="R90" s="3">
        <v>0</v>
      </c>
      <c r="U90" s="3">
        <v>0</v>
      </c>
      <c r="W90" s="3">
        <v>0</v>
      </c>
      <c r="X90">
        <v>0.51490000000000002</v>
      </c>
    </row>
    <row r="91" spans="1:24" x14ac:dyDescent="0.35">
      <c r="A91" t="s">
        <v>840</v>
      </c>
      <c r="B91" t="s">
        <v>30</v>
      </c>
      <c r="C91" t="s">
        <v>112</v>
      </c>
      <c r="D91" t="s">
        <v>934</v>
      </c>
      <c r="E91" t="s">
        <v>123</v>
      </c>
      <c r="F91" s="1">
        <v>6.3700000000000007E-2</v>
      </c>
      <c r="G91">
        <v>0.1595</v>
      </c>
      <c r="R91" s="3">
        <v>0</v>
      </c>
      <c r="U91" s="3">
        <v>0</v>
      </c>
      <c r="W91" s="3">
        <v>0</v>
      </c>
      <c r="X91">
        <v>0.51490000000000002</v>
      </c>
    </row>
    <row r="92" spans="1:24" x14ac:dyDescent="0.35">
      <c r="A92" t="s">
        <v>840</v>
      </c>
      <c r="B92" t="s">
        <v>30</v>
      </c>
      <c r="C92" t="s">
        <v>112</v>
      </c>
      <c r="D92" t="s">
        <v>934</v>
      </c>
      <c r="E92" t="s">
        <v>124</v>
      </c>
      <c r="F92" s="1">
        <v>0.12670000000000001</v>
      </c>
      <c r="G92">
        <v>0.69089999999999996</v>
      </c>
      <c r="R92" s="3">
        <v>0</v>
      </c>
      <c r="U92" s="3">
        <v>0</v>
      </c>
      <c r="W92" s="3">
        <v>0</v>
      </c>
      <c r="X92">
        <v>0.51490000000000002</v>
      </c>
    </row>
    <row r="93" spans="1:24" x14ac:dyDescent="0.35">
      <c r="A93" t="s">
        <v>840</v>
      </c>
      <c r="B93" t="s">
        <v>30</v>
      </c>
      <c r="C93" t="s">
        <v>112</v>
      </c>
      <c r="D93" t="s">
        <v>934</v>
      </c>
      <c r="E93" t="s">
        <v>125</v>
      </c>
      <c r="F93" s="1">
        <v>0.1484</v>
      </c>
      <c r="G93">
        <v>0.22459999999999999</v>
      </c>
      <c r="R93" s="3">
        <v>0</v>
      </c>
      <c r="U93" s="3">
        <v>0</v>
      </c>
      <c r="W93" s="3">
        <v>0</v>
      </c>
      <c r="X93">
        <v>0.51490000000000002</v>
      </c>
    </row>
    <row r="94" spans="1:24" x14ac:dyDescent="0.35">
      <c r="A94" t="s">
        <v>840</v>
      </c>
      <c r="B94" t="s">
        <v>30</v>
      </c>
      <c r="C94" t="s">
        <v>112</v>
      </c>
      <c r="D94" t="s">
        <v>934</v>
      </c>
      <c r="E94" t="s">
        <v>126</v>
      </c>
      <c r="F94" s="1">
        <v>3.9699999999999999E-2</v>
      </c>
      <c r="G94">
        <v>0.1154</v>
      </c>
      <c r="R94" s="3">
        <v>0</v>
      </c>
      <c r="U94" s="3">
        <v>0</v>
      </c>
      <c r="W94" s="3">
        <v>0</v>
      </c>
      <c r="X94">
        <v>0.51490000000000002</v>
      </c>
    </row>
    <row r="95" spans="1:24" x14ac:dyDescent="0.35">
      <c r="A95" t="s">
        <v>840</v>
      </c>
      <c r="B95" t="s">
        <v>30</v>
      </c>
      <c r="C95" t="s">
        <v>112</v>
      </c>
      <c r="D95" t="s">
        <v>934</v>
      </c>
      <c r="E95" t="s">
        <v>127</v>
      </c>
      <c r="F95" s="1">
        <v>0.1101</v>
      </c>
      <c r="G95">
        <v>0.6401</v>
      </c>
      <c r="R95" s="3">
        <v>0</v>
      </c>
      <c r="U95" s="3">
        <v>0</v>
      </c>
      <c r="W95" s="3">
        <v>0</v>
      </c>
      <c r="X95">
        <v>0.51490000000000002</v>
      </c>
    </row>
    <row r="96" spans="1:24" x14ac:dyDescent="0.35">
      <c r="A96" t="s">
        <v>840</v>
      </c>
      <c r="B96" t="s">
        <v>30</v>
      </c>
      <c r="C96" t="s">
        <v>128</v>
      </c>
      <c r="D96" t="s">
        <v>935</v>
      </c>
      <c r="E96" t="s">
        <v>129</v>
      </c>
      <c r="F96" s="1">
        <v>0.35520000000000002</v>
      </c>
      <c r="G96">
        <v>0.629</v>
      </c>
      <c r="H96">
        <v>2.7799999999999998E-2</v>
      </c>
      <c r="I96">
        <v>9.9000000000000008E-3</v>
      </c>
      <c r="J96">
        <f>+I96/H96</f>
        <v>0.35611510791366913</v>
      </c>
      <c r="K96">
        <v>3</v>
      </c>
      <c r="L96">
        <v>11.333</v>
      </c>
      <c r="M96">
        <v>9.39</v>
      </c>
      <c r="N96">
        <v>9.7040000000000006</v>
      </c>
      <c r="P96">
        <v>30.427</v>
      </c>
      <c r="Q96">
        <f>+P96/(I96*1000)</f>
        <v>3.0734343434343434</v>
      </c>
      <c r="R96" s="3">
        <v>0</v>
      </c>
      <c r="U96" s="3">
        <v>0</v>
      </c>
      <c r="W96" s="3">
        <v>0</v>
      </c>
      <c r="X96">
        <v>0.48349999999999999</v>
      </c>
    </row>
    <row r="97" spans="1:24" x14ac:dyDescent="0.35">
      <c r="A97" t="s">
        <v>840</v>
      </c>
      <c r="B97" t="s">
        <v>30</v>
      </c>
      <c r="C97" t="s">
        <v>128</v>
      </c>
      <c r="D97" t="s">
        <v>935</v>
      </c>
      <c r="E97" t="s">
        <v>130</v>
      </c>
      <c r="F97" s="1">
        <v>0.17179999999999998</v>
      </c>
      <c r="G97">
        <v>0.6119</v>
      </c>
      <c r="R97" s="3">
        <v>0</v>
      </c>
      <c r="S97">
        <v>0</v>
      </c>
      <c r="U97" s="3">
        <v>0</v>
      </c>
      <c r="W97">
        <v>1</v>
      </c>
      <c r="X97">
        <v>0.48349999999999999</v>
      </c>
    </row>
    <row r="98" spans="1:24" x14ac:dyDescent="0.35">
      <c r="A98" t="s">
        <v>840</v>
      </c>
      <c r="B98" t="s">
        <v>30</v>
      </c>
      <c r="C98" t="s">
        <v>128</v>
      </c>
      <c r="D98" t="s">
        <v>935</v>
      </c>
      <c r="E98" t="s">
        <v>131</v>
      </c>
      <c r="F98" s="1">
        <v>7.3200000000000001E-2</v>
      </c>
      <c r="G98">
        <v>6.7599999999999993E-2</v>
      </c>
      <c r="R98" s="3">
        <v>0</v>
      </c>
      <c r="U98" s="3">
        <v>0</v>
      </c>
      <c r="W98" s="3">
        <v>0</v>
      </c>
      <c r="X98">
        <v>0.48349999999999999</v>
      </c>
    </row>
    <row r="99" spans="1:24" x14ac:dyDescent="0.35">
      <c r="A99" t="s">
        <v>840</v>
      </c>
      <c r="B99" t="s">
        <v>30</v>
      </c>
      <c r="C99" t="s">
        <v>128</v>
      </c>
      <c r="D99" t="s">
        <v>935</v>
      </c>
      <c r="E99" t="s">
        <v>132</v>
      </c>
      <c r="F99" s="1">
        <v>7.0699999999999999E-2</v>
      </c>
      <c r="G99">
        <v>0.21229999999999999</v>
      </c>
      <c r="R99" s="3">
        <v>0</v>
      </c>
      <c r="U99" s="3">
        <v>0</v>
      </c>
      <c r="W99" s="3">
        <v>0</v>
      </c>
      <c r="X99">
        <v>0.48349999999999999</v>
      </c>
    </row>
    <row r="100" spans="1:24" x14ac:dyDescent="0.35">
      <c r="A100" t="s">
        <v>840</v>
      </c>
      <c r="B100" t="s">
        <v>30</v>
      </c>
      <c r="C100" t="s">
        <v>128</v>
      </c>
      <c r="D100" t="s">
        <v>935</v>
      </c>
      <c r="E100" t="s">
        <v>133</v>
      </c>
      <c r="F100" s="1">
        <v>9.3899999999999997E-2</v>
      </c>
      <c r="G100">
        <v>0.15809999999999999</v>
      </c>
      <c r="R100" s="3">
        <v>0</v>
      </c>
      <c r="U100" s="3">
        <v>0</v>
      </c>
      <c r="W100" s="3">
        <v>0</v>
      </c>
      <c r="X100">
        <v>0.48349999999999999</v>
      </c>
    </row>
    <row r="101" spans="1:24" x14ac:dyDescent="0.35">
      <c r="A101" t="s">
        <v>840</v>
      </c>
      <c r="B101" t="s">
        <v>30</v>
      </c>
      <c r="C101" t="s">
        <v>128</v>
      </c>
      <c r="D101" t="s">
        <v>935</v>
      </c>
      <c r="E101" t="s">
        <v>134</v>
      </c>
      <c r="F101" s="1">
        <v>0.2167</v>
      </c>
      <c r="G101">
        <v>0.1452</v>
      </c>
      <c r="R101" s="3">
        <v>0</v>
      </c>
      <c r="U101" s="3">
        <v>0</v>
      </c>
      <c r="W101" s="3">
        <v>0</v>
      </c>
      <c r="X101">
        <v>0.48349999999999999</v>
      </c>
    </row>
    <row r="102" spans="1:24" x14ac:dyDescent="0.35">
      <c r="A102" t="s">
        <v>840</v>
      </c>
      <c r="B102" t="s">
        <v>30</v>
      </c>
      <c r="C102" t="s">
        <v>128</v>
      </c>
      <c r="D102" t="s">
        <v>935</v>
      </c>
      <c r="E102" t="s">
        <v>135</v>
      </c>
      <c r="F102" s="1">
        <v>2.1240000000000001</v>
      </c>
      <c r="G102">
        <v>1.2701</v>
      </c>
      <c r="H102">
        <v>3.5700000000000003E-2</v>
      </c>
      <c r="I102">
        <v>1.2500000000000001E-2</v>
      </c>
      <c r="J102">
        <f>+I102/H102</f>
        <v>0.35014005602240894</v>
      </c>
      <c r="K102">
        <v>3</v>
      </c>
      <c r="L102">
        <v>15.484</v>
      </c>
      <c r="M102">
        <v>17.427</v>
      </c>
      <c r="N102">
        <v>9.2750000000000004</v>
      </c>
      <c r="P102">
        <v>42.186</v>
      </c>
      <c r="Q102">
        <f>+P102/(I102*1000)</f>
        <v>3.3748800000000001</v>
      </c>
      <c r="R102">
        <v>67.61904761904762</v>
      </c>
      <c r="S102">
        <v>1.4700000000000001E-2</v>
      </c>
      <c r="U102">
        <v>2.8400000000000002E-2</v>
      </c>
      <c r="V102">
        <f>+(U102*1000)/R102</f>
        <v>0.42000000000000004</v>
      </c>
      <c r="W102">
        <v>6</v>
      </c>
      <c r="X102">
        <v>0.48349999999999999</v>
      </c>
    </row>
    <row r="103" spans="1:24" x14ac:dyDescent="0.35">
      <c r="A103" t="s">
        <v>840</v>
      </c>
      <c r="B103" t="s">
        <v>30</v>
      </c>
      <c r="C103" t="s">
        <v>128</v>
      </c>
      <c r="D103" t="s">
        <v>935</v>
      </c>
      <c r="E103" t="s">
        <v>136</v>
      </c>
      <c r="F103" s="1">
        <v>0.1469</v>
      </c>
      <c r="G103">
        <v>0.2109</v>
      </c>
      <c r="R103" s="3">
        <v>0</v>
      </c>
      <c r="U103" s="3">
        <v>0</v>
      </c>
      <c r="W103" s="3">
        <v>0</v>
      </c>
      <c r="X103">
        <v>0.48349999999999999</v>
      </c>
    </row>
    <row r="104" spans="1:24" x14ac:dyDescent="0.35">
      <c r="A104" t="s">
        <v>840</v>
      </c>
      <c r="B104" t="s">
        <v>30</v>
      </c>
      <c r="C104" t="s">
        <v>128</v>
      </c>
      <c r="D104" t="s">
        <v>935</v>
      </c>
      <c r="E104" t="s">
        <v>137</v>
      </c>
      <c r="F104" s="1">
        <v>5.0299999999999997E-2</v>
      </c>
      <c r="G104">
        <v>6.3299999999999995E-2</v>
      </c>
      <c r="R104" s="3">
        <v>0</v>
      </c>
      <c r="U104" s="3">
        <v>0</v>
      </c>
      <c r="W104" s="3">
        <v>0</v>
      </c>
      <c r="X104">
        <v>0.48349999999999999</v>
      </c>
    </row>
    <row r="105" spans="1:24" x14ac:dyDescent="0.35">
      <c r="A105" t="s">
        <v>840</v>
      </c>
      <c r="B105" t="s">
        <v>30</v>
      </c>
      <c r="C105" t="s">
        <v>128</v>
      </c>
      <c r="D105" t="s">
        <v>935</v>
      </c>
      <c r="E105" t="s">
        <v>138</v>
      </c>
      <c r="F105" s="1">
        <v>7.2800000000000004E-2</v>
      </c>
      <c r="G105">
        <v>7.8200000000000006E-2</v>
      </c>
      <c r="R105" s="3">
        <v>0</v>
      </c>
      <c r="U105" s="3">
        <v>0</v>
      </c>
      <c r="W105" s="3">
        <v>0</v>
      </c>
      <c r="X105">
        <v>0.48349999999999999</v>
      </c>
    </row>
    <row r="106" spans="1:24" x14ac:dyDescent="0.35">
      <c r="A106" t="s">
        <v>840</v>
      </c>
      <c r="B106" t="s">
        <v>30</v>
      </c>
      <c r="C106" t="s">
        <v>128</v>
      </c>
      <c r="D106" t="s">
        <v>935</v>
      </c>
      <c r="E106" t="s">
        <v>139</v>
      </c>
      <c r="F106" s="1">
        <v>1.2836999999999998</v>
      </c>
      <c r="G106">
        <v>0.85009999999999997</v>
      </c>
      <c r="H106">
        <v>2.81E-2</v>
      </c>
      <c r="I106">
        <v>1.01E-2</v>
      </c>
      <c r="J106">
        <f>+I106/H106</f>
        <v>0.35943060498220641</v>
      </c>
      <c r="K106">
        <v>3</v>
      </c>
      <c r="L106">
        <v>8.6289999999999996</v>
      </c>
      <c r="M106">
        <v>9.7390000000000008</v>
      </c>
      <c r="N106">
        <v>9.7420000000000009</v>
      </c>
      <c r="P106">
        <v>28.110000000000003</v>
      </c>
      <c r="Q106">
        <f>+P106/(I106*1000)</f>
        <v>2.7831683168316834</v>
      </c>
      <c r="R106">
        <v>14</v>
      </c>
      <c r="S106">
        <v>0</v>
      </c>
      <c r="U106">
        <v>1.2400000000000001E-2</v>
      </c>
      <c r="V106">
        <f>+(U106*1000)/R106</f>
        <v>0.8857142857142859</v>
      </c>
      <c r="W106">
        <v>2</v>
      </c>
      <c r="X106">
        <v>0.48349999999999999</v>
      </c>
    </row>
    <row r="107" spans="1:24" x14ac:dyDescent="0.35">
      <c r="A107" t="s">
        <v>840</v>
      </c>
      <c r="B107" t="s">
        <v>30</v>
      </c>
      <c r="C107" t="s">
        <v>128</v>
      </c>
      <c r="D107" t="s">
        <v>935</v>
      </c>
      <c r="E107" t="s">
        <v>140</v>
      </c>
      <c r="F107" s="1">
        <v>3.09E-2</v>
      </c>
      <c r="G107">
        <v>4.4299999999999999E-2</v>
      </c>
      <c r="R107" s="3">
        <v>0</v>
      </c>
      <c r="U107" s="3">
        <v>0</v>
      </c>
      <c r="W107" s="3">
        <v>0</v>
      </c>
      <c r="X107">
        <v>0.48349999999999999</v>
      </c>
    </row>
    <row r="108" spans="1:24" x14ac:dyDescent="0.35">
      <c r="A108" t="s">
        <v>840</v>
      </c>
      <c r="B108" t="s">
        <v>30</v>
      </c>
      <c r="C108" t="s">
        <v>128</v>
      </c>
      <c r="D108" t="s">
        <v>935</v>
      </c>
      <c r="E108" t="s">
        <v>141</v>
      </c>
      <c r="F108" s="1">
        <v>0.1472</v>
      </c>
      <c r="G108">
        <v>0.12809999999999999</v>
      </c>
      <c r="H108">
        <v>2.4799999999999999E-2</v>
      </c>
      <c r="I108">
        <v>9.1000000000000004E-3</v>
      </c>
      <c r="J108">
        <f>+I108/H108</f>
        <v>0.36693548387096775</v>
      </c>
      <c r="K108">
        <v>3</v>
      </c>
      <c r="L108">
        <v>10.455</v>
      </c>
      <c r="M108">
        <v>8.9589999999999996</v>
      </c>
      <c r="N108">
        <v>9.9160000000000004</v>
      </c>
      <c r="P108">
        <v>29.330000000000002</v>
      </c>
      <c r="Q108">
        <f>+P108/(I108*1000)</f>
        <v>3.2230769230769236</v>
      </c>
      <c r="R108" s="3">
        <v>0</v>
      </c>
      <c r="U108" s="3">
        <v>0</v>
      </c>
      <c r="W108" s="3">
        <v>0</v>
      </c>
      <c r="X108">
        <v>0.48349999999999999</v>
      </c>
    </row>
    <row r="109" spans="1:24" x14ac:dyDescent="0.35">
      <c r="A109" t="s">
        <v>840</v>
      </c>
      <c r="B109" t="s">
        <v>30</v>
      </c>
      <c r="C109" t="s">
        <v>128</v>
      </c>
      <c r="D109" t="s">
        <v>935</v>
      </c>
      <c r="E109" t="s">
        <v>142</v>
      </c>
      <c r="F109" s="1">
        <v>0.58779999999999999</v>
      </c>
      <c r="G109">
        <v>0.44059999999999999</v>
      </c>
      <c r="H109">
        <v>2.69E-2</v>
      </c>
      <c r="I109">
        <v>9.2999999999999992E-3</v>
      </c>
      <c r="J109">
        <f>+I109/H109</f>
        <v>0.34572490706319697</v>
      </c>
      <c r="K109">
        <v>3</v>
      </c>
      <c r="L109">
        <v>11.917999999999999</v>
      </c>
      <c r="M109">
        <v>3.927</v>
      </c>
      <c r="N109">
        <v>13.127000000000001</v>
      </c>
      <c r="P109">
        <v>28.972000000000001</v>
      </c>
      <c r="Q109">
        <f>+P109/(I109*1000)</f>
        <v>3.1152688172043015</v>
      </c>
      <c r="R109" s="3">
        <v>0</v>
      </c>
      <c r="U109" s="3">
        <v>0</v>
      </c>
      <c r="W109" s="3">
        <v>0</v>
      </c>
      <c r="X109">
        <v>0.48349999999999999</v>
      </c>
    </row>
    <row r="110" spans="1:24" ht="19.5" x14ac:dyDescent="0.6">
      <c r="A110" s="58" t="s">
        <v>840</v>
      </c>
      <c r="B110" s="58" t="s">
        <v>30</v>
      </c>
      <c r="C110" s="58" t="s">
        <v>15</v>
      </c>
      <c r="D110" s="58" t="s">
        <v>920</v>
      </c>
      <c r="E110" s="58" t="s">
        <v>143</v>
      </c>
      <c r="F110" s="37">
        <v>7.1821000000000002</v>
      </c>
      <c r="G110" s="58">
        <v>3.2301000000000002</v>
      </c>
      <c r="H110" s="58">
        <v>5.45E-2</v>
      </c>
      <c r="I110" s="58">
        <v>1.9099999999999999E-2</v>
      </c>
      <c r="J110" s="58">
        <f>+I110/H110</f>
        <v>0.35045871559633024</v>
      </c>
      <c r="K110" s="58">
        <v>3</v>
      </c>
      <c r="L110" s="58">
        <v>16.015999999999998</v>
      </c>
      <c r="M110" s="58">
        <v>16.548999999999999</v>
      </c>
      <c r="N110" s="58">
        <v>18.628</v>
      </c>
      <c r="O110" s="58"/>
      <c r="P110" s="58">
        <f>+SUM(L110:N110)</f>
        <v>51.192999999999998</v>
      </c>
      <c r="Q110" s="58">
        <f>+P110/(I110*1000)</f>
        <v>2.6802617801047122</v>
      </c>
      <c r="R110" s="58">
        <v>687.13004484304929</v>
      </c>
      <c r="S110" s="58">
        <v>2.23E-2</v>
      </c>
      <c r="T110" s="58"/>
      <c r="U110" s="58">
        <v>0.43780000000000002</v>
      </c>
      <c r="V110" s="58">
        <f>+(U110*1000)/R110</f>
        <v>0.63714285714285723</v>
      </c>
      <c r="W110" s="58">
        <v>28</v>
      </c>
      <c r="X110" s="76">
        <v>0.47520000000000001</v>
      </c>
    </row>
    <row r="111" spans="1:24" ht="19.5" x14ac:dyDescent="0.6">
      <c r="A111" t="s">
        <v>840</v>
      </c>
      <c r="B111" t="s">
        <v>30</v>
      </c>
      <c r="C111" t="s">
        <v>15</v>
      </c>
      <c r="D111" t="s">
        <v>920</v>
      </c>
      <c r="E111" t="s">
        <v>144</v>
      </c>
      <c r="F111" s="1">
        <v>0.54010000000000002</v>
      </c>
      <c r="G111">
        <v>1.8201000000000001</v>
      </c>
      <c r="R111" s="3">
        <v>0</v>
      </c>
      <c r="U111" s="3">
        <v>0</v>
      </c>
      <c r="W111" s="3">
        <v>0</v>
      </c>
      <c r="X111" s="76">
        <v>0.47520000000000001</v>
      </c>
    </row>
    <row r="112" spans="1:24" ht="19.5" x14ac:dyDescent="0.6">
      <c r="A112" t="s">
        <v>840</v>
      </c>
      <c r="B112" t="s">
        <v>30</v>
      </c>
      <c r="C112" t="s">
        <v>15</v>
      </c>
      <c r="D112" t="s">
        <v>920</v>
      </c>
      <c r="E112" t="s">
        <v>145</v>
      </c>
      <c r="F112" s="1">
        <v>0.2087</v>
      </c>
      <c r="G112">
        <v>0.22359999999999999</v>
      </c>
      <c r="R112" s="3">
        <v>0</v>
      </c>
      <c r="U112" s="3">
        <v>0</v>
      </c>
      <c r="W112" s="3">
        <v>0</v>
      </c>
      <c r="X112" s="76">
        <v>0.47520000000000001</v>
      </c>
    </row>
    <row r="113" spans="1:24" ht="19.5" x14ac:dyDescent="0.6">
      <c r="A113" t="s">
        <v>840</v>
      </c>
      <c r="B113" t="s">
        <v>30</v>
      </c>
      <c r="C113" t="s">
        <v>15</v>
      </c>
      <c r="D113" t="s">
        <v>920</v>
      </c>
      <c r="E113" t="s">
        <v>146</v>
      </c>
      <c r="F113" s="1">
        <v>1.6188</v>
      </c>
      <c r="G113">
        <v>1.2217</v>
      </c>
      <c r="H113">
        <v>5.8400000000000001E-2</v>
      </c>
      <c r="I113">
        <v>1.95E-2</v>
      </c>
      <c r="J113">
        <f>+I113/H113</f>
        <v>0.3339041095890411</v>
      </c>
      <c r="K113">
        <v>4</v>
      </c>
      <c r="L113">
        <v>16.015999999999998</v>
      </c>
      <c r="M113">
        <v>16.548999999999999</v>
      </c>
      <c r="N113">
        <v>18.628</v>
      </c>
      <c r="P113">
        <v>51.192999999999998</v>
      </c>
      <c r="Q113">
        <f>+P113/(I113*1000)</f>
        <v>2.6252820512820514</v>
      </c>
      <c r="R113">
        <v>51.399999999999991</v>
      </c>
      <c r="S113">
        <v>1.7500000000000002E-2</v>
      </c>
      <c r="U113">
        <v>2.5700000000000001E-2</v>
      </c>
      <c r="V113">
        <f>+(U113*1000)/R113</f>
        <v>0.50000000000000011</v>
      </c>
      <c r="W113">
        <v>6</v>
      </c>
      <c r="X113" s="76">
        <v>0.47520000000000001</v>
      </c>
    </row>
    <row r="114" spans="1:24" ht="19.5" x14ac:dyDescent="0.6">
      <c r="A114" t="s">
        <v>840</v>
      </c>
      <c r="B114" t="s">
        <v>30</v>
      </c>
      <c r="C114" t="s">
        <v>15</v>
      </c>
      <c r="D114" t="s">
        <v>920</v>
      </c>
      <c r="E114" t="s">
        <v>147</v>
      </c>
      <c r="F114" s="1">
        <v>3.2766000000000002</v>
      </c>
      <c r="G114">
        <v>2.1352000000000002</v>
      </c>
      <c r="H114">
        <v>3.2899999999999999E-2</v>
      </c>
      <c r="I114">
        <v>1.0999999999999999E-2</v>
      </c>
      <c r="J114">
        <f>+I114/H114</f>
        <v>0.33434650455927051</v>
      </c>
      <c r="K114">
        <v>4</v>
      </c>
      <c r="L114">
        <v>8.4120000000000008</v>
      </c>
      <c r="M114">
        <v>7.681</v>
      </c>
      <c r="N114">
        <v>8.3580000000000005</v>
      </c>
      <c r="O114">
        <v>9.3919999999999995</v>
      </c>
      <c r="P114">
        <v>33.843000000000004</v>
      </c>
      <c r="Q114">
        <f>+P114/(I114*1000)</f>
        <v>3.0766363636363638</v>
      </c>
      <c r="R114">
        <v>398.37696335078527</v>
      </c>
      <c r="S114">
        <v>1.9100000000000002E-2</v>
      </c>
      <c r="U114">
        <v>0.21740000000000001</v>
      </c>
      <c r="V114">
        <f>+(U114*1000)/R114</f>
        <v>0.54571428571428582</v>
      </c>
      <c r="W114">
        <v>18</v>
      </c>
      <c r="X114" s="76">
        <v>0.47520000000000001</v>
      </c>
    </row>
    <row r="115" spans="1:24" ht="19.5" x14ac:dyDescent="0.6">
      <c r="A115" t="s">
        <v>840</v>
      </c>
      <c r="B115" t="s">
        <v>30</v>
      </c>
      <c r="C115" t="s">
        <v>15</v>
      </c>
      <c r="D115" t="s">
        <v>920</v>
      </c>
      <c r="E115" t="s">
        <v>148</v>
      </c>
      <c r="F115" s="1">
        <v>0.20610000000000001</v>
      </c>
      <c r="G115">
        <v>0.28749999999999998</v>
      </c>
      <c r="R115">
        <v>0</v>
      </c>
      <c r="U115">
        <v>0</v>
      </c>
      <c r="W115">
        <v>0</v>
      </c>
      <c r="X115" s="76">
        <v>0.47520000000000001</v>
      </c>
    </row>
    <row r="116" spans="1:24" ht="19.5" x14ac:dyDescent="0.6">
      <c r="A116" t="s">
        <v>840</v>
      </c>
      <c r="B116" t="s">
        <v>30</v>
      </c>
      <c r="C116" t="s">
        <v>15</v>
      </c>
      <c r="D116" t="s">
        <v>920</v>
      </c>
      <c r="E116" t="s">
        <v>149</v>
      </c>
      <c r="F116" s="1">
        <v>3.6264000000000003</v>
      </c>
      <c r="G116">
        <v>2.5901000000000001</v>
      </c>
      <c r="H116">
        <v>4.7300000000000002E-2</v>
      </c>
      <c r="I116">
        <v>1.6500000000000001E-2</v>
      </c>
      <c r="J116">
        <f>+I116/H116</f>
        <v>0.34883720930232559</v>
      </c>
      <c r="K116">
        <v>3</v>
      </c>
      <c r="L116">
        <v>14.188000000000001</v>
      </c>
      <c r="M116">
        <v>14.333</v>
      </c>
      <c r="N116">
        <v>14.016999999999999</v>
      </c>
      <c r="P116">
        <v>42.537999999999997</v>
      </c>
      <c r="Q116">
        <f>+P116/(I116*1000)</f>
        <v>2.5780606060606059</v>
      </c>
      <c r="R116">
        <v>535.89285714285722</v>
      </c>
      <c r="S116">
        <v>1.9599999999999999E-2</v>
      </c>
      <c r="U116">
        <v>0.30010000000000003</v>
      </c>
      <c r="V116">
        <f>+(U116*1000)/R116</f>
        <v>0.55999999999999994</v>
      </c>
      <c r="W116">
        <v>17</v>
      </c>
      <c r="X116" s="76">
        <v>0.47520000000000001</v>
      </c>
    </row>
    <row r="117" spans="1:24" ht="19.5" x14ac:dyDescent="0.6">
      <c r="A117" t="s">
        <v>840</v>
      </c>
      <c r="B117" t="s">
        <v>30</v>
      </c>
      <c r="C117" t="s">
        <v>15</v>
      </c>
      <c r="D117" t="s">
        <v>920</v>
      </c>
      <c r="E117" t="s">
        <v>150</v>
      </c>
      <c r="F117" s="1">
        <v>0.17050000000000001</v>
      </c>
      <c r="G117">
        <v>0.14169999999999999</v>
      </c>
      <c r="R117">
        <v>0</v>
      </c>
      <c r="U117">
        <v>0</v>
      </c>
      <c r="W117">
        <v>0</v>
      </c>
      <c r="X117" s="76">
        <v>0.47520000000000001</v>
      </c>
    </row>
    <row r="118" spans="1:24" ht="19.5" x14ac:dyDescent="0.6">
      <c r="A118" t="s">
        <v>840</v>
      </c>
      <c r="B118" t="s">
        <v>30</v>
      </c>
      <c r="C118" t="s">
        <v>15</v>
      </c>
      <c r="D118" t="s">
        <v>920</v>
      </c>
      <c r="E118" t="s">
        <v>151</v>
      </c>
      <c r="F118" s="1">
        <v>1.7179</v>
      </c>
      <c r="G118">
        <v>0.84009999999999996</v>
      </c>
      <c r="R118">
        <v>91.036269430051817</v>
      </c>
      <c r="S118">
        <v>1.9300000000000001E-2</v>
      </c>
      <c r="U118">
        <v>5.0200000000000002E-2</v>
      </c>
      <c r="V118">
        <f>+(U118*1000)/R118</f>
        <v>0.55142857142857149</v>
      </c>
      <c r="W118">
        <v>6</v>
      </c>
      <c r="X118" s="76">
        <v>0.47520000000000001</v>
      </c>
    </row>
    <row r="119" spans="1:24" ht="19.5" x14ac:dyDescent="0.6">
      <c r="A119" t="s">
        <v>840</v>
      </c>
      <c r="B119" t="s">
        <v>30</v>
      </c>
      <c r="C119" t="s">
        <v>15</v>
      </c>
      <c r="D119" t="s">
        <v>920</v>
      </c>
      <c r="E119" t="s">
        <v>152</v>
      </c>
      <c r="F119" s="1">
        <v>3.1612999999999998</v>
      </c>
      <c r="G119">
        <v>1.3900999999999999</v>
      </c>
      <c r="H119">
        <v>5.7500000000000002E-2</v>
      </c>
      <c r="I119">
        <v>1.9699999999999999E-2</v>
      </c>
      <c r="J119">
        <f>+I119/H119</f>
        <v>0.34260869565217389</v>
      </c>
      <c r="K119">
        <v>3</v>
      </c>
      <c r="L119">
        <v>18.113</v>
      </c>
      <c r="M119">
        <v>18.004999999999999</v>
      </c>
      <c r="N119">
        <v>20.45</v>
      </c>
      <c r="P119">
        <v>56.567999999999998</v>
      </c>
      <c r="Q119">
        <f>+P119/(I119*1000)</f>
        <v>2.8714720812182741</v>
      </c>
      <c r="R119">
        <v>113.75</v>
      </c>
      <c r="S119">
        <v>2.24E-2</v>
      </c>
      <c r="U119">
        <v>7.2800000000000004E-2</v>
      </c>
      <c r="V119">
        <f>+(U119*1000)/R119</f>
        <v>0.64</v>
      </c>
      <c r="W119">
        <v>6</v>
      </c>
      <c r="X119" s="76">
        <v>0.47520000000000001</v>
      </c>
    </row>
    <row r="120" spans="1:24" ht="19.5" x14ac:dyDescent="0.6">
      <c r="A120" t="s">
        <v>840</v>
      </c>
      <c r="B120" t="s">
        <v>30</v>
      </c>
      <c r="C120" t="s">
        <v>15</v>
      </c>
      <c r="D120" t="s">
        <v>920</v>
      </c>
      <c r="E120" t="s">
        <v>153</v>
      </c>
      <c r="F120" s="1">
        <v>0.64119999999999999</v>
      </c>
      <c r="G120">
        <v>1.1285000000000001</v>
      </c>
      <c r="R120">
        <v>0</v>
      </c>
      <c r="U120">
        <v>0</v>
      </c>
      <c r="W120">
        <v>0</v>
      </c>
      <c r="X120" s="76">
        <v>0.47520000000000001</v>
      </c>
    </row>
    <row r="121" spans="1:24" x14ac:dyDescent="0.35">
      <c r="A121" t="s">
        <v>840</v>
      </c>
      <c r="B121" t="s">
        <v>30</v>
      </c>
      <c r="C121" t="s">
        <v>16</v>
      </c>
      <c r="D121" t="s">
        <v>921</v>
      </c>
      <c r="E121" t="s">
        <v>154</v>
      </c>
      <c r="F121" s="1">
        <v>0.43360000000000004</v>
      </c>
      <c r="G121">
        <v>0.3301</v>
      </c>
      <c r="R121">
        <v>35</v>
      </c>
      <c r="S121">
        <v>1.9400000000000001E-2</v>
      </c>
      <c r="U121">
        <v>1.9400000000000001E-2</v>
      </c>
      <c r="V121">
        <f>+(U121*1000)/R121</f>
        <v>0.55428571428571438</v>
      </c>
      <c r="W121">
        <v>3</v>
      </c>
      <c r="X121">
        <v>0.5071</v>
      </c>
    </row>
    <row r="122" spans="1:24" x14ac:dyDescent="0.35">
      <c r="A122" t="s">
        <v>840</v>
      </c>
      <c r="B122" t="s">
        <v>30</v>
      </c>
      <c r="C122" t="s">
        <v>16</v>
      </c>
      <c r="D122" t="s">
        <v>921</v>
      </c>
      <c r="E122" t="s">
        <v>155</v>
      </c>
      <c r="F122" s="1">
        <v>0.32569999999999999</v>
      </c>
      <c r="G122">
        <v>0.75649999999999995</v>
      </c>
      <c r="H122">
        <v>1.5599999999999999E-2</v>
      </c>
      <c r="I122">
        <v>6.4999999999999997E-3</v>
      </c>
      <c r="J122">
        <f>+I122/H122</f>
        <v>0.41666666666666669</v>
      </c>
      <c r="K122">
        <v>3</v>
      </c>
      <c r="L122">
        <v>7.7350000000000003</v>
      </c>
      <c r="M122">
        <v>5.298</v>
      </c>
      <c r="N122">
        <v>6.157</v>
      </c>
      <c r="P122">
        <v>19.190000000000001</v>
      </c>
      <c r="Q122">
        <f>+P122/(I122*1000)</f>
        <v>2.9523076923076923</v>
      </c>
      <c r="R122">
        <v>0</v>
      </c>
      <c r="U122">
        <v>0</v>
      </c>
      <c r="W122">
        <v>0</v>
      </c>
      <c r="X122">
        <v>0.5071</v>
      </c>
    </row>
    <row r="123" spans="1:24" x14ac:dyDescent="0.35">
      <c r="A123" t="s">
        <v>840</v>
      </c>
      <c r="B123" t="s">
        <v>30</v>
      </c>
      <c r="C123" t="s">
        <v>16</v>
      </c>
      <c r="D123" t="s">
        <v>921</v>
      </c>
      <c r="E123" t="s">
        <v>156</v>
      </c>
      <c r="F123" s="1">
        <v>0.15810000000000002</v>
      </c>
      <c r="G123">
        <v>6.0199999999999997E-2</v>
      </c>
      <c r="H123">
        <v>2.0799999999999999E-2</v>
      </c>
      <c r="I123">
        <v>8.2000000000000007E-3</v>
      </c>
      <c r="J123">
        <f>+I123/H123</f>
        <v>0.39423076923076927</v>
      </c>
      <c r="K123">
        <v>3</v>
      </c>
      <c r="L123">
        <v>8.484</v>
      </c>
      <c r="M123">
        <v>10.082000000000001</v>
      </c>
      <c r="N123">
        <v>7.1959999999999997</v>
      </c>
      <c r="P123">
        <v>25.762</v>
      </c>
      <c r="Q123">
        <f>+P123/(I123*1000)</f>
        <v>3.1417073170731702</v>
      </c>
      <c r="R123">
        <v>0</v>
      </c>
      <c r="U123">
        <v>0</v>
      </c>
      <c r="W123">
        <v>0</v>
      </c>
      <c r="X123">
        <v>0.5071</v>
      </c>
    </row>
    <row r="124" spans="1:24" x14ac:dyDescent="0.35">
      <c r="A124" t="s">
        <v>840</v>
      </c>
      <c r="B124" t="s">
        <v>30</v>
      </c>
      <c r="C124" t="s">
        <v>16</v>
      </c>
      <c r="D124" t="s">
        <v>921</v>
      </c>
      <c r="E124" t="s">
        <v>157</v>
      </c>
      <c r="F124" s="1">
        <v>0.51019999999999999</v>
      </c>
      <c r="G124">
        <v>1.6001000000000001</v>
      </c>
      <c r="H124">
        <v>3.1899999999999998E-2</v>
      </c>
      <c r="I124">
        <v>1.01E-2</v>
      </c>
      <c r="J124">
        <f>+I124/H124</f>
        <v>0.31661442006269591</v>
      </c>
      <c r="K124">
        <v>3</v>
      </c>
      <c r="L124">
        <v>12.487</v>
      </c>
      <c r="M124">
        <v>11.571999999999999</v>
      </c>
      <c r="N124">
        <v>10.67</v>
      </c>
      <c r="P124">
        <v>34.728999999999999</v>
      </c>
      <c r="Q124">
        <f>+P124/(I124*1000)</f>
        <v>3.4385148514851487</v>
      </c>
      <c r="R124">
        <v>0</v>
      </c>
      <c r="U124">
        <v>0</v>
      </c>
      <c r="W124">
        <v>0</v>
      </c>
      <c r="X124">
        <v>0.5071</v>
      </c>
    </row>
    <row r="125" spans="1:24" x14ac:dyDescent="0.35">
      <c r="A125" t="s">
        <v>840</v>
      </c>
      <c r="B125" t="s">
        <v>30</v>
      </c>
      <c r="C125" t="s">
        <v>16</v>
      </c>
      <c r="D125" t="s">
        <v>921</v>
      </c>
      <c r="E125" t="s">
        <v>158</v>
      </c>
      <c r="F125" s="1">
        <v>0.1817</v>
      </c>
      <c r="G125">
        <v>0.20580000000000001</v>
      </c>
      <c r="R125">
        <v>0</v>
      </c>
      <c r="U125">
        <v>0</v>
      </c>
      <c r="W125">
        <v>0</v>
      </c>
      <c r="X125">
        <v>0.5071</v>
      </c>
    </row>
    <row r="126" spans="1:24" x14ac:dyDescent="0.35">
      <c r="A126" t="s">
        <v>840</v>
      </c>
      <c r="B126" t="s">
        <v>30</v>
      </c>
      <c r="C126" t="s">
        <v>16</v>
      </c>
      <c r="D126" t="s">
        <v>921</v>
      </c>
      <c r="E126" t="s">
        <v>159</v>
      </c>
      <c r="F126" s="1">
        <v>0.11409999999999999</v>
      </c>
      <c r="G126">
        <v>0.44640000000000002</v>
      </c>
      <c r="R126">
        <v>0</v>
      </c>
      <c r="U126">
        <v>0</v>
      </c>
      <c r="W126">
        <v>0</v>
      </c>
      <c r="X126">
        <v>0.5071</v>
      </c>
    </row>
    <row r="127" spans="1:24" x14ac:dyDescent="0.35">
      <c r="A127" t="s">
        <v>840</v>
      </c>
      <c r="B127" t="s">
        <v>30</v>
      </c>
      <c r="C127" t="s">
        <v>16</v>
      </c>
      <c r="D127" t="s">
        <v>921</v>
      </c>
      <c r="E127" t="s">
        <v>160</v>
      </c>
      <c r="F127" s="1">
        <v>0.14929999999999999</v>
      </c>
      <c r="G127">
        <v>0.78659999999999997</v>
      </c>
      <c r="R127">
        <v>0</v>
      </c>
      <c r="U127">
        <v>0</v>
      </c>
      <c r="W127">
        <v>0</v>
      </c>
      <c r="X127">
        <v>0.5071</v>
      </c>
    </row>
    <row r="128" spans="1:24" x14ac:dyDescent="0.35">
      <c r="A128" t="s">
        <v>840</v>
      </c>
      <c r="B128" t="s">
        <v>30</v>
      </c>
      <c r="C128" t="s">
        <v>16</v>
      </c>
      <c r="D128" t="s">
        <v>921</v>
      </c>
      <c r="E128" t="s">
        <v>161</v>
      </c>
      <c r="F128" s="1">
        <v>0.11559999999999999</v>
      </c>
      <c r="G128">
        <v>2.8899999999999999E-2</v>
      </c>
      <c r="R128">
        <v>0</v>
      </c>
      <c r="U128">
        <v>0</v>
      </c>
      <c r="W128">
        <v>0</v>
      </c>
      <c r="X128">
        <v>0.5071</v>
      </c>
    </row>
    <row r="129" spans="1:27" x14ac:dyDescent="0.35">
      <c r="A129" t="s">
        <v>840</v>
      </c>
      <c r="B129" t="s">
        <v>30</v>
      </c>
      <c r="C129" t="s">
        <v>16</v>
      </c>
      <c r="D129" t="s">
        <v>921</v>
      </c>
      <c r="E129" t="s">
        <v>162</v>
      </c>
      <c r="F129" s="1">
        <v>0.42220000000000002</v>
      </c>
      <c r="G129">
        <v>0.38990000000000002</v>
      </c>
      <c r="H129">
        <v>3.3300000000000003E-2</v>
      </c>
      <c r="I129">
        <v>1.21E-2</v>
      </c>
      <c r="J129">
        <f>+I129/H129</f>
        <v>0.36336336336336333</v>
      </c>
      <c r="K129">
        <v>3</v>
      </c>
      <c r="L129">
        <v>9.9450000000000003</v>
      </c>
      <c r="M129">
        <v>12.037000000000001</v>
      </c>
      <c r="N129">
        <v>12.137</v>
      </c>
      <c r="P129">
        <v>34.119</v>
      </c>
      <c r="Q129">
        <f>+P129/(I129*1000)</f>
        <v>2.8197520661157025</v>
      </c>
      <c r="R129">
        <v>0</v>
      </c>
      <c r="U129">
        <v>0</v>
      </c>
      <c r="W129">
        <v>0</v>
      </c>
      <c r="X129">
        <v>0.5071</v>
      </c>
    </row>
    <row r="130" spans="1:27" x14ac:dyDescent="0.35">
      <c r="A130" t="s">
        <v>840</v>
      </c>
      <c r="B130" t="s">
        <v>30</v>
      </c>
      <c r="C130" t="s">
        <v>16</v>
      </c>
      <c r="D130" t="s">
        <v>921</v>
      </c>
      <c r="E130" t="s">
        <v>163</v>
      </c>
      <c r="F130" s="1">
        <v>0.30770000000000003</v>
      </c>
      <c r="G130">
        <v>0.51129999999999998</v>
      </c>
      <c r="H130">
        <v>2.5700000000000001E-2</v>
      </c>
      <c r="I130">
        <v>9.4000000000000004E-3</v>
      </c>
      <c r="J130">
        <f>+I130/H130</f>
        <v>0.36575875486381326</v>
      </c>
      <c r="K130">
        <v>3</v>
      </c>
      <c r="L130">
        <v>9.5220000000000002</v>
      </c>
      <c r="M130">
        <v>10.39</v>
      </c>
      <c r="N130">
        <v>9.3219999999999992</v>
      </c>
      <c r="P130">
        <v>29.233999999999998</v>
      </c>
      <c r="Q130">
        <f>+P130/(I130*1000)</f>
        <v>3.11</v>
      </c>
      <c r="R130">
        <v>0</v>
      </c>
      <c r="U130">
        <v>0</v>
      </c>
      <c r="W130">
        <v>0</v>
      </c>
      <c r="X130">
        <v>0.5071</v>
      </c>
    </row>
    <row r="131" spans="1:27" x14ac:dyDescent="0.35">
      <c r="A131" t="s">
        <v>840</v>
      </c>
      <c r="B131" t="s">
        <v>30</v>
      </c>
      <c r="C131" t="s">
        <v>16</v>
      </c>
      <c r="D131" t="s">
        <v>921</v>
      </c>
      <c r="E131" t="s">
        <v>164</v>
      </c>
      <c r="F131" s="1">
        <v>0.30759999999999998</v>
      </c>
      <c r="G131">
        <v>0.19350000000000001</v>
      </c>
      <c r="R131">
        <v>0</v>
      </c>
      <c r="U131">
        <v>0</v>
      </c>
      <c r="W131">
        <v>0</v>
      </c>
      <c r="X131">
        <v>0.5071</v>
      </c>
    </row>
    <row r="132" spans="1:27" x14ac:dyDescent="0.35">
      <c r="A132" t="s">
        <v>840</v>
      </c>
      <c r="B132" t="s">
        <v>30</v>
      </c>
      <c r="C132" t="s">
        <v>16</v>
      </c>
      <c r="D132" t="s">
        <v>921</v>
      </c>
      <c r="E132" t="s">
        <v>165</v>
      </c>
      <c r="F132" s="1">
        <v>0.24329999999999999</v>
      </c>
      <c r="G132">
        <v>0.48830000000000001</v>
      </c>
      <c r="R132">
        <v>0</v>
      </c>
      <c r="U132">
        <v>0</v>
      </c>
      <c r="W132">
        <v>0</v>
      </c>
      <c r="X132">
        <v>0.5071</v>
      </c>
    </row>
    <row r="133" spans="1:27" x14ac:dyDescent="0.35">
      <c r="A133" t="s">
        <v>840</v>
      </c>
      <c r="B133" t="s">
        <v>30</v>
      </c>
      <c r="C133" t="s">
        <v>16</v>
      </c>
      <c r="D133" t="s">
        <v>921</v>
      </c>
      <c r="E133" t="s">
        <v>166</v>
      </c>
      <c r="F133" s="1">
        <v>0.18340000000000001</v>
      </c>
      <c r="G133">
        <v>0.93300000000000005</v>
      </c>
      <c r="R133">
        <v>0</v>
      </c>
      <c r="U133">
        <v>0</v>
      </c>
      <c r="W133">
        <v>0</v>
      </c>
      <c r="X133">
        <v>0.5071</v>
      </c>
    </row>
    <row r="134" spans="1:27" ht="19.5" x14ac:dyDescent="0.6">
      <c r="A134" t="s">
        <v>840</v>
      </c>
      <c r="B134" t="s">
        <v>29</v>
      </c>
      <c r="C134" t="s">
        <v>17</v>
      </c>
      <c r="D134" t="s">
        <v>922</v>
      </c>
      <c r="E134" t="s">
        <v>167</v>
      </c>
      <c r="F134" s="1">
        <v>2.3376000000000001</v>
      </c>
      <c r="G134">
        <v>0.70009999999999994</v>
      </c>
      <c r="H134">
        <v>1.49E-2</v>
      </c>
      <c r="I134">
        <v>6.4000000000000003E-3</v>
      </c>
      <c r="J134">
        <f>+I134/H134</f>
        <v>0.42953020134228193</v>
      </c>
      <c r="K134">
        <v>2</v>
      </c>
      <c r="L134">
        <v>8.64</v>
      </c>
      <c r="M134">
        <v>6.3109999999999999</v>
      </c>
      <c r="P134">
        <v>14.951000000000001</v>
      </c>
      <c r="Q134">
        <f>+P134/(I134*1000)</f>
        <v>2.3360937499999999</v>
      </c>
      <c r="R134">
        <v>331.26470588235298</v>
      </c>
      <c r="S134">
        <v>1.7000000000000001E-2</v>
      </c>
      <c r="U134">
        <v>0.16090000000000002</v>
      </c>
      <c r="V134">
        <f>+(U134*1000)/R134</f>
        <v>0.48571428571428565</v>
      </c>
      <c r="W134">
        <v>11</v>
      </c>
      <c r="X134" s="77">
        <v>0.47260000000000002</v>
      </c>
    </row>
    <row r="135" spans="1:27" ht="19.5" x14ac:dyDescent="0.6">
      <c r="A135" t="s">
        <v>840</v>
      </c>
      <c r="B135" t="s">
        <v>29</v>
      </c>
      <c r="C135" t="s">
        <v>17</v>
      </c>
      <c r="D135" t="s">
        <v>922</v>
      </c>
      <c r="E135" t="s">
        <v>168</v>
      </c>
      <c r="F135" s="1">
        <v>4.1599999999999998E-2</v>
      </c>
      <c r="G135">
        <v>0.37809999999999999</v>
      </c>
      <c r="R135">
        <v>0</v>
      </c>
      <c r="U135">
        <v>0</v>
      </c>
      <c r="W135">
        <v>0</v>
      </c>
      <c r="X135" s="77">
        <v>0.47260000000000002</v>
      </c>
    </row>
    <row r="136" spans="1:27" ht="19.5" x14ac:dyDescent="0.6">
      <c r="A136" s="3" t="s">
        <v>840</v>
      </c>
      <c r="B136" s="3" t="s">
        <v>29</v>
      </c>
      <c r="C136" s="3" t="s">
        <v>17</v>
      </c>
      <c r="D136" s="3" t="s">
        <v>922</v>
      </c>
      <c r="E136" s="3" t="s">
        <v>169</v>
      </c>
      <c r="F136" s="2">
        <v>3.5663000000000005</v>
      </c>
      <c r="G136" s="3">
        <v>2.9198</v>
      </c>
      <c r="H136" s="3">
        <v>7.85E-2</v>
      </c>
      <c r="I136" s="3">
        <v>2.53E-2</v>
      </c>
      <c r="J136" s="3">
        <f>+I136/H136</f>
        <v>0.32229299363057323</v>
      </c>
      <c r="K136" s="3">
        <v>3</v>
      </c>
      <c r="L136" s="3">
        <v>24.363</v>
      </c>
      <c r="M136" s="3">
        <v>25.047000000000001</v>
      </c>
      <c r="N136" s="3">
        <v>24.518999999999998</v>
      </c>
      <c r="O136" s="3"/>
      <c r="P136" s="3">
        <v>73.929000000000002</v>
      </c>
      <c r="Q136" s="3">
        <f>+P136/(I136*1000)</f>
        <v>2.9220948616600793</v>
      </c>
      <c r="R136" s="2">
        <v>24</v>
      </c>
      <c r="S136" s="3">
        <v>0</v>
      </c>
      <c r="U136" s="3">
        <v>1.0800000000000001E-2</v>
      </c>
      <c r="V136" s="2">
        <f>+(U136*1000)/R136</f>
        <v>0.45</v>
      </c>
      <c r="W136" s="3">
        <v>2</v>
      </c>
      <c r="X136" s="77">
        <v>0.47260000000000002</v>
      </c>
      <c r="Y136" s="22">
        <v>14</v>
      </c>
      <c r="Z136" s="3">
        <v>0.77142857142857146</v>
      </c>
      <c r="AA136" s="3" t="s">
        <v>845</v>
      </c>
    </row>
    <row r="137" spans="1:27" ht="19.5" x14ac:dyDescent="0.6">
      <c r="A137" t="s">
        <v>840</v>
      </c>
      <c r="B137" t="s">
        <v>29</v>
      </c>
      <c r="C137" t="s">
        <v>17</v>
      </c>
      <c r="D137" t="s">
        <v>922</v>
      </c>
      <c r="E137" t="s">
        <v>170</v>
      </c>
      <c r="F137" s="1">
        <v>0.1618</v>
      </c>
      <c r="G137">
        <v>0.21329999999999999</v>
      </c>
      <c r="R137">
        <v>0</v>
      </c>
      <c r="U137">
        <v>0</v>
      </c>
      <c r="W137">
        <v>0</v>
      </c>
      <c r="X137" s="77">
        <v>0.47260000000000002</v>
      </c>
    </row>
    <row r="138" spans="1:27" ht="19.5" x14ac:dyDescent="0.6">
      <c r="A138" t="s">
        <v>840</v>
      </c>
      <c r="B138" t="s">
        <v>29</v>
      </c>
      <c r="C138" t="s">
        <v>17</v>
      </c>
      <c r="D138" t="s">
        <v>922</v>
      </c>
      <c r="E138" t="s">
        <v>171</v>
      </c>
      <c r="F138" s="1">
        <v>0.52800000000000002</v>
      </c>
      <c r="G138">
        <v>0.19789999999999999</v>
      </c>
      <c r="R138">
        <v>37.971698113207545</v>
      </c>
      <c r="S138">
        <v>2.12E-2</v>
      </c>
      <c r="U138">
        <v>2.3E-2</v>
      </c>
      <c r="V138">
        <f>+(U138*1000)/R138</f>
        <v>0.60571428571428576</v>
      </c>
      <c r="W138">
        <v>2</v>
      </c>
      <c r="X138" s="77">
        <v>0.47260000000000002</v>
      </c>
    </row>
    <row r="139" spans="1:27" ht="19.5" x14ac:dyDescent="0.6">
      <c r="A139" t="s">
        <v>840</v>
      </c>
      <c r="B139" t="s">
        <v>29</v>
      </c>
      <c r="C139" t="s">
        <v>17</v>
      </c>
      <c r="D139" t="s">
        <v>922</v>
      </c>
      <c r="E139" t="s">
        <v>172</v>
      </c>
      <c r="F139" s="1">
        <v>0.13220000000000001</v>
      </c>
      <c r="G139">
        <v>0.5595</v>
      </c>
      <c r="R139">
        <v>0</v>
      </c>
      <c r="U139">
        <v>0</v>
      </c>
      <c r="W139">
        <v>0</v>
      </c>
      <c r="X139" s="77">
        <v>0.47260000000000002</v>
      </c>
    </row>
    <row r="140" spans="1:27" ht="19.5" x14ac:dyDescent="0.6">
      <c r="A140" t="s">
        <v>840</v>
      </c>
      <c r="B140" t="s">
        <v>29</v>
      </c>
      <c r="C140" t="s">
        <v>17</v>
      </c>
      <c r="D140" t="s">
        <v>922</v>
      </c>
      <c r="E140" t="s">
        <v>173</v>
      </c>
      <c r="F140" s="1">
        <v>3.7127999999999997</v>
      </c>
      <c r="G140">
        <v>0.85609999999999997</v>
      </c>
      <c r="H140">
        <v>2.46E-2</v>
      </c>
      <c r="I140">
        <v>7.9000000000000008E-3</v>
      </c>
      <c r="J140">
        <f>+I140/H140</f>
        <v>0.32113821138211385</v>
      </c>
      <c r="K140">
        <v>3</v>
      </c>
      <c r="L140">
        <v>10.827999999999999</v>
      </c>
      <c r="M140">
        <v>7.3540000000000001</v>
      </c>
      <c r="N140">
        <v>7.6849999999999996</v>
      </c>
      <c r="P140">
        <v>25.866999999999997</v>
      </c>
      <c r="Q140">
        <f>+P140/(I140*1000)</f>
        <v>3.2743037974683538</v>
      </c>
      <c r="R140">
        <v>119.34426229508198</v>
      </c>
      <c r="S140">
        <v>1.83E-2</v>
      </c>
      <c r="U140">
        <v>6.2400000000000004E-2</v>
      </c>
      <c r="V140">
        <f>+(U140*1000)/R140</f>
        <v>0.52285714285714291</v>
      </c>
      <c r="W140">
        <v>20</v>
      </c>
      <c r="X140" s="77">
        <v>0.47260000000000002</v>
      </c>
    </row>
    <row r="141" spans="1:27" ht="19.5" x14ac:dyDescent="0.6">
      <c r="A141" t="s">
        <v>840</v>
      </c>
      <c r="B141" t="s">
        <v>29</v>
      </c>
      <c r="C141" t="s">
        <v>17</v>
      </c>
      <c r="D141" t="s">
        <v>922</v>
      </c>
      <c r="E141" t="s">
        <v>174</v>
      </c>
      <c r="F141" s="1">
        <v>1.8004000000000002</v>
      </c>
      <c r="G141">
        <v>0.91349999999999998</v>
      </c>
      <c r="H141">
        <v>3.6600000000000001E-2</v>
      </c>
      <c r="I141">
        <v>1.1299999999999999E-2</v>
      </c>
      <c r="J141">
        <f>+I141/H141</f>
        <v>0.30874316939890706</v>
      </c>
      <c r="K141">
        <v>3</v>
      </c>
      <c r="L141">
        <v>12.897</v>
      </c>
      <c r="M141">
        <v>11.505000000000001</v>
      </c>
      <c r="N141">
        <v>11.119</v>
      </c>
      <c r="P141">
        <v>35.521000000000001</v>
      </c>
      <c r="Q141">
        <f>+P141/(I141*1000)</f>
        <v>3.1434513274336289</v>
      </c>
      <c r="R141">
        <v>118.40796019900499</v>
      </c>
      <c r="S141">
        <v>2.01E-2</v>
      </c>
      <c r="U141">
        <v>6.8000000000000005E-2</v>
      </c>
      <c r="V141">
        <f>+(U141*1000)/R141</f>
        <v>0.57428571428571418</v>
      </c>
      <c r="W141">
        <v>7</v>
      </c>
      <c r="X141" s="77">
        <v>0.47260000000000002</v>
      </c>
    </row>
    <row r="142" spans="1:27" ht="19.5" x14ac:dyDescent="0.6">
      <c r="A142" t="s">
        <v>840</v>
      </c>
      <c r="B142" t="s">
        <v>29</v>
      </c>
      <c r="C142" t="s">
        <v>17</v>
      </c>
      <c r="D142" t="s">
        <v>922</v>
      </c>
      <c r="E142" t="s">
        <v>175</v>
      </c>
      <c r="F142" s="1">
        <v>9.2799999999999994E-2</v>
      </c>
      <c r="G142">
        <v>0.2417</v>
      </c>
      <c r="R142">
        <v>0</v>
      </c>
      <c r="U142">
        <v>0</v>
      </c>
      <c r="W142">
        <v>0</v>
      </c>
      <c r="X142" s="77">
        <v>0.47260000000000002</v>
      </c>
    </row>
    <row r="143" spans="1:27" ht="19.5" x14ac:dyDescent="0.6">
      <c r="A143" t="s">
        <v>840</v>
      </c>
      <c r="B143" t="s">
        <v>29</v>
      </c>
      <c r="C143" t="s">
        <v>17</v>
      </c>
      <c r="D143" t="s">
        <v>922</v>
      </c>
      <c r="E143" t="s">
        <v>176</v>
      </c>
      <c r="F143" s="1">
        <v>0.78810000000000002</v>
      </c>
      <c r="G143">
        <v>0.76270000000000004</v>
      </c>
      <c r="R143">
        <v>0</v>
      </c>
      <c r="U143">
        <v>0</v>
      </c>
      <c r="W143">
        <v>0</v>
      </c>
      <c r="X143" s="77">
        <v>0.47260000000000002</v>
      </c>
    </row>
    <row r="144" spans="1:27" ht="19.5" x14ac:dyDescent="0.6">
      <c r="A144" t="s">
        <v>840</v>
      </c>
      <c r="B144" t="s">
        <v>29</v>
      </c>
      <c r="C144" t="s">
        <v>17</v>
      </c>
      <c r="D144" t="s">
        <v>922</v>
      </c>
      <c r="E144" t="s">
        <v>177</v>
      </c>
      <c r="F144" s="1">
        <v>0.1</v>
      </c>
      <c r="G144">
        <v>4.3900000000000002E-2</v>
      </c>
      <c r="R144">
        <v>7</v>
      </c>
      <c r="S144">
        <v>0</v>
      </c>
      <c r="U144">
        <v>6.2000000000000006E-3</v>
      </c>
      <c r="V144">
        <f>+(U144*1000)/R144</f>
        <v>0.8857142857142859</v>
      </c>
      <c r="W144">
        <v>1</v>
      </c>
      <c r="X144" s="77">
        <v>0.47260000000000002</v>
      </c>
    </row>
    <row r="145" spans="1:24" ht="19.5" x14ac:dyDescent="0.6">
      <c r="A145" t="s">
        <v>840</v>
      </c>
      <c r="B145" t="s">
        <v>29</v>
      </c>
      <c r="C145" t="s">
        <v>17</v>
      </c>
      <c r="D145" t="s">
        <v>922</v>
      </c>
      <c r="E145" t="s">
        <v>178</v>
      </c>
      <c r="F145" s="1">
        <v>0.33950000000000002</v>
      </c>
      <c r="G145">
        <v>0.32269999999999999</v>
      </c>
      <c r="R145">
        <v>0</v>
      </c>
      <c r="U145">
        <v>0</v>
      </c>
      <c r="W145">
        <v>0</v>
      </c>
      <c r="X145" s="77">
        <v>0.47260000000000002</v>
      </c>
    </row>
    <row r="146" spans="1:24" ht="19.5" x14ac:dyDescent="0.6">
      <c r="A146" t="s">
        <v>840</v>
      </c>
      <c r="B146" t="s">
        <v>29</v>
      </c>
      <c r="C146" t="s">
        <v>17</v>
      </c>
      <c r="D146" t="s">
        <v>922</v>
      </c>
      <c r="E146" t="s">
        <v>179</v>
      </c>
      <c r="F146" s="1">
        <v>2.0284</v>
      </c>
      <c r="G146">
        <v>2.6509</v>
      </c>
      <c r="H146">
        <v>3.7999999999999999E-2</v>
      </c>
      <c r="I146">
        <v>1.12E-2</v>
      </c>
      <c r="J146">
        <f>+I146/H146</f>
        <v>0.29473684210526319</v>
      </c>
      <c r="K146">
        <v>3</v>
      </c>
      <c r="L146">
        <v>13.54</v>
      </c>
      <c r="M146">
        <v>10.590999999999999</v>
      </c>
      <c r="N146">
        <v>13.173</v>
      </c>
      <c r="P146">
        <v>37.304000000000002</v>
      </c>
      <c r="Q146">
        <f>+P146/(I146*1000)</f>
        <v>3.330714285714286</v>
      </c>
      <c r="R146">
        <v>157.0183486238532</v>
      </c>
      <c r="S146">
        <v>2.18E-2</v>
      </c>
      <c r="U146">
        <v>9.7799999999999998E-2</v>
      </c>
      <c r="V146">
        <f>+(U146*1000)/R146</f>
        <v>0.62285714285714289</v>
      </c>
      <c r="W146">
        <v>4</v>
      </c>
      <c r="X146" s="77">
        <v>0.47260000000000002</v>
      </c>
    </row>
    <row r="147" spans="1:24" ht="19.5" x14ac:dyDescent="0.6">
      <c r="A147" t="s">
        <v>840</v>
      </c>
      <c r="B147" t="s">
        <v>29</v>
      </c>
      <c r="C147" t="s">
        <v>17</v>
      </c>
      <c r="D147" t="s">
        <v>922</v>
      </c>
      <c r="E147" t="s">
        <v>180</v>
      </c>
      <c r="F147" s="1">
        <v>9.64E-2</v>
      </c>
      <c r="G147">
        <v>8.9800000000000005E-2</v>
      </c>
      <c r="R147">
        <v>0</v>
      </c>
      <c r="U147">
        <v>0</v>
      </c>
      <c r="W147">
        <v>0</v>
      </c>
      <c r="X147" s="77">
        <v>0.47260000000000002</v>
      </c>
    </row>
    <row r="148" spans="1:24" ht="18" x14ac:dyDescent="0.4">
      <c r="A148" t="s">
        <v>840</v>
      </c>
      <c r="B148" t="s">
        <v>31</v>
      </c>
      <c r="C148" t="s">
        <v>19</v>
      </c>
      <c r="D148" t="s">
        <v>924</v>
      </c>
      <c r="E148" t="s">
        <v>181</v>
      </c>
      <c r="F148" s="1">
        <v>0.19739999999999999</v>
      </c>
      <c r="G148">
        <v>0.25309999999999999</v>
      </c>
      <c r="R148">
        <v>0</v>
      </c>
      <c r="U148">
        <v>0</v>
      </c>
      <c r="W148">
        <v>0</v>
      </c>
      <c r="X148" s="75">
        <v>0.47589999999999999</v>
      </c>
    </row>
    <row r="149" spans="1:24" ht="18" x14ac:dyDescent="0.4">
      <c r="A149" t="s">
        <v>840</v>
      </c>
      <c r="B149" t="s">
        <v>31</v>
      </c>
      <c r="C149" t="s">
        <v>19</v>
      </c>
      <c r="D149" t="s">
        <v>924</v>
      </c>
      <c r="E149" t="s">
        <v>182</v>
      </c>
      <c r="F149" s="1">
        <v>9.7799999999999998E-2</v>
      </c>
      <c r="G149">
        <v>0.1074</v>
      </c>
      <c r="R149">
        <v>0</v>
      </c>
      <c r="U149">
        <v>0</v>
      </c>
      <c r="W149">
        <v>0</v>
      </c>
      <c r="X149" s="75">
        <v>0.47589999999999999</v>
      </c>
    </row>
    <row r="150" spans="1:24" ht="18" x14ac:dyDescent="0.4">
      <c r="A150" t="s">
        <v>840</v>
      </c>
      <c r="B150" t="s">
        <v>31</v>
      </c>
      <c r="C150" t="s">
        <v>19</v>
      </c>
      <c r="D150" t="s">
        <v>924</v>
      </c>
      <c r="E150" t="s">
        <v>183</v>
      </c>
      <c r="F150" s="1">
        <v>4.8899999999999999E-2</v>
      </c>
      <c r="G150">
        <v>0.52159999999999995</v>
      </c>
      <c r="R150">
        <v>0</v>
      </c>
      <c r="U150">
        <v>0</v>
      </c>
      <c r="W150">
        <v>0</v>
      </c>
      <c r="X150" s="75">
        <v>0.47589999999999999</v>
      </c>
    </row>
    <row r="151" spans="1:24" ht="18" x14ac:dyDescent="0.4">
      <c r="A151" t="s">
        <v>840</v>
      </c>
      <c r="B151" t="s">
        <v>31</v>
      </c>
      <c r="C151" t="s">
        <v>19</v>
      </c>
      <c r="D151" t="s">
        <v>924</v>
      </c>
      <c r="E151" t="s">
        <v>184</v>
      </c>
      <c r="F151" s="1">
        <v>0.16389999999999999</v>
      </c>
      <c r="G151">
        <v>0.18970000000000001</v>
      </c>
      <c r="R151">
        <v>0</v>
      </c>
      <c r="U151">
        <v>0</v>
      </c>
      <c r="W151">
        <v>0</v>
      </c>
      <c r="X151" s="75">
        <v>0.47589999999999999</v>
      </c>
    </row>
    <row r="152" spans="1:24" ht="18" x14ac:dyDescent="0.4">
      <c r="A152" t="s">
        <v>840</v>
      </c>
      <c r="B152" t="s">
        <v>31</v>
      </c>
      <c r="C152" t="s">
        <v>19</v>
      </c>
      <c r="D152" t="s">
        <v>924</v>
      </c>
      <c r="E152" t="s">
        <v>185</v>
      </c>
      <c r="F152" s="1">
        <v>0.13250000000000001</v>
      </c>
      <c r="G152">
        <v>0.26200000000000001</v>
      </c>
      <c r="R152">
        <v>0</v>
      </c>
      <c r="U152">
        <v>0</v>
      </c>
      <c r="W152">
        <v>0</v>
      </c>
      <c r="X152" s="75">
        <v>0.47589999999999999</v>
      </c>
    </row>
    <row r="153" spans="1:24" ht="18" x14ac:dyDescent="0.4">
      <c r="A153" t="s">
        <v>840</v>
      </c>
      <c r="B153" t="s">
        <v>31</v>
      </c>
      <c r="C153" t="s">
        <v>19</v>
      </c>
      <c r="D153" t="s">
        <v>924</v>
      </c>
      <c r="E153" t="s">
        <v>186</v>
      </c>
      <c r="F153" s="1">
        <v>2.0939000000000001</v>
      </c>
      <c r="G153">
        <v>1.4200999999999999</v>
      </c>
      <c r="H153">
        <v>4.2900000000000001E-2</v>
      </c>
      <c r="I153">
        <v>1.26E-2</v>
      </c>
      <c r="J153">
        <f>+I153/H153</f>
        <v>0.2937062937062937</v>
      </c>
      <c r="K153">
        <v>3</v>
      </c>
      <c r="L153">
        <v>18.260000000000002</v>
      </c>
      <c r="M153">
        <v>13.936</v>
      </c>
      <c r="N153">
        <v>13.944000000000001</v>
      </c>
      <c r="P153">
        <v>46.14</v>
      </c>
      <c r="Q153">
        <f>+P153/(I153*1000)</f>
        <v>3.6619047619047622</v>
      </c>
      <c r="R153">
        <v>19</v>
      </c>
      <c r="S153">
        <v>0</v>
      </c>
      <c r="U153">
        <v>6.8000000000000005E-3</v>
      </c>
      <c r="V153">
        <f>+(U153*1000)/R153</f>
        <v>0.35789473684210532</v>
      </c>
      <c r="W153">
        <v>7</v>
      </c>
      <c r="X153" s="75">
        <v>0.47589999999999999</v>
      </c>
    </row>
    <row r="154" spans="1:24" ht="18" x14ac:dyDescent="0.4">
      <c r="A154" t="s">
        <v>840</v>
      </c>
      <c r="B154" t="s">
        <v>31</v>
      </c>
      <c r="C154" t="s">
        <v>19</v>
      </c>
      <c r="D154" t="s">
        <v>924</v>
      </c>
      <c r="E154" t="s">
        <v>187</v>
      </c>
      <c r="F154" s="1">
        <v>0.20910000000000001</v>
      </c>
      <c r="G154">
        <v>0.29820000000000002</v>
      </c>
      <c r="R154">
        <v>0</v>
      </c>
      <c r="U154">
        <v>0</v>
      </c>
      <c r="W154">
        <v>0</v>
      </c>
      <c r="X154" s="75">
        <v>0.47589999999999999</v>
      </c>
    </row>
    <row r="155" spans="1:24" ht="18" x14ac:dyDescent="0.4">
      <c r="A155" t="s">
        <v>840</v>
      </c>
      <c r="B155" t="s">
        <v>31</v>
      </c>
      <c r="C155" t="s">
        <v>19</v>
      </c>
      <c r="D155" t="s">
        <v>924</v>
      </c>
      <c r="E155" t="s">
        <v>188</v>
      </c>
      <c r="F155" s="1">
        <v>0.44069999999999998</v>
      </c>
      <c r="G155">
        <v>1.4718</v>
      </c>
      <c r="H155">
        <v>2.69E-2</v>
      </c>
      <c r="I155">
        <v>7.6E-3</v>
      </c>
      <c r="J155">
        <f>+I155/H155</f>
        <v>0.28252788104089221</v>
      </c>
      <c r="K155">
        <v>3</v>
      </c>
      <c r="L155">
        <v>7.6289999999999996</v>
      </c>
      <c r="M155">
        <v>11.146000000000001</v>
      </c>
      <c r="N155">
        <v>7.843</v>
      </c>
      <c r="P155">
        <v>26.617999999999999</v>
      </c>
      <c r="Q155">
        <f>+P155/(I155*1000)</f>
        <v>3.5023684210526316</v>
      </c>
      <c r="R155">
        <v>0</v>
      </c>
      <c r="U155">
        <v>0</v>
      </c>
      <c r="W155">
        <v>0</v>
      </c>
      <c r="X155" s="75">
        <v>0.47589999999999999</v>
      </c>
    </row>
    <row r="156" spans="1:24" ht="18" x14ac:dyDescent="0.4">
      <c r="A156" t="s">
        <v>840</v>
      </c>
      <c r="B156" t="s">
        <v>31</v>
      </c>
      <c r="C156" t="s">
        <v>19</v>
      </c>
      <c r="D156" t="s">
        <v>924</v>
      </c>
      <c r="E156" t="s">
        <v>189</v>
      </c>
      <c r="F156" s="1">
        <v>0.14380000000000001</v>
      </c>
      <c r="G156">
        <v>0.25790000000000002</v>
      </c>
      <c r="R156">
        <v>0</v>
      </c>
      <c r="U156">
        <v>0</v>
      </c>
      <c r="W156">
        <v>0</v>
      </c>
      <c r="X156" s="75">
        <v>0.47589999999999999</v>
      </c>
    </row>
    <row r="157" spans="1:24" ht="18" x14ac:dyDescent="0.4">
      <c r="A157" t="s">
        <v>840</v>
      </c>
      <c r="B157" t="s">
        <v>31</v>
      </c>
      <c r="C157" t="s">
        <v>19</v>
      </c>
      <c r="D157" t="s">
        <v>924</v>
      </c>
      <c r="E157" t="s">
        <v>190</v>
      </c>
      <c r="F157" s="1">
        <v>0.62170000000000003</v>
      </c>
      <c r="G157">
        <v>1.1411</v>
      </c>
      <c r="H157">
        <v>3.4799999999999998E-2</v>
      </c>
      <c r="I157">
        <v>1.2200000000000001E-2</v>
      </c>
      <c r="J157">
        <f>+I157/H157</f>
        <v>0.35057471264367823</v>
      </c>
      <c r="K157">
        <v>3</v>
      </c>
      <c r="L157">
        <v>11.259</v>
      </c>
      <c r="M157">
        <v>11.275</v>
      </c>
      <c r="N157">
        <v>14.545</v>
      </c>
      <c r="P157">
        <v>37.079000000000001</v>
      </c>
      <c r="Q157">
        <f>+P157/(I157*1000)</f>
        <v>3.0392622950819672</v>
      </c>
      <c r="R157">
        <v>0</v>
      </c>
      <c r="U157">
        <v>0</v>
      </c>
      <c r="W157">
        <v>0</v>
      </c>
      <c r="X157" s="75">
        <v>0.47589999999999999</v>
      </c>
    </row>
    <row r="158" spans="1:24" ht="18" x14ac:dyDescent="0.4">
      <c r="A158" t="s">
        <v>840</v>
      </c>
      <c r="B158" t="s">
        <v>31</v>
      </c>
      <c r="C158" t="s">
        <v>19</v>
      </c>
      <c r="D158" t="s">
        <v>924</v>
      </c>
      <c r="E158" t="s">
        <v>191</v>
      </c>
      <c r="F158" s="1">
        <v>0.61139999999999994</v>
      </c>
      <c r="G158">
        <v>2.4030999999999998</v>
      </c>
      <c r="H158">
        <v>3.7600000000000001E-2</v>
      </c>
      <c r="I158">
        <v>1.15E-2</v>
      </c>
      <c r="J158">
        <f>+I158/H158</f>
        <v>0.30585106382978722</v>
      </c>
      <c r="K158">
        <v>3</v>
      </c>
      <c r="L158">
        <v>10.74</v>
      </c>
      <c r="M158">
        <v>11.884</v>
      </c>
      <c r="N158">
        <v>15.581</v>
      </c>
      <c r="P158">
        <v>38.204999999999998</v>
      </c>
      <c r="Q158">
        <f>+P158/(I158*1000)</f>
        <v>3.322173913043478</v>
      </c>
      <c r="R158">
        <v>0</v>
      </c>
      <c r="U158">
        <v>0</v>
      </c>
      <c r="W158">
        <v>0</v>
      </c>
      <c r="X158" s="75">
        <v>0.47589999999999999</v>
      </c>
    </row>
    <row r="159" spans="1:24" ht="18" x14ac:dyDescent="0.4">
      <c r="A159" t="s">
        <v>840</v>
      </c>
      <c r="B159" t="s">
        <v>31</v>
      </c>
      <c r="C159" t="s">
        <v>19</v>
      </c>
      <c r="D159" t="s">
        <v>924</v>
      </c>
      <c r="E159" t="s">
        <v>192</v>
      </c>
      <c r="F159" s="1">
        <v>0.37370000000000003</v>
      </c>
      <c r="G159">
        <v>0.55189999999999995</v>
      </c>
      <c r="H159">
        <v>4.9099999999999998E-2</v>
      </c>
      <c r="I159">
        <v>1.49E-2</v>
      </c>
      <c r="J159">
        <f>+I159/H159</f>
        <v>0.30346232179226068</v>
      </c>
      <c r="K159">
        <v>3</v>
      </c>
      <c r="L159">
        <v>12.641999999999999</v>
      </c>
      <c r="M159">
        <v>17.547000000000001</v>
      </c>
      <c r="N159">
        <v>13.707000000000001</v>
      </c>
      <c r="P159">
        <v>43.896000000000001</v>
      </c>
      <c r="Q159">
        <f>+P159/(I159*1000)</f>
        <v>2.9460402684563758</v>
      </c>
      <c r="R159">
        <v>0</v>
      </c>
      <c r="U159">
        <v>0</v>
      </c>
      <c r="W159">
        <v>0</v>
      </c>
      <c r="X159" s="75">
        <v>0.47589999999999999</v>
      </c>
    </row>
    <row r="160" spans="1:24" ht="18" x14ac:dyDescent="0.4">
      <c r="A160" t="s">
        <v>840</v>
      </c>
      <c r="B160" t="s">
        <v>31</v>
      </c>
      <c r="C160" t="s">
        <v>19</v>
      </c>
      <c r="D160" t="s">
        <v>924</v>
      </c>
      <c r="E160" t="s">
        <v>193</v>
      </c>
      <c r="F160" s="1">
        <v>8.0199999999999994E-2</v>
      </c>
      <c r="G160">
        <v>0.1845</v>
      </c>
      <c r="R160">
        <v>0</v>
      </c>
      <c r="U160">
        <v>0</v>
      </c>
      <c r="W160">
        <v>0</v>
      </c>
      <c r="X160" s="75">
        <v>0.47589999999999999</v>
      </c>
    </row>
    <row r="161" spans="1:24" ht="18" x14ac:dyDescent="0.4">
      <c r="A161" t="s">
        <v>840</v>
      </c>
      <c r="B161" t="s">
        <v>31</v>
      </c>
      <c r="C161" t="s">
        <v>19</v>
      </c>
      <c r="D161" t="s">
        <v>924</v>
      </c>
      <c r="E161" t="s">
        <v>194</v>
      </c>
      <c r="F161" s="1">
        <v>0.20930000000000001</v>
      </c>
      <c r="G161">
        <v>0.63139999999999996</v>
      </c>
      <c r="R161">
        <v>0</v>
      </c>
      <c r="U161">
        <v>0</v>
      </c>
      <c r="W161">
        <v>0</v>
      </c>
      <c r="X161" s="75">
        <v>0.47589999999999999</v>
      </c>
    </row>
    <row r="162" spans="1:24" ht="18" x14ac:dyDescent="0.4">
      <c r="A162" t="s">
        <v>840</v>
      </c>
      <c r="B162" t="s">
        <v>31</v>
      </c>
      <c r="C162" t="s">
        <v>19</v>
      </c>
      <c r="D162" t="s">
        <v>924</v>
      </c>
      <c r="E162" t="s">
        <v>195</v>
      </c>
      <c r="F162" s="1">
        <v>8.6499999999999994E-2</v>
      </c>
      <c r="G162">
        <v>0.26750000000000002</v>
      </c>
      <c r="R162">
        <v>0</v>
      </c>
      <c r="U162">
        <v>0</v>
      </c>
      <c r="W162">
        <v>0</v>
      </c>
      <c r="X162" s="75">
        <v>0.47589999999999999</v>
      </c>
    </row>
    <row r="163" spans="1:24" x14ac:dyDescent="0.35">
      <c r="A163" t="s">
        <v>840</v>
      </c>
      <c r="B163" t="s">
        <v>31</v>
      </c>
      <c r="C163" t="s">
        <v>21</v>
      </c>
      <c r="D163" t="s">
        <v>926</v>
      </c>
      <c r="E163" t="s">
        <v>196</v>
      </c>
      <c r="F163" s="1">
        <v>0.2571</v>
      </c>
      <c r="G163">
        <v>0.52829999999999999</v>
      </c>
      <c r="H163">
        <v>2.7799999999999998E-2</v>
      </c>
      <c r="I163">
        <v>1.06E-2</v>
      </c>
      <c r="J163">
        <f>+I163/H163</f>
        <v>0.38129496402877699</v>
      </c>
      <c r="K163">
        <v>3</v>
      </c>
      <c r="L163">
        <v>10.468999999999999</v>
      </c>
      <c r="M163">
        <v>13.726000000000001</v>
      </c>
      <c r="N163">
        <v>10.708</v>
      </c>
      <c r="P163">
        <v>34.902999999999999</v>
      </c>
      <c r="Q163">
        <f>+P163/(I163*1000)</f>
        <v>3.2927358490566037</v>
      </c>
      <c r="R163">
        <v>0</v>
      </c>
      <c r="U163">
        <v>0</v>
      </c>
      <c r="W163">
        <v>0</v>
      </c>
      <c r="X163">
        <v>0.4637</v>
      </c>
    </row>
    <row r="164" spans="1:24" x14ac:dyDescent="0.35">
      <c r="A164" t="s">
        <v>840</v>
      </c>
      <c r="B164" t="s">
        <v>31</v>
      </c>
      <c r="C164" t="s">
        <v>21</v>
      </c>
      <c r="D164" t="s">
        <v>926</v>
      </c>
      <c r="E164" t="s">
        <v>197</v>
      </c>
      <c r="F164" s="1">
        <v>4.8599999999999997E-2</v>
      </c>
      <c r="G164">
        <v>0.10539999999999999</v>
      </c>
      <c r="R164">
        <v>0</v>
      </c>
      <c r="U164">
        <v>0</v>
      </c>
      <c r="W164">
        <v>0</v>
      </c>
      <c r="X164">
        <v>0.4637</v>
      </c>
    </row>
    <row r="165" spans="1:24" x14ac:dyDescent="0.35">
      <c r="A165" t="s">
        <v>840</v>
      </c>
      <c r="B165" t="s">
        <v>31</v>
      </c>
      <c r="C165" t="s">
        <v>21</v>
      </c>
      <c r="D165" t="s">
        <v>926</v>
      </c>
      <c r="E165" t="s">
        <v>198</v>
      </c>
      <c r="F165" s="1">
        <v>1.8103</v>
      </c>
      <c r="G165">
        <v>0.83409999999999995</v>
      </c>
      <c r="H165">
        <v>5.0799999999999998E-2</v>
      </c>
      <c r="I165">
        <v>1.44E-2</v>
      </c>
      <c r="J165">
        <f>+I165/H165</f>
        <v>0.28346456692913385</v>
      </c>
      <c r="K165">
        <v>3</v>
      </c>
      <c r="L165">
        <v>15.884</v>
      </c>
      <c r="M165">
        <v>16.023</v>
      </c>
      <c r="N165">
        <v>17.739000000000001</v>
      </c>
      <c r="P165">
        <v>49.646000000000001</v>
      </c>
      <c r="Q165">
        <f>+P165/(I165*1000)</f>
        <v>3.4476388888888887</v>
      </c>
      <c r="R165">
        <v>57.227488151658768</v>
      </c>
      <c r="S165">
        <v>2.1100000000000001E-2</v>
      </c>
      <c r="U165">
        <v>3.4500000000000003E-2</v>
      </c>
      <c r="V165">
        <f>+(U165*1000)/R165</f>
        <v>0.60285714285714287</v>
      </c>
      <c r="W165">
        <v>5</v>
      </c>
      <c r="X165">
        <v>0.4637</v>
      </c>
    </row>
    <row r="166" spans="1:24" x14ac:dyDescent="0.35">
      <c r="A166" t="s">
        <v>840</v>
      </c>
      <c r="B166" t="s">
        <v>31</v>
      </c>
      <c r="C166" t="s">
        <v>21</v>
      </c>
      <c r="D166" t="s">
        <v>926</v>
      </c>
      <c r="E166" t="s">
        <v>199</v>
      </c>
      <c r="F166" s="1">
        <v>0.33029999999999998</v>
      </c>
      <c r="G166">
        <v>0.51839999999999997</v>
      </c>
      <c r="R166">
        <v>0</v>
      </c>
      <c r="U166">
        <v>0</v>
      </c>
      <c r="W166">
        <v>0</v>
      </c>
      <c r="X166">
        <v>0.4637</v>
      </c>
    </row>
    <row r="167" spans="1:24" x14ac:dyDescent="0.35">
      <c r="A167" t="s">
        <v>840</v>
      </c>
      <c r="B167" t="s">
        <v>31</v>
      </c>
      <c r="C167" t="s">
        <v>21</v>
      </c>
      <c r="D167" t="s">
        <v>926</v>
      </c>
      <c r="E167" t="s">
        <v>200</v>
      </c>
      <c r="F167" s="1">
        <v>0.5282</v>
      </c>
      <c r="G167">
        <v>0.81789999999999996</v>
      </c>
      <c r="H167">
        <v>2.47E-2</v>
      </c>
      <c r="I167">
        <v>7.9000000000000008E-3</v>
      </c>
      <c r="J167">
        <f>+I167/H167</f>
        <v>0.31983805668016196</v>
      </c>
      <c r="K167">
        <v>3</v>
      </c>
      <c r="L167">
        <v>8.7219999999999995</v>
      </c>
      <c r="M167">
        <v>7.4669999999999996</v>
      </c>
      <c r="N167">
        <v>9.7029999999999994</v>
      </c>
      <c r="P167">
        <v>25.891999999999999</v>
      </c>
      <c r="Q167">
        <f>+P167/(I167*1000)</f>
        <v>3.2774683544303795</v>
      </c>
      <c r="R167">
        <v>0</v>
      </c>
      <c r="U167">
        <v>0</v>
      </c>
      <c r="W167">
        <v>0</v>
      </c>
      <c r="X167">
        <v>0.4637</v>
      </c>
    </row>
    <row r="168" spans="1:24" x14ac:dyDescent="0.35">
      <c r="A168" t="s">
        <v>840</v>
      </c>
      <c r="B168" t="s">
        <v>31</v>
      </c>
      <c r="C168" t="s">
        <v>21</v>
      </c>
      <c r="D168" t="s">
        <v>926</v>
      </c>
      <c r="E168" t="s">
        <v>201</v>
      </c>
      <c r="F168" s="1">
        <v>6.2199999999999998E-2</v>
      </c>
      <c r="G168">
        <v>0.42620000000000002</v>
      </c>
      <c r="R168">
        <v>0</v>
      </c>
      <c r="U168">
        <v>0</v>
      </c>
      <c r="W168">
        <v>0</v>
      </c>
      <c r="X168">
        <v>0.4637</v>
      </c>
    </row>
    <row r="169" spans="1:24" x14ac:dyDescent="0.35">
      <c r="A169" t="s">
        <v>840</v>
      </c>
      <c r="B169" t="s">
        <v>31</v>
      </c>
      <c r="C169" t="s">
        <v>21</v>
      </c>
      <c r="D169" t="s">
        <v>926</v>
      </c>
      <c r="E169" t="s">
        <v>202</v>
      </c>
      <c r="F169" s="1">
        <v>0.21190000000000001</v>
      </c>
      <c r="G169">
        <v>0.88129999999999997</v>
      </c>
      <c r="R169">
        <v>0</v>
      </c>
      <c r="U169">
        <v>0</v>
      </c>
      <c r="W169">
        <v>0</v>
      </c>
      <c r="X169">
        <v>0.4637</v>
      </c>
    </row>
    <row r="170" spans="1:24" x14ac:dyDescent="0.35">
      <c r="A170" t="s">
        <v>840</v>
      </c>
      <c r="B170" t="s">
        <v>31</v>
      </c>
      <c r="C170" t="s">
        <v>21</v>
      </c>
      <c r="D170" t="s">
        <v>926</v>
      </c>
      <c r="E170" t="s">
        <v>203</v>
      </c>
      <c r="F170" s="1">
        <v>9.3600000000000003E-2</v>
      </c>
      <c r="G170">
        <v>0.60389999999999999</v>
      </c>
      <c r="R170">
        <v>0</v>
      </c>
      <c r="U170">
        <v>0</v>
      </c>
      <c r="W170">
        <v>0</v>
      </c>
      <c r="X170">
        <v>0.4637</v>
      </c>
    </row>
    <row r="171" spans="1:24" x14ac:dyDescent="0.35">
      <c r="A171" t="s">
        <v>840</v>
      </c>
      <c r="B171" t="s">
        <v>31</v>
      </c>
      <c r="C171" t="s">
        <v>21</v>
      </c>
      <c r="D171" t="s">
        <v>926</v>
      </c>
      <c r="E171" t="s">
        <v>204</v>
      </c>
      <c r="F171" s="1">
        <v>0.36890000000000001</v>
      </c>
      <c r="G171">
        <v>1.1041000000000001</v>
      </c>
      <c r="R171">
        <v>0</v>
      </c>
      <c r="U171">
        <v>0</v>
      </c>
      <c r="W171">
        <v>0</v>
      </c>
      <c r="X171">
        <v>0.4637</v>
      </c>
    </row>
    <row r="172" spans="1:24" x14ac:dyDescent="0.35">
      <c r="A172" t="s">
        <v>840</v>
      </c>
      <c r="B172" t="s">
        <v>31</v>
      </c>
      <c r="C172" t="s">
        <v>21</v>
      </c>
      <c r="D172" t="s">
        <v>926</v>
      </c>
      <c r="E172" t="s">
        <v>205</v>
      </c>
      <c r="F172" s="1">
        <v>0.6349999999999999</v>
      </c>
      <c r="G172">
        <v>1.6288</v>
      </c>
      <c r="H172">
        <v>1.2699999999999999E-2</v>
      </c>
      <c r="I172">
        <v>4.4999999999999997E-3</v>
      </c>
      <c r="J172">
        <f>+I172/H172</f>
        <v>0.3543307086614173</v>
      </c>
      <c r="K172">
        <v>3</v>
      </c>
      <c r="L172">
        <v>3.964</v>
      </c>
      <c r="M172">
        <v>4.5069999999999997</v>
      </c>
      <c r="N172">
        <v>5.0810000000000004</v>
      </c>
      <c r="P172">
        <v>13.552</v>
      </c>
      <c r="Q172">
        <f>+P172/(I172*1000)</f>
        <v>3.0115555555555553</v>
      </c>
      <c r="R172">
        <v>0</v>
      </c>
      <c r="U172">
        <v>0</v>
      </c>
      <c r="W172">
        <v>0</v>
      </c>
      <c r="X172">
        <v>0.4637</v>
      </c>
    </row>
    <row r="173" spans="1:24" x14ac:dyDescent="0.35">
      <c r="A173" t="s">
        <v>840</v>
      </c>
      <c r="B173" t="s">
        <v>31</v>
      </c>
      <c r="C173" t="s">
        <v>21</v>
      </c>
      <c r="D173" t="s">
        <v>926</v>
      </c>
      <c r="E173" t="s">
        <v>206</v>
      </c>
      <c r="F173" s="1">
        <v>0.17549999999999999</v>
      </c>
      <c r="G173">
        <v>0.27760000000000001</v>
      </c>
      <c r="R173">
        <v>0</v>
      </c>
      <c r="U173">
        <v>0</v>
      </c>
      <c r="W173">
        <v>0</v>
      </c>
      <c r="X173">
        <v>0.4637</v>
      </c>
    </row>
    <row r="174" spans="1:24" x14ac:dyDescent="0.35">
      <c r="A174" t="s">
        <v>840</v>
      </c>
      <c r="B174" t="s">
        <v>31</v>
      </c>
      <c r="C174" t="s">
        <v>21</v>
      </c>
      <c r="D174" t="s">
        <v>926</v>
      </c>
      <c r="E174" t="s">
        <v>207</v>
      </c>
      <c r="F174" s="1">
        <v>5.28E-2</v>
      </c>
      <c r="G174">
        <v>0.49859999999999999</v>
      </c>
      <c r="R174">
        <v>0</v>
      </c>
      <c r="U174">
        <v>0</v>
      </c>
      <c r="W174">
        <v>0</v>
      </c>
      <c r="X174">
        <v>0.4637</v>
      </c>
    </row>
    <row r="175" spans="1:24" x14ac:dyDescent="0.35">
      <c r="A175" t="s">
        <v>840</v>
      </c>
      <c r="B175" t="s">
        <v>31</v>
      </c>
      <c r="C175" t="s">
        <v>21</v>
      </c>
      <c r="D175" t="s">
        <v>926</v>
      </c>
      <c r="E175" t="s">
        <v>208</v>
      </c>
      <c r="F175" s="1">
        <v>4.5499999999999999E-2</v>
      </c>
      <c r="G175">
        <v>0.2402</v>
      </c>
      <c r="R175">
        <v>0</v>
      </c>
      <c r="U175">
        <v>0</v>
      </c>
      <c r="W175">
        <v>0</v>
      </c>
      <c r="X175">
        <v>0.4637</v>
      </c>
    </row>
    <row r="176" spans="1:24" x14ac:dyDescent="0.35">
      <c r="A176" t="s">
        <v>840</v>
      </c>
      <c r="B176" t="s">
        <v>31</v>
      </c>
      <c r="C176" t="s">
        <v>21</v>
      </c>
      <c r="D176" t="s">
        <v>926</v>
      </c>
      <c r="E176" t="s">
        <v>209</v>
      </c>
      <c r="F176" s="1">
        <v>2.0199999999999999E-2</v>
      </c>
      <c r="G176">
        <v>0.12690000000000001</v>
      </c>
      <c r="R176">
        <v>0</v>
      </c>
      <c r="U176">
        <v>0</v>
      </c>
      <c r="W176">
        <v>0</v>
      </c>
      <c r="X176">
        <v>0.4637</v>
      </c>
    </row>
    <row r="177" spans="1:24" x14ac:dyDescent="0.35">
      <c r="A177" t="s">
        <v>840</v>
      </c>
      <c r="B177" t="s">
        <v>31</v>
      </c>
      <c r="C177" t="s">
        <v>21</v>
      </c>
      <c r="D177" t="s">
        <v>926</v>
      </c>
      <c r="E177" t="s">
        <v>210</v>
      </c>
      <c r="F177" s="1">
        <v>9.74E-2</v>
      </c>
      <c r="G177">
        <v>0.68889999999999996</v>
      </c>
      <c r="H177">
        <v>3.4099999999999998E-2</v>
      </c>
      <c r="I177">
        <v>1.0200000000000001E-2</v>
      </c>
      <c r="J177">
        <f>+I177/H177</f>
        <v>0.29912023460410558</v>
      </c>
      <c r="K177">
        <v>3</v>
      </c>
      <c r="L177">
        <v>14.053000000000001</v>
      </c>
      <c r="M177">
        <v>10.227</v>
      </c>
      <c r="N177">
        <v>13.750999999999999</v>
      </c>
      <c r="P177">
        <v>38.030999999999999</v>
      </c>
      <c r="Q177">
        <f>+P177/(I177*1000)</f>
        <v>3.7285294117647054</v>
      </c>
      <c r="R177">
        <v>0</v>
      </c>
      <c r="U177">
        <v>0</v>
      </c>
      <c r="W177">
        <v>0</v>
      </c>
      <c r="X177">
        <v>0.4637</v>
      </c>
    </row>
    <row r="178" spans="1:24" x14ac:dyDescent="0.35">
      <c r="A178" t="s">
        <v>840</v>
      </c>
      <c r="B178" t="s">
        <v>30</v>
      </c>
      <c r="C178" t="s">
        <v>24</v>
      </c>
      <c r="D178" t="s">
        <v>929</v>
      </c>
      <c r="E178" t="s">
        <v>211</v>
      </c>
      <c r="F178" s="1">
        <v>0.98109999999999997</v>
      </c>
      <c r="G178">
        <v>1.1347</v>
      </c>
      <c r="H178">
        <v>3.2199999999999999E-2</v>
      </c>
      <c r="I178">
        <v>1.0200000000000001E-2</v>
      </c>
      <c r="J178">
        <f>+I178/H178</f>
        <v>0.31677018633540377</v>
      </c>
      <c r="K178">
        <v>3</v>
      </c>
      <c r="L178">
        <v>12.263</v>
      </c>
      <c r="M178">
        <v>8.4580000000000002</v>
      </c>
      <c r="N178">
        <v>13.285</v>
      </c>
      <c r="P178">
        <v>34.006</v>
      </c>
      <c r="Q178">
        <f>+P178/(I178*1000)</f>
        <v>3.3339215686274506</v>
      </c>
      <c r="R178">
        <v>0</v>
      </c>
      <c r="U178">
        <v>0</v>
      </c>
      <c r="W178">
        <v>0</v>
      </c>
      <c r="X178">
        <v>0.48130000000000001</v>
      </c>
    </row>
    <row r="179" spans="1:24" x14ac:dyDescent="0.35">
      <c r="A179" t="s">
        <v>840</v>
      </c>
      <c r="B179" t="s">
        <v>30</v>
      </c>
      <c r="C179" t="s">
        <v>24</v>
      </c>
      <c r="D179" t="s">
        <v>929</v>
      </c>
      <c r="E179" t="s">
        <v>212</v>
      </c>
      <c r="F179" s="1">
        <v>2.7900000000000001E-2</v>
      </c>
      <c r="G179">
        <v>0.1401</v>
      </c>
      <c r="R179">
        <v>0</v>
      </c>
      <c r="U179">
        <v>0</v>
      </c>
      <c r="W179">
        <v>0</v>
      </c>
      <c r="X179">
        <v>0.48130000000000001</v>
      </c>
    </row>
    <row r="180" spans="1:24" x14ac:dyDescent="0.35">
      <c r="A180" t="s">
        <v>840</v>
      </c>
      <c r="B180" t="s">
        <v>30</v>
      </c>
      <c r="C180" t="s">
        <v>24</v>
      </c>
      <c r="D180" t="s">
        <v>929</v>
      </c>
      <c r="E180" t="s">
        <v>213</v>
      </c>
      <c r="F180" s="1">
        <v>1.0209999999999999</v>
      </c>
      <c r="G180">
        <v>1.7597</v>
      </c>
      <c r="H180">
        <v>3.7900000000000003E-2</v>
      </c>
      <c r="I180">
        <v>1.09E-2</v>
      </c>
      <c r="J180">
        <f>+I180/H180</f>
        <v>0.28759894459102903</v>
      </c>
      <c r="K180">
        <v>3</v>
      </c>
      <c r="L180">
        <v>13.827</v>
      </c>
      <c r="M180">
        <v>14.832000000000001</v>
      </c>
      <c r="N180">
        <v>15.121</v>
      </c>
      <c r="P180">
        <v>43.78</v>
      </c>
      <c r="Q180">
        <f>+P180/(I180*1000)</f>
        <v>4.0165137614678903</v>
      </c>
      <c r="R180">
        <v>0</v>
      </c>
      <c r="U180">
        <v>0</v>
      </c>
      <c r="W180">
        <v>0</v>
      </c>
      <c r="X180">
        <v>0.48130000000000001</v>
      </c>
    </row>
    <row r="181" spans="1:24" x14ac:dyDescent="0.35">
      <c r="A181" t="s">
        <v>840</v>
      </c>
      <c r="B181" t="s">
        <v>30</v>
      </c>
      <c r="C181" t="s">
        <v>24</v>
      </c>
      <c r="D181" t="s">
        <v>929</v>
      </c>
      <c r="E181" t="s">
        <v>214</v>
      </c>
      <c r="F181" s="1">
        <v>0.37569999999999998</v>
      </c>
      <c r="G181">
        <v>0.72819999999999996</v>
      </c>
      <c r="R181">
        <v>0</v>
      </c>
      <c r="U181">
        <v>0</v>
      </c>
      <c r="W181">
        <v>0</v>
      </c>
      <c r="X181">
        <v>0.48130000000000001</v>
      </c>
    </row>
    <row r="182" spans="1:24" x14ac:dyDescent="0.35">
      <c r="A182" t="s">
        <v>840</v>
      </c>
      <c r="B182" t="s">
        <v>30</v>
      </c>
      <c r="C182" t="s">
        <v>24</v>
      </c>
      <c r="D182" t="s">
        <v>929</v>
      </c>
      <c r="E182" t="s">
        <v>215</v>
      </c>
      <c r="F182" s="1">
        <v>0.28010000000000002</v>
      </c>
      <c r="G182">
        <v>0.98550000000000004</v>
      </c>
      <c r="R182">
        <v>0</v>
      </c>
      <c r="U182">
        <v>0</v>
      </c>
      <c r="W182">
        <v>0</v>
      </c>
      <c r="X182">
        <v>0.48130000000000001</v>
      </c>
    </row>
    <row r="183" spans="1:24" x14ac:dyDescent="0.35">
      <c r="A183" t="s">
        <v>840</v>
      </c>
      <c r="B183" t="s">
        <v>30</v>
      </c>
      <c r="C183" t="s">
        <v>24</v>
      </c>
      <c r="D183" t="s">
        <v>929</v>
      </c>
      <c r="E183" t="s">
        <v>216</v>
      </c>
      <c r="F183" s="1">
        <v>0.43580000000000002</v>
      </c>
      <c r="G183">
        <v>2.0768</v>
      </c>
      <c r="H183">
        <v>2.7099999999999999E-2</v>
      </c>
      <c r="I183">
        <v>8.0999999999999996E-3</v>
      </c>
      <c r="J183">
        <f>+I183/H183</f>
        <v>0.2988929889298893</v>
      </c>
      <c r="K183">
        <v>3</v>
      </c>
      <c r="L183">
        <v>9.4049999999999994</v>
      </c>
      <c r="M183">
        <v>8.7870000000000008</v>
      </c>
      <c r="N183">
        <v>9.5359999999999996</v>
      </c>
      <c r="P183">
        <v>27.728000000000002</v>
      </c>
      <c r="Q183">
        <f>+P183/(I183*1000)</f>
        <v>3.4232098765432104</v>
      </c>
      <c r="R183">
        <v>0</v>
      </c>
      <c r="U183">
        <v>0</v>
      </c>
      <c r="W183">
        <v>0</v>
      </c>
      <c r="X183">
        <v>0.48130000000000001</v>
      </c>
    </row>
    <row r="184" spans="1:24" x14ac:dyDescent="0.35">
      <c r="A184" t="s">
        <v>840</v>
      </c>
      <c r="B184" t="s">
        <v>30</v>
      </c>
      <c r="C184" t="s">
        <v>24</v>
      </c>
      <c r="D184" t="s">
        <v>929</v>
      </c>
      <c r="E184" t="s">
        <v>217</v>
      </c>
      <c r="F184" s="1">
        <v>0.38200000000000001</v>
      </c>
      <c r="G184">
        <v>0.49959999999999999</v>
      </c>
      <c r="H184">
        <v>7.3800000000000004E-2</v>
      </c>
      <c r="I184">
        <v>2.1499999999999998E-2</v>
      </c>
      <c r="J184">
        <f>+I184/H184</f>
        <v>0.29132791327913277</v>
      </c>
      <c r="K184">
        <v>3</v>
      </c>
      <c r="L184">
        <v>26.216000000000001</v>
      </c>
      <c r="M184">
        <v>26.151</v>
      </c>
      <c r="N184">
        <v>23.164999999999999</v>
      </c>
      <c r="P184">
        <v>75.532000000000011</v>
      </c>
      <c r="Q184">
        <f>+P184/(I184*1000)</f>
        <v>3.5131162790697679</v>
      </c>
      <c r="R184">
        <v>0</v>
      </c>
      <c r="U184">
        <v>0</v>
      </c>
      <c r="W184">
        <v>0</v>
      </c>
      <c r="X184">
        <v>0.48130000000000001</v>
      </c>
    </row>
    <row r="185" spans="1:24" x14ac:dyDescent="0.35">
      <c r="A185" t="s">
        <v>840</v>
      </c>
      <c r="B185" t="s">
        <v>30</v>
      </c>
      <c r="C185" t="s">
        <v>24</v>
      </c>
      <c r="D185" t="s">
        <v>929</v>
      </c>
      <c r="E185" t="s">
        <v>218</v>
      </c>
      <c r="F185" s="1">
        <v>0.21179999999999999</v>
      </c>
      <c r="G185">
        <v>0.40620000000000001</v>
      </c>
      <c r="R185">
        <v>0</v>
      </c>
      <c r="U185">
        <v>0</v>
      </c>
      <c r="W185">
        <v>0</v>
      </c>
      <c r="X185">
        <v>0.48130000000000001</v>
      </c>
    </row>
    <row r="186" spans="1:24" x14ac:dyDescent="0.35">
      <c r="A186" t="s">
        <v>840</v>
      </c>
      <c r="B186" t="s">
        <v>30</v>
      </c>
      <c r="C186" t="s">
        <v>24</v>
      </c>
      <c r="D186" t="s">
        <v>929</v>
      </c>
      <c r="E186" t="s">
        <v>219</v>
      </c>
      <c r="F186" s="1">
        <v>9.35E-2</v>
      </c>
      <c r="G186">
        <v>0.33279999999999998</v>
      </c>
      <c r="R186">
        <v>0</v>
      </c>
      <c r="U186">
        <v>0</v>
      </c>
      <c r="W186">
        <v>0</v>
      </c>
      <c r="X186">
        <v>0.48130000000000001</v>
      </c>
    </row>
    <row r="187" spans="1:24" x14ac:dyDescent="0.35">
      <c r="A187" t="s">
        <v>840</v>
      </c>
      <c r="B187" t="s">
        <v>30</v>
      </c>
      <c r="C187" t="s">
        <v>24</v>
      </c>
      <c r="D187" t="s">
        <v>929</v>
      </c>
      <c r="E187" t="s">
        <v>220</v>
      </c>
      <c r="F187" s="1">
        <v>0.43909999999999999</v>
      </c>
      <c r="G187">
        <v>0.46610000000000001</v>
      </c>
      <c r="R187">
        <v>0</v>
      </c>
      <c r="U187">
        <v>0</v>
      </c>
      <c r="W187">
        <v>0</v>
      </c>
      <c r="X187">
        <v>0.48130000000000001</v>
      </c>
    </row>
    <row r="188" spans="1:24" x14ac:dyDescent="0.35">
      <c r="A188" t="s">
        <v>840</v>
      </c>
      <c r="B188" t="s">
        <v>30</v>
      </c>
      <c r="C188" t="s">
        <v>24</v>
      </c>
      <c r="D188" t="s">
        <v>929</v>
      </c>
      <c r="E188" t="s">
        <v>221</v>
      </c>
      <c r="F188" s="1">
        <v>0.17829999999999999</v>
      </c>
      <c r="G188">
        <v>0.45569999999999999</v>
      </c>
      <c r="H188">
        <v>4.7600000000000003E-2</v>
      </c>
      <c r="I188">
        <v>1.4200000000000001E-2</v>
      </c>
      <c r="J188">
        <f>+I188/H188</f>
        <v>0.29831932773109243</v>
      </c>
      <c r="K188">
        <v>3</v>
      </c>
      <c r="L188">
        <v>12.212999999999999</v>
      </c>
      <c r="M188">
        <v>16.841000000000001</v>
      </c>
      <c r="N188">
        <v>17.5</v>
      </c>
      <c r="P188">
        <v>46.554000000000002</v>
      </c>
      <c r="Q188">
        <f>+P188/(I188*1000)</f>
        <v>3.2784507042253521</v>
      </c>
      <c r="R188">
        <v>0</v>
      </c>
      <c r="U188">
        <v>0</v>
      </c>
      <c r="W188">
        <v>0</v>
      </c>
      <c r="X188">
        <v>0.48130000000000001</v>
      </c>
    </row>
    <row r="189" spans="1:24" x14ac:dyDescent="0.35">
      <c r="A189" t="s">
        <v>840</v>
      </c>
      <c r="B189" t="s">
        <v>30</v>
      </c>
      <c r="C189" t="s">
        <v>24</v>
      </c>
      <c r="D189" t="s">
        <v>929</v>
      </c>
      <c r="E189" t="s">
        <v>222</v>
      </c>
      <c r="F189" s="1">
        <v>0.11890000000000001</v>
      </c>
      <c r="G189">
        <v>0.35149999999999998</v>
      </c>
      <c r="R189">
        <v>0</v>
      </c>
      <c r="U189">
        <v>0</v>
      </c>
      <c r="W189">
        <v>0</v>
      </c>
      <c r="X189">
        <v>0.48130000000000001</v>
      </c>
    </row>
    <row r="190" spans="1:24" x14ac:dyDescent="0.35">
      <c r="A190" t="s">
        <v>840</v>
      </c>
      <c r="B190" t="s">
        <v>30</v>
      </c>
      <c r="C190" t="s">
        <v>24</v>
      </c>
      <c r="D190" t="s">
        <v>929</v>
      </c>
      <c r="E190" t="s">
        <v>223</v>
      </c>
      <c r="F190" s="1">
        <v>0.1099</v>
      </c>
      <c r="G190">
        <v>0.2157</v>
      </c>
      <c r="R190">
        <v>0</v>
      </c>
      <c r="U190">
        <v>0</v>
      </c>
      <c r="W190">
        <v>0</v>
      </c>
      <c r="X190">
        <v>0.48130000000000001</v>
      </c>
    </row>
    <row r="191" spans="1:24" x14ac:dyDescent="0.35">
      <c r="A191" t="s">
        <v>840</v>
      </c>
      <c r="B191" t="s">
        <v>30</v>
      </c>
      <c r="C191" t="s">
        <v>24</v>
      </c>
      <c r="D191" t="s">
        <v>929</v>
      </c>
      <c r="E191" t="s">
        <v>224</v>
      </c>
      <c r="F191" s="1">
        <v>0.1313</v>
      </c>
      <c r="G191">
        <v>0.24279999999999999</v>
      </c>
      <c r="R191">
        <v>0</v>
      </c>
      <c r="U191">
        <v>0</v>
      </c>
      <c r="W191">
        <v>0</v>
      </c>
      <c r="X191">
        <v>0.48130000000000001</v>
      </c>
    </row>
    <row r="192" spans="1:24" x14ac:dyDescent="0.35">
      <c r="A192" t="s">
        <v>840</v>
      </c>
      <c r="B192" t="s">
        <v>29</v>
      </c>
      <c r="C192" t="s">
        <v>22</v>
      </c>
      <c r="D192" t="s">
        <v>927</v>
      </c>
      <c r="E192" t="s">
        <v>225</v>
      </c>
      <c r="F192" s="1">
        <v>0.39140000000000003</v>
      </c>
      <c r="G192">
        <v>0.63929999999999998</v>
      </c>
      <c r="R192">
        <v>0</v>
      </c>
      <c r="S192">
        <v>0</v>
      </c>
      <c r="U192">
        <v>0</v>
      </c>
      <c r="W192">
        <v>1</v>
      </c>
      <c r="X192">
        <v>0.49559999999999998</v>
      </c>
    </row>
    <row r="193" spans="1:24" x14ac:dyDescent="0.35">
      <c r="A193" t="s">
        <v>840</v>
      </c>
      <c r="B193" t="s">
        <v>29</v>
      </c>
      <c r="C193" t="s">
        <v>22</v>
      </c>
      <c r="D193" t="s">
        <v>927</v>
      </c>
      <c r="E193" t="s">
        <v>226</v>
      </c>
      <c r="F193" s="1">
        <v>0.26300000000000001</v>
      </c>
      <c r="G193">
        <v>0.48570000000000002</v>
      </c>
      <c r="R193">
        <v>25</v>
      </c>
      <c r="S193">
        <v>0</v>
      </c>
      <c r="U193">
        <v>1.17E-2</v>
      </c>
      <c r="V193">
        <f>+(U193*1000)/R193</f>
        <v>0.46800000000000003</v>
      </c>
      <c r="W193">
        <v>1</v>
      </c>
      <c r="X193">
        <v>0.49559999999999998</v>
      </c>
    </row>
    <row r="194" spans="1:24" x14ac:dyDescent="0.35">
      <c r="A194" t="s">
        <v>840</v>
      </c>
      <c r="B194" t="s">
        <v>29</v>
      </c>
      <c r="C194" t="s">
        <v>22</v>
      </c>
      <c r="D194" t="s">
        <v>927</v>
      </c>
      <c r="E194" t="s">
        <v>227</v>
      </c>
      <c r="F194" s="1">
        <v>0.24319999999999997</v>
      </c>
      <c r="G194">
        <v>0.31979999999999997</v>
      </c>
      <c r="H194">
        <v>4.1599999999999998E-2</v>
      </c>
      <c r="I194">
        <v>1.47E-2</v>
      </c>
      <c r="J194">
        <f>+I194/H194</f>
        <v>0.35336538461538464</v>
      </c>
      <c r="K194">
        <v>3</v>
      </c>
      <c r="L194">
        <v>15.879</v>
      </c>
      <c r="M194">
        <v>17.361999999999998</v>
      </c>
      <c r="N194">
        <v>17.055</v>
      </c>
      <c r="P194">
        <v>50.295999999999999</v>
      </c>
      <c r="Q194">
        <f>+P194/(I194*1000)</f>
        <v>3.4214965986394561</v>
      </c>
      <c r="R194">
        <v>0</v>
      </c>
      <c r="S194">
        <v>0</v>
      </c>
      <c r="U194">
        <v>0</v>
      </c>
      <c r="W194">
        <v>1</v>
      </c>
      <c r="X194">
        <v>0.49559999999999998</v>
      </c>
    </row>
    <row r="195" spans="1:24" x14ac:dyDescent="0.35">
      <c r="A195" t="s">
        <v>840</v>
      </c>
      <c r="B195" t="s">
        <v>29</v>
      </c>
      <c r="C195" t="s">
        <v>22</v>
      </c>
      <c r="D195" t="s">
        <v>927</v>
      </c>
      <c r="E195" t="s">
        <v>228</v>
      </c>
      <c r="F195" s="1">
        <v>0.1037</v>
      </c>
      <c r="G195">
        <v>0.50649999999999995</v>
      </c>
      <c r="R195">
        <v>0</v>
      </c>
      <c r="U195">
        <v>0</v>
      </c>
      <c r="W195">
        <v>0</v>
      </c>
      <c r="X195">
        <v>0.49559999999999998</v>
      </c>
    </row>
    <row r="196" spans="1:24" x14ac:dyDescent="0.35">
      <c r="A196" t="s">
        <v>840</v>
      </c>
      <c r="B196" t="s">
        <v>29</v>
      </c>
      <c r="C196" t="s">
        <v>22</v>
      </c>
      <c r="D196" t="s">
        <v>927</v>
      </c>
      <c r="E196" t="s">
        <v>229</v>
      </c>
      <c r="F196" s="1">
        <v>0.64870000000000005</v>
      </c>
      <c r="G196">
        <v>1.0478000000000001</v>
      </c>
      <c r="R196">
        <v>0</v>
      </c>
      <c r="U196">
        <v>0</v>
      </c>
      <c r="W196">
        <v>0</v>
      </c>
      <c r="X196">
        <v>0.49559999999999998</v>
      </c>
    </row>
    <row r="197" spans="1:24" x14ac:dyDescent="0.35">
      <c r="A197" t="s">
        <v>840</v>
      </c>
      <c r="B197" t="s">
        <v>29</v>
      </c>
      <c r="C197" t="s">
        <v>22</v>
      </c>
      <c r="D197" t="s">
        <v>927</v>
      </c>
      <c r="E197" t="s">
        <v>230</v>
      </c>
      <c r="F197" s="1">
        <v>0.39280000000000004</v>
      </c>
      <c r="G197">
        <v>0.57820000000000005</v>
      </c>
      <c r="R197">
        <v>0</v>
      </c>
      <c r="S197">
        <v>0</v>
      </c>
      <c r="U197">
        <v>0</v>
      </c>
      <c r="W197">
        <v>1</v>
      </c>
      <c r="X197">
        <v>0.49559999999999998</v>
      </c>
    </row>
    <row r="198" spans="1:24" x14ac:dyDescent="0.35">
      <c r="A198" t="s">
        <v>840</v>
      </c>
      <c r="B198" t="s">
        <v>29</v>
      </c>
      <c r="C198" t="s">
        <v>22</v>
      </c>
      <c r="D198" t="s">
        <v>927</v>
      </c>
      <c r="E198" t="s">
        <v>231</v>
      </c>
      <c r="F198" s="1">
        <v>0.6663</v>
      </c>
      <c r="G198">
        <v>0.65149999999999997</v>
      </c>
      <c r="H198">
        <v>2.2700000000000001E-2</v>
      </c>
      <c r="I198">
        <v>7.3000000000000001E-3</v>
      </c>
      <c r="J198">
        <f>+I198/H198</f>
        <v>0.32158590308370044</v>
      </c>
      <c r="K198">
        <v>3</v>
      </c>
      <c r="L198">
        <v>7.4059999999999997</v>
      </c>
      <c r="M198">
        <v>7.6070000000000002</v>
      </c>
      <c r="N198">
        <v>8.282</v>
      </c>
      <c r="P198">
        <v>23.295000000000002</v>
      </c>
      <c r="Q198">
        <f>+P198/(I198*1000)</f>
        <v>3.1910958904109594</v>
      </c>
      <c r="R198">
        <v>41.574585635359114</v>
      </c>
      <c r="S198">
        <v>1.8100000000000002E-2</v>
      </c>
      <c r="U198">
        <v>2.1500000000000002E-2</v>
      </c>
      <c r="V198">
        <f>+(U198*1000)/R198</f>
        <v>0.51714285714285713</v>
      </c>
      <c r="W198">
        <v>2</v>
      </c>
      <c r="X198">
        <v>0.49559999999999998</v>
      </c>
    </row>
    <row r="199" spans="1:24" x14ac:dyDescent="0.35">
      <c r="A199" t="s">
        <v>840</v>
      </c>
      <c r="B199" t="s">
        <v>29</v>
      </c>
      <c r="C199" t="s">
        <v>22</v>
      </c>
      <c r="D199" t="s">
        <v>927</v>
      </c>
      <c r="E199" t="s">
        <v>232</v>
      </c>
      <c r="F199" s="1">
        <v>0.4178</v>
      </c>
      <c r="G199">
        <v>0.70809999999999995</v>
      </c>
      <c r="R199">
        <v>2</v>
      </c>
      <c r="S199">
        <v>0</v>
      </c>
      <c r="U199">
        <v>1.1000000000000001E-3</v>
      </c>
      <c r="V199">
        <f>+(U199*1000)/R199</f>
        <v>0.55000000000000004</v>
      </c>
      <c r="W199">
        <v>2</v>
      </c>
      <c r="X199">
        <v>0.49559999999999998</v>
      </c>
    </row>
    <row r="200" spans="1:24" x14ac:dyDescent="0.35">
      <c r="A200" t="s">
        <v>840</v>
      </c>
      <c r="B200" t="s">
        <v>29</v>
      </c>
      <c r="C200" t="s">
        <v>22</v>
      </c>
      <c r="D200" t="s">
        <v>927</v>
      </c>
      <c r="E200" t="s">
        <v>233</v>
      </c>
      <c r="F200" s="1">
        <v>0.22509999999999999</v>
      </c>
      <c r="G200">
        <v>0.5726</v>
      </c>
      <c r="R200">
        <v>0</v>
      </c>
      <c r="U200">
        <v>0</v>
      </c>
      <c r="W200">
        <v>0</v>
      </c>
      <c r="X200">
        <v>0.49559999999999998</v>
      </c>
    </row>
    <row r="201" spans="1:24" x14ac:dyDescent="0.35">
      <c r="A201" t="s">
        <v>840</v>
      </c>
      <c r="B201" t="s">
        <v>29</v>
      </c>
      <c r="C201" t="s">
        <v>22</v>
      </c>
      <c r="D201" t="s">
        <v>927</v>
      </c>
      <c r="E201" t="s">
        <v>234</v>
      </c>
      <c r="F201" s="1">
        <v>2.6623999999999999</v>
      </c>
      <c r="G201">
        <v>1.6201000000000001</v>
      </c>
      <c r="H201">
        <v>6.59E-2</v>
      </c>
      <c r="I201">
        <v>2.2100000000000002E-2</v>
      </c>
      <c r="J201">
        <f>+I201/H201</f>
        <v>0.33535660091047043</v>
      </c>
      <c r="K201">
        <v>3</v>
      </c>
      <c r="L201">
        <v>27.289000000000001</v>
      </c>
      <c r="M201">
        <v>24.722000000000001</v>
      </c>
      <c r="N201">
        <v>22.741</v>
      </c>
      <c r="P201">
        <v>74.75200000000001</v>
      </c>
      <c r="Q201">
        <f>+P201/(I201*1000)</f>
        <v>3.3824434389140272</v>
      </c>
      <c r="R201">
        <v>134.5</v>
      </c>
      <c r="S201">
        <v>2.8000000000000001E-2</v>
      </c>
      <c r="U201">
        <v>0.1076</v>
      </c>
      <c r="V201">
        <f>+(U201*1000)/R201</f>
        <v>0.79999999999999993</v>
      </c>
      <c r="W201">
        <v>8</v>
      </c>
      <c r="X201">
        <v>0.49559999999999998</v>
      </c>
    </row>
    <row r="202" spans="1:24" x14ac:dyDescent="0.35">
      <c r="A202" t="s">
        <v>840</v>
      </c>
      <c r="B202" t="s">
        <v>29</v>
      </c>
      <c r="C202" t="s">
        <v>22</v>
      </c>
      <c r="D202" t="s">
        <v>927</v>
      </c>
      <c r="E202" t="s">
        <v>235</v>
      </c>
      <c r="F202" s="1">
        <v>0.15709999999999999</v>
      </c>
      <c r="G202">
        <v>0.32150000000000001</v>
      </c>
      <c r="R202">
        <v>0</v>
      </c>
      <c r="U202">
        <v>0</v>
      </c>
      <c r="W202">
        <v>0</v>
      </c>
      <c r="X202">
        <v>0.49559999999999998</v>
      </c>
    </row>
    <row r="203" spans="1:24" x14ac:dyDescent="0.35">
      <c r="A203" t="s">
        <v>840</v>
      </c>
      <c r="B203" t="s">
        <v>29</v>
      </c>
      <c r="C203" t="s">
        <v>22</v>
      </c>
      <c r="D203" t="s">
        <v>927</v>
      </c>
      <c r="E203" t="s">
        <v>236</v>
      </c>
      <c r="F203" s="1">
        <v>0.10630000000000001</v>
      </c>
      <c r="G203">
        <v>0.48509999999999998</v>
      </c>
      <c r="R203">
        <v>0</v>
      </c>
      <c r="U203">
        <v>0</v>
      </c>
      <c r="W203">
        <v>0</v>
      </c>
      <c r="X203">
        <v>0.49559999999999998</v>
      </c>
    </row>
    <row r="204" spans="1:24" x14ac:dyDescent="0.35">
      <c r="A204" t="s">
        <v>840</v>
      </c>
      <c r="B204" t="s">
        <v>29</v>
      </c>
      <c r="C204" t="s">
        <v>22</v>
      </c>
      <c r="D204" t="s">
        <v>927</v>
      </c>
      <c r="E204" t="s">
        <v>237</v>
      </c>
      <c r="F204" s="1">
        <v>2.3915999999999999</v>
      </c>
      <c r="G204">
        <v>1.4100999999999999</v>
      </c>
      <c r="H204">
        <v>0.03</v>
      </c>
      <c r="I204">
        <v>9.9000000000000008E-3</v>
      </c>
      <c r="J204">
        <f>+I204/H204</f>
        <v>0.33</v>
      </c>
      <c r="K204">
        <v>3</v>
      </c>
      <c r="L204">
        <v>11.663</v>
      </c>
      <c r="M204">
        <v>12.613</v>
      </c>
      <c r="N204">
        <v>9.2050000000000001</v>
      </c>
      <c r="P204">
        <v>33.481000000000002</v>
      </c>
      <c r="Q204">
        <f>+P204/(I204*1000)</f>
        <v>3.381919191919192</v>
      </c>
      <c r="R204">
        <v>126.96652719665271</v>
      </c>
      <c r="S204">
        <v>2.3900000000000001E-2</v>
      </c>
      <c r="U204">
        <v>8.6699999999999999E-2</v>
      </c>
      <c r="V204">
        <f>+(U204*1000)/R204</f>
        <v>0.68285714285714294</v>
      </c>
      <c r="W204">
        <v>13</v>
      </c>
      <c r="X204">
        <v>0.49559999999999998</v>
      </c>
    </row>
    <row r="205" spans="1:24" x14ac:dyDescent="0.35">
      <c r="A205" t="s">
        <v>840</v>
      </c>
      <c r="B205" t="s">
        <v>29</v>
      </c>
      <c r="C205" t="s">
        <v>22</v>
      </c>
      <c r="D205" t="s">
        <v>927</v>
      </c>
      <c r="E205" t="s">
        <v>238</v>
      </c>
      <c r="F205" s="1">
        <v>0.42709999999999998</v>
      </c>
      <c r="G205">
        <v>0.29210000000000003</v>
      </c>
      <c r="R205">
        <v>0</v>
      </c>
      <c r="U205">
        <v>0</v>
      </c>
      <c r="W205">
        <v>0</v>
      </c>
      <c r="X205">
        <v>0.49559999999999998</v>
      </c>
    </row>
    <row r="206" spans="1:24" x14ac:dyDescent="0.35">
      <c r="A206" t="s">
        <v>840</v>
      </c>
      <c r="B206" t="s">
        <v>29</v>
      </c>
      <c r="C206" t="s">
        <v>22</v>
      </c>
      <c r="D206" t="s">
        <v>927</v>
      </c>
      <c r="E206" t="s">
        <v>239</v>
      </c>
      <c r="F206" s="1">
        <v>0.55120000000000002</v>
      </c>
      <c r="G206">
        <v>0.80930000000000002</v>
      </c>
      <c r="H206">
        <v>2.9600000000000001E-2</v>
      </c>
      <c r="I206">
        <v>1.01E-2</v>
      </c>
      <c r="J206">
        <f>+I206/H206</f>
        <v>0.34121621621621617</v>
      </c>
      <c r="K206">
        <v>3</v>
      </c>
      <c r="L206">
        <v>12.019</v>
      </c>
      <c r="M206">
        <v>12.016999999999999</v>
      </c>
      <c r="N206">
        <v>8.4730000000000008</v>
      </c>
      <c r="P206">
        <v>32.509</v>
      </c>
      <c r="Q206">
        <f>+P206/(I206*1000)</f>
        <v>3.2187128712871287</v>
      </c>
      <c r="R206">
        <v>0</v>
      </c>
      <c r="U206">
        <v>0</v>
      </c>
      <c r="W206">
        <v>0</v>
      </c>
      <c r="X206">
        <v>0.49559999999999998</v>
      </c>
    </row>
    <row r="207" spans="1:24" ht="19.5" x14ac:dyDescent="0.6">
      <c r="A207" t="s">
        <v>840</v>
      </c>
      <c r="B207" t="s">
        <v>30</v>
      </c>
      <c r="C207" t="s">
        <v>240</v>
      </c>
      <c r="D207" t="s">
        <v>936</v>
      </c>
      <c r="E207" t="s">
        <v>241</v>
      </c>
      <c r="F207" s="1">
        <v>0.22140000000000001</v>
      </c>
      <c r="G207">
        <v>0.35709999999999997</v>
      </c>
      <c r="R207">
        <v>0</v>
      </c>
      <c r="U207">
        <v>0</v>
      </c>
      <c r="W207">
        <v>0</v>
      </c>
      <c r="X207" s="76">
        <v>0.49709999999999999</v>
      </c>
    </row>
    <row r="208" spans="1:24" ht="19.5" x14ac:dyDescent="0.6">
      <c r="A208" t="s">
        <v>840</v>
      </c>
      <c r="B208" t="s">
        <v>30</v>
      </c>
      <c r="C208" t="s">
        <v>240</v>
      </c>
      <c r="D208" t="s">
        <v>936</v>
      </c>
      <c r="E208" t="s">
        <v>242</v>
      </c>
      <c r="F208" s="1">
        <v>4.1799999999999997E-2</v>
      </c>
      <c r="G208">
        <v>0.2326</v>
      </c>
      <c r="R208">
        <v>0</v>
      </c>
      <c r="U208">
        <v>0</v>
      </c>
      <c r="W208">
        <v>0</v>
      </c>
      <c r="X208" s="76">
        <v>0.49709999999999999</v>
      </c>
    </row>
    <row r="209" spans="1:24" ht="19.5" x14ac:dyDescent="0.6">
      <c r="A209" t="s">
        <v>840</v>
      </c>
      <c r="B209" t="s">
        <v>30</v>
      </c>
      <c r="C209" t="s">
        <v>240</v>
      </c>
      <c r="D209" t="s">
        <v>936</v>
      </c>
      <c r="E209" t="s">
        <v>243</v>
      </c>
      <c r="F209" s="1">
        <v>0.112</v>
      </c>
      <c r="G209">
        <v>0.55369999999999997</v>
      </c>
      <c r="R209">
        <v>0</v>
      </c>
      <c r="U209">
        <v>0</v>
      </c>
      <c r="W209">
        <v>0</v>
      </c>
      <c r="X209" s="76">
        <v>0.49709999999999999</v>
      </c>
    </row>
    <row r="210" spans="1:24" ht="19.5" x14ac:dyDescent="0.6">
      <c r="A210" t="s">
        <v>840</v>
      </c>
      <c r="B210" t="s">
        <v>30</v>
      </c>
      <c r="C210" t="s">
        <v>240</v>
      </c>
      <c r="D210" t="s">
        <v>936</v>
      </c>
      <c r="E210" t="s">
        <v>244</v>
      </c>
      <c r="F210" s="1">
        <v>8.1299999999999997E-2</v>
      </c>
      <c r="G210">
        <v>0.11940000000000001</v>
      </c>
      <c r="R210">
        <v>0</v>
      </c>
      <c r="U210">
        <v>0</v>
      </c>
      <c r="W210">
        <v>0</v>
      </c>
      <c r="X210" s="76">
        <v>0.49709999999999999</v>
      </c>
    </row>
    <row r="211" spans="1:24" ht="19.5" x14ac:dyDescent="0.6">
      <c r="A211" t="s">
        <v>840</v>
      </c>
      <c r="B211" t="s">
        <v>30</v>
      </c>
      <c r="C211" t="s">
        <v>240</v>
      </c>
      <c r="D211" t="s">
        <v>936</v>
      </c>
      <c r="E211" t="s">
        <v>245</v>
      </c>
      <c r="F211" s="1">
        <v>0.1943</v>
      </c>
      <c r="G211">
        <v>0.26640000000000003</v>
      </c>
      <c r="H211">
        <v>3.4200000000000001E-2</v>
      </c>
      <c r="I211">
        <v>1.18E-2</v>
      </c>
      <c r="J211">
        <f>+I211/H211</f>
        <v>0.34502923976608185</v>
      </c>
      <c r="K211">
        <v>3</v>
      </c>
      <c r="L211">
        <v>13.61</v>
      </c>
      <c r="M211">
        <v>9.1549999999999994</v>
      </c>
      <c r="N211">
        <v>15.321999999999999</v>
      </c>
      <c r="P211">
        <v>38.087000000000003</v>
      </c>
      <c r="Q211">
        <f>+P211/(I211*1000)</f>
        <v>3.2277118644067802</v>
      </c>
      <c r="R211">
        <v>0</v>
      </c>
      <c r="U211">
        <v>0</v>
      </c>
      <c r="W211">
        <v>0</v>
      </c>
      <c r="X211" s="76">
        <v>0.49709999999999999</v>
      </c>
    </row>
    <row r="212" spans="1:24" ht="19.5" x14ac:dyDescent="0.6">
      <c r="A212" t="s">
        <v>840</v>
      </c>
      <c r="B212" t="s">
        <v>30</v>
      </c>
      <c r="C212" t="s">
        <v>240</v>
      </c>
      <c r="D212" t="s">
        <v>936</v>
      </c>
      <c r="E212" t="s">
        <v>246</v>
      </c>
      <c r="F212" s="1">
        <v>6.0400000000000002E-2</v>
      </c>
      <c r="G212">
        <v>0.2319</v>
      </c>
      <c r="R212">
        <v>0</v>
      </c>
      <c r="U212">
        <v>0</v>
      </c>
      <c r="W212">
        <v>0</v>
      </c>
      <c r="X212" s="76">
        <v>0.49709999999999999</v>
      </c>
    </row>
    <row r="213" spans="1:24" ht="19.5" x14ac:dyDescent="0.6">
      <c r="A213" t="s">
        <v>840</v>
      </c>
      <c r="B213" t="s">
        <v>30</v>
      </c>
      <c r="C213" t="s">
        <v>240</v>
      </c>
      <c r="D213" t="s">
        <v>936</v>
      </c>
      <c r="E213" t="s">
        <v>247</v>
      </c>
      <c r="F213" s="1">
        <v>0.41639999999999999</v>
      </c>
      <c r="G213">
        <v>0.39650000000000002</v>
      </c>
      <c r="H213">
        <v>2.8299999999999999E-2</v>
      </c>
      <c r="I213">
        <v>9.5999999999999992E-3</v>
      </c>
      <c r="J213">
        <f>+I213/H213</f>
        <v>0.33922261484098937</v>
      </c>
      <c r="K213">
        <v>3</v>
      </c>
      <c r="L213">
        <v>6.0060000000000002</v>
      </c>
      <c r="M213">
        <v>9.7579999999999991</v>
      </c>
      <c r="N213">
        <v>9.8409999999999993</v>
      </c>
      <c r="P213">
        <v>25.604999999999997</v>
      </c>
      <c r="Q213">
        <f>+P213/(I213*1000)</f>
        <v>2.6671874999999998</v>
      </c>
      <c r="R213">
        <v>11</v>
      </c>
      <c r="S213">
        <v>0</v>
      </c>
      <c r="U213">
        <v>9.300000000000001E-3</v>
      </c>
      <c r="V213">
        <f>+(U213*1000)/R213</f>
        <v>0.84545454545454557</v>
      </c>
      <c r="W213">
        <v>2</v>
      </c>
      <c r="X213" s="76">
        <v>0.49709999999999999</v>
      </c>
    </row>
    <row r="214" spans="1:24" ht="19.5" x14ac:dyDescent="0.6">
      <c r="A214" t="s">
        <v>840</v>
      </c>
      <c r="B214" t="s">
        <v>30</v>
      </c>
      <c r="C214" t="s">
        <v>240</v>
      </c>
      <c r="D214" t="s">
        <v>936</v>
      </c>
      <c r="E214" t="s">
        <v>248</v>
      </c>
      <c r="F214" s="1">
        <v>0.70740000000000003</v>
      </c>
      <c r="G214">
        <v>0.81440000000000001</v>
      </c>
      <c r="H214">
        <v>2.8899999999999999E-2</v>
      </c>
      <c r="I214">
        <v>9.7000000000000003E-3</v>
      </c>
      <c r="J214">
        <f>+I214/H214</f>
        <v>0.33564013840830453</v>
      </c>
      <c r="K214">
        <v>3</v>
      </c>
      <c r="L214">
        <v>9.202</v>
      </c>
      <c r="M214">
        <v>10.909000000000001</v>
      </c>
      <c r="N214">
        <v>10.465999999999999</v>
      </c>
      <c r="P214">
        <v>30.576999999999998</v>
      </c>
      <c r="Q214">
        <f>+P214/(I214*1000)</f>
        <v>3.1522680412371127</v>
      </c>
      <c r="R214">
        <v>73.709677419354847</v>
      </c>
      <c r="S214">
        <v>2.1700000000000001E-2</v>
      </c>
      <c r="U214">
        <v>4.5700000000000005E-2</v>
      </c>
      <c r="V214">
        <f>+(U214*1000)/R214</f>
        <v>0.62</v>
      </c>
      <c r="W214">
        <v>3</v>
      </c>
      <c r="X214" s="76">
        <v>0.49709999999999999</v>
      </c>
    </row>
    <row r="215" spans="1:24" ht="19.5" x14ac:dyDescent="0.6">
      <c r="A215" t="s">
        <v>840</v>
      </c>
      <c r="B215" t="s">
        <v>30</v>
      </c>
      <c r="C215" t="s">
        <v>240</v>
      </c>
      <c r="D215" t="s">
        <v>936</v>
      </c>
      <c r="E215" t="s">
        <v>249</v>
      </c>
      <c r="F215" s="1">
        <v>0.64879999999999993</v>
      </c>
      <c r="G215">
        <v>0.44269999999999998</v>
      </c>
      <c r="H215">
        <v>3.5900000000000001E-2</v>
      </c>
      <c r="I215">
        <v>1.15E-2</v>
      </c>
      <c r="J215">
        <f>+I215/H215</f>
        <v>0.3203342618384401</v>
      </c>
      <c r="K215">
        <v>3</v>
      </c>
      <c r="L215">
        <v>11.295</v>
      </c>
      <c r="M215">
        <v>11.401</v>
      </c>
      <c r="N215">
        <v>11.757</v>
      </c>
      <c r="P215">
        <v>34.452999999999996</v>
      </c>
      <c r="Q215">
        <f>+P215/(I215*1000)</f>
        <v>2.9959130434782604</v>
      </c>
      <c r="R215">
        <v>41.918604651162788</v>
      </c>
      <c r="S215">
        <v>1.72E-2</v>
      </c>
      <c r="U215">
        <v>2.06E-2</v>
      </c>
      <c r="V215">
        <f>+(U215*1000)/R215</f>
        <v>0.49142857142857149</v>
      </c>
      <c r="W215">
        <v>3</v>
      </c>
      <c r="X215" s="76">
        <v>0.49709999999999999</v>
      </c>
    </row>
    <row r="216" spans="1:24" ht="19.5" x14ac:dyDescent="0.6">
      <c r="A216" t="s">
        <v>840</v>
      </c>
      <c r="B216" t="s">
        <v>30</v>
      </c>
      <c r="C216" t="s">
        <v>240</v>
      </c>
      <c r="D216" t="s">
        <v>936</v>
      </c>
      <c r="E216" t="s">
        <v>250</v>
      </c>
      <c r="F216" s="1">
        <v>0.18260000000000001</v>
      </c>
      <c r="G216">
        <v>0.20380000000000001</v>
      </c>
      <c r="H216">
        <v>1.7399999999999999E-2</v>
      </c>
      <c r="I216">
        <v>5.1999999999999998E-3</v>
      </c>
      <c r="J216">
        <f>+I216/H216</f>
        <v>0.2988505747126437</v>
      </c>
      <c r="K216">
        <v>3</v>
      </c>
      <c r="L216">
        <v>5.0869999999999997</v>
      </c>
      <c r="M216">
        <v>7.2930000000000001</v>
      </c>
      <c r="N216">
        <v>6.577</v>
      </c>
      <c r="P216">
        <v>18.957000000000001</v>
      </c>
      <c r="Q216">
        <f>+P216/(I216*1000)</f>
        <v>3.645576923076923</v>
      </c>
      <c r="R216">
        <v>0</v>
      </c>
      <c r="U216">
        <v>0</v>
      </c>
      <c r="W216">
        <v>0</v>
      </c>
      <c r="X216" s="76">
        <v>0.49709999999999999</v>
      </c>
    </row>
    <row r="217" spans="1:24" ht="19.5" x14ac:dyDescent="0.6">
      <c r="A217" t="s">
        <v>840</v>
      </c>
      <c r="B217" t="s">
        <v>30</v>
      </c>
      <c r="C217" t="s">
        <v>240</v>
      </c>
      <c r="D217" t="s">
        <v>936</v>
      </c>
      <c r="E217" t="s">
        <v>251</v>
      </c>
      <c r="F217" s="1">
        <v>8.5800000000000001E-2</v>
      </c>
      <c r="G217">
        <v>0.20960000000000001</v>
      </c>
      <c r="R217">
        <v>0</v>
      </c>
      <c r="U217">
        <v>0</v>
      </c>
      <c r="W217">
        <v>0</v>
      </c>
      <c r="X217" s="76">
        <v>0.49709999999999999</v>
      </c>
    </row>
    <row r="218" spans="1:24" ht="19.5" x14ac:dyDescent="0.6">
      <c r="A218" t="s">
        <v>840</v>
      </c>
      <c r="B218" t="s">
        <v>30</v>
      </c>
      <c r="C218" t="s">
        <v>240</v>
      </c>
      <c r="D218" t="s">
        <v>936</v>
      </c>
      <c r="E218" t="s">
        <v>252</v>
      </c>
      <c r="F218" s="1">
        <v>0.1124</v>
      </c>
      <c r="G218">
        <v>0.27450000000000002</v>
      </c>
      <c r="R218">
        <v>0</v>
      </c>
      <c r="U218">
        <v>0</v>
      </c>
      <c r="W218">
        <v>0</v>
      </c>
      <c r="X218" s="76">
        <v>0.49709999999999999</v>
      </c>
    </row>
    <row r="219" spans="1:24" x14ac:dyDescent="0.35">
      <c r="A219" t="s">
        <v>840</v>
      </c>
      <c r="B219" t="s">
        <v>30</v>
      </c>
      <c r="C219" t="s">
        <v>253</v>
      </c>
      <c r="D219" t="s">
        <v>937</v>
      </c>
      <c r="E219" t="s">
        <v>254</v>
      </c>
      <c r="F219" s="1">
        <v>6.2199999999999998E-2</v>
      </c>
      <c r="G219">
        <v>6.3100000000000003E-2</v>
      </c>
      <c r="R219">
        <v>0</v>
      </c>
      <c r="U219">
        <v>0</v>
      </c>
      <c r="W219">
        <v>0</v>
      </c>
      <c r="X219">
        <v>0.50590000000000002</v>
      </c>
    </row>
    <row r="220" spans="1:24" x14ac:dyDescent="0.35">
      <c r="A220" t="s">
        <v>840</v>
      </c>
      <c r="B220" t="s">
        <v>30</v>
      </c>
      <c r="C220" t="s">
        <v>253</v>
      </c>
      <c r="D220" t="s">
        <v>937</v>
      </c>
      <c r="E220" t="s">
        <v>255</v>
      </c>
      <c r="F220" s="1">
        <v>4.5499999999999999E-2</v>
      </c>
      <c r="G220">
        <v>4.2099999999999999E-2</v>
      </c>
      <c r="R220">
        <v>0</v>
      </c>
      <c r="U220">
        <v>0</v>
      </c>
      <c r="W220">
        <v>0</v>
      </c>
      <c r="X220">
        <v>0.50590000000000002</v>
      </c>
    </row>
    <row r="221" spans="1:24" x14ac:dyDescent="0.35">
      <c r="A221" t="s">
        <v>840</v>
      </c>
      <c r="B221" t="s">
        <v>30</v>
      </c>
      <c r="C221" t="s">
        <v>253</v>
      </c>
      <c r="D221" t="s">
        <v>937</v>
      </c>
      <c r="E221" t="s">
        <v>256</v>
      </c>
      <c r="F221" s="1">
        <v>4.4900000000000002E-2</v>
      </c>
      <c r="G221">
        <v>4.4900000000000002E-2</v>
      </c>
      <c r="R221">
        <v>0</v>
      </c>
      <c r="U221">
        <v>0</v>
      </c>
      <c r="W221">
        <v>0</v>
      </c>
      <c r="X221">
        <v>0.50590000000000002</v>
      </c>
    </row>
    <row r="222" spans="1:24" x14ac:dyDescent="0.35">
      <c r="A222" t="s">
        <v>840</v>
      </c>
      <c r="B222" t="s">
        <v>30</v>
      </c>
      <c r="C222" t="s">
        <v>253</v>
      </c>
      <c r="D222" t="s">
        <v>937</v>
      </c>
      <c r="E222" t="s">
        <v>257</v>
      </c>
      <c r="F222" s="1">
        <v>8.6599999999999996E-2</v>
      </c>
      <c r="G222">
        <v>0.2354</v>
      </c>
      <c r="R222">
        <v>0</v>
      </c>
      <c r="U222">
        <v>0</v>
      </c>
      <c r="W222">
        <v>0</v>
      </c>
      <c r="X222">
        <v>0.50590000000000002</v>
      </c>
    </row>
    <row r="223" spans="1:24" x14ac:dyDescent="0.35">
      <c r="A223" t="s">
        <v>840</v>
      </c>
      <c r="B223" t="s">
        <v>30</v>
      </c>
      <c r="C223" t="s">
        <v>253</v>
      </c>
      <c r="D223" t="s">
        <v>937</v>
      </c>
      <c r="E223" t="s">
        <v>258</v>
      </c>
      <c r="F223" s="1">
        <v>0.1452</v>
      </c>
      <c r="G223">
        <v>0.24210000000000001</v>
      </c>
      <c r="R223">
        <v>0</v>
      </c>
      <c r="U223">
        <v>0</v>
      </c>
      <c r="W223">
        <v>0</v>
      </c>
      <c r="X223">
        <v>0.50590000000000002</v>
      </c>
    </row>
    <row r="224" spans="1:24" x14ac:dyDescent="0.35">
      <c r="A224" t="s">
        <v>840</v>
      </c>
      <c r="B224" t="s">
        <v>30</v>
      </c>
      <c r="C224" t="s">
        <v>253</v>
      </c>
      <c r="D224" t="s">
        <v>937</v>
      </c>
      <c r="E224" t="s">
        <v>259</v>
      </c>
      <c r="F224" s="1">
        <v>5.5300000000000002E-2</v>
      </c>
      <c r="G224">
        <v>3.9800000000000002E-2</v>
      </c>
      <c r="R224">
        <v>0</v>
      </c>
      <c r="U224">
        <v>0</v>
      </c>
      <c r="W224">
        <v>0</v>
      </c>
      <c r="X224">
        <v>0.50590000000000002</v>
      </c>
    </row>
    <row r="225" spans="1:24" x14ac:dyDescent="0.35">
      <c r="A225" t="s">
        <v>840</v>
      </c>
      <c r="B225" t="s">
        <v>30</v>
      </c>
      <c r="C225" t="s">
        <v>253</v>
      </c>
      <c r="D225" t="s">
        <v>937</v>
      </c>
      <c r="E225" t="s">
        <v>260</v>
      </c>
      <c r="F225" s="1">
        <v>0.37309999999999999</v>
      </c>
      <c r="G225">
        <v>0.21510000000000001</v>
      </c>
      <c r="H225">
        <v>2.64E-2</v>
      </c>
      <c r="I225">
        <v>8.8999999999999999E-3</v>
      </c>
      <c r="J225">
        <f>+I225/H225</f>
        <v>0.3371212121212121</v>
      </c>
      <c r="K225">
        <v>3</v>
      </c>
      <c r="L225">
        <v>8.7550000000000008</v>
      </c>
      <c r="M225">
        <v>9.7210000000000001</v>
      </c>
      <c r="N225">
        <v>10.18</v>
      </c>
      <c r="P225">
        <v>28.655999999999999</v>
      </c>
      <c r="Q225">
        <f>+P225/(I225*1000)</f>
        <v>3.219775280898876</v>
      </c>
      <c r="R225">
        <v>44.107142857142861</v>
      </c>
      <c r="S225">
        <v>1.9599999999999999E-2</v>
      </c>
      <c r="U225">
        <v>2.47E-2</v>
      </c>
      <c r="V225">
        <f>+(U225*1000)/R225</f>
        <v>0.55999999999999994</v>
      </c>
      <c r="W225">
        <v>1</v>
      </c>
      <c r="X225">
        <v>0.50590000000000002</v>
      </c>
    </row>
    <row r="226" spans="1:24" x14ac:dyDescent="0.35">
      <c r="A226" t="s">
        <v>840</v>
      </c>
      <c r="B226" t="s">
        <v>30</v>
      </c>
      <c r="C226" t="s">
        <v>253</v>
      </c>
      <c r="D226" t="s">
        <v>937</v>
      </c>
      <c r="E226" t="s">
        <v>261</v>
      </c>
      <c r="F226" s="1">
        <v>0.39159999999999995</v>
      </c>
      <c r="G226">
        <v>0.55379999999999996</v>
      </c>
      <c r="H226">
        <v>2.81E-2</v>
      </c>
      <c r="I226">
        <v>9.2999999999999992E-3</v>
      </c>
      <c r="J226">
        <f>+I226/H226</f>
        <v>0.33096085409252668</v>
      </c>
      <c r="K226">
        <v>3</v>
      </c>
      <c r="L226">
        <v>8.3079999999999998</v>
      </c>
      <c r="M226">
        <v>8.3350000000000009</v>
      </c>
      <c r="N226">
        <v>12.228999999999999</v>
      </c>
      <c r="P226">
        <v>28.872</v>
      </c>
      <c r="Q226">
        <f>+P226/(I226*1000)</f>
        <v>3.1045161290322585</v>
      </c>
      <c r="R226">
        <v>0</v>
      </c>
      <c r="U226">
        <v>0</v>
      </c>
      <c r="W226">
        <v>0</v>
      </c>
      <c r="X226">
        <v>0.50590000000000002</v>
      </c>
    </row>
    <row r="227" spans="1:24" x14ac:dyDescent="0.35">
      <c r="A227" t="s">
        <v>840</v>
      </c>
      <c r="B227" t="s">
        <v>30</v>
      </c>
      <c r="C227" t="s">
        <v>253</v>
      </c>
      <c r="D227" t="s">
        <v>937</v>
      </c>
      <c r="E227" t="s">
        <v>262</v>
      </c>
      <c r="F227" s="1">
        <v>7.7100000000000002E-2</v>
      </c>
      <c r="G227">
        <v>7.9200000000000007E-2</v>
      </c>
      <c r="R227">
        <v>0</v>
      </c>
      <c r="U227">
        <v>0</v>
      </c>
      <c r="W227">
        <v>0</v>
      </c>
      <c r="X227">
        <v>0.50590000000000002</v>
      </c>
    </row>
    <row r="228" spans="1:24" x14ac:dyDescent="0.35">
      <c r="A228" t="s">
        <v>840</v>
      </c>
      <c r="B228" t="s">
        <v>30</v>
      </c>
      <c r="C228" t="s">
        <v>253</v>
      </c>
      <c r="D228" t="s">
        <v>937</v>
      </c>
      <c r="E228" t="s">
        <v>263</v>
      </c>
      <c r="F228" s="1">
        <v>2.76E-2</v>
      </c>
      <c r="G228">
        <v>4.5400000000000003E-2</v>
      </c>
      <c r="R228">
        <v>0</v>
      </c>
      <c r="U228">
        <v>0</v>
      </c>
      <c r="W228">
        <v>0</v>
      </c>
      <c r="X228">
        <v>0.50590000000000002</v>
      </c>
    </row>
    <row r="229" spans="1:24" x14ac:dyDescent="0.35">
      <c r="A229" t="s">
        <v>840</v>
      </c>
      <c r="B229" t="s">
        <v>30</v>
      </c>
      <c r="C229" t="s">
        <v>253</v>
      </c>
      <c r="D229" t="s">
        <v>937</v>
      </c>
      <c r="E229" t="s">
        <v>264</v>
      </c>
      <c r="F229" s="1">
        <v>0.29239999999999999</v>
      </c>
      <c r="G229">
        <v>0.2064</v>
      </c>
      <c r="H229">
        <v>1.7000000000000001E-2</v>
      </c>
      <c r="I229">
        <v>6.1000000000000004E-3</v>
      </c>
      <c r="J229">
        <f>+I229/H229</f>
        <v>0.35882352941176471</v>
      </c>
      <c r="K229">
        <v>3</v>
      </c>
      <c r="L229">
        <v>6.4370000000000003</v>
      </c>
      <c r="M229">
        <v>4.7039999999999997</v>
      </c>
      <c r="N229">
        <v>10.398999999999999</v>
      </c>
      <c r="P229">
        <v>21.54</v>
      </c>
      <c r="Q229">
        <f>+P229/(I229*1000)</f>
        <v>3.5311475409836062</v>
      </c>
      <c r="R229">
        <v>0</v>
      </c>
      <c r="U229">
        <v>0</v>
      </c>
      <c r="W229">
        <v>0</v>
      </c>
      <c r="X229">
        <v>0.50590000000000002</v>
      </c>
    </row>
    <row r="230" spans="1:24" x14ac:dyDescent="0.35">
      <c r="A230" t="s">
        <v>840</v>
      </c>
      <c r="B230" t="s">
        <v>30</v>
      </c>
      <c r="C230" t="s">
        <v>253</v>
      </c>
      <c r="D230" t="s">
        <v>937</v>
      </c>
      <c r="E230" t="s">
        <v>265</v>
      </c>
      <c r="F230" s="1">
        <v>0.36990000000000001</v>
      </c>
      <c r="G230">
        <v>0.3695</v>
      </c>
      <c r="H230">
        <v>2.9100000000000001E-2</v>
      </c>
      <c r="I230">
        <v>1.0699999999999999E-2</v>
      </c>
      <c r="J230">
        <f>+I230/H230</f>
        <v>0.36769759450171818</v>
      </c>
      <c r="K230">
        <v>3</v>
      </c>
      <c r="L230">
        <v>13.128</v>
      </c>
      <c r="M230">
        <v>10.627000000000001</v>
      </c>
      <c r="N230">
        <v>13.006</v>
      </c>
      <c r="P230">
        <v>36.761000000000003</v>
      </c>
      <c r="Q230">
        <f>+P230/(I230*1000)</f>
        <v>3.4356074766355147</v>
      </c>
      <c r="R230">
        <v>0</v>
      </c>
      <c r="U230">
        <v>0</v>
      </c>
      <c r="W230">
        <v>0</v>
      </c>
      <c r="X230">
        <v>0.50590000000000002</v>
      </c>
    </row>
    <row r="231" spans="1:24" x14ac:dyDescent="0.35">
      <c r="A231" t="s">
        <v>840</v>
      </c>
      <c r="B231" t="s">
        <v>30</v>
      </c>
      <c r="C231" t="s">
        <v>253</v>
      </c>
      <c r="D231" t="s">
        <v>937</v>
      </c>
      <c r="E231" t="s">
        <v>266</v>
      </c>
      <c r="F231" s="1">
        <v>5.8599999999999999E-2</v>
      </c>
      <c r="G231">
        <v>0.1789</v>
      </c>
      <c r="R231">
        <v>0</v>
      </c>
      <c r="U231">
        <v>0</v>
      </c>
      <c r="W231">
        <v>0</v>
      </c>
      <c r="X231">
        <v>0.50590000000000002</v>
      </c>
    </row>
    <row r="232" spans="1:24" x14ac:dyDescent="0.35">
      <c r="A232" t="s">
        <v>840</v>
      </c>
      <c r="B232" t="s">
        <v>30</v>
      </c>
      <c r="C232" t="s">
        <v>253</v>
      </c>
      <c r="D232" t="s">
        <v>937</v>
      </c>
      <c r="E232" t="s">
        <v>267</v>
      </c>
      <c r="F232" s="1">
        <v>0.1212</v>
      </c>
      <c r="G232">
        <v>0.13420000000000001</v>
      </c>
      <c r="R232">
        <v>0</v>
      </c>
      <c r="U232">
        <v>0</v>
      </c>
      <c r="W232">
        <v>0</v>
      </c>
      <c r="X232">
        <v>0.50590000000000002</v>
      </c>
    </row>
    <row r="233" spans="1:24" x14ac:dyDescent="0.35">
      <c r="A233" t="s">
        <v>840</v>
      </c>
      <c r="B233" t="s">
        <v>30</v>
      </c>
      <c r="C233" t="s">
        <v>253</v>
      </c>
      <c r="D233" t="s">
        <v>937</v>
      </c>
      <c r="E233" t="s">
        <v>268</v>
      </c>
      <c r="F233" s="1">
        <v>0.13260000000000002</v>
      </c>
      <c r="G233">
        <v>1.0517000000000001</v>
      </c>
      <c r="H233">
        <v>1.5599999999999999E-2</v>
      </c>
      <c r="I233">
        <v>4.3E-3</v>
      </c>
      <c r="J233">
        <f>+I233/H233</f>
        <v>0.27564102564102566</v>
      </c>
      <c r="K233">
        <v>3</v>
      </c>
      <c r="L233">
        <v>6.5339999999999998</v>
      </c>
      <c r="M233">
        <v>5.2430000000000003</v>
      </c>
      <c r="N233">
        <v>5.3339999999999996</v>
      </c>
      <c r="P233">
        <v>17.111000000000001</v>
      </c>
      <c r="Q233">
        <f>+P233/(I233*1000)</f>
        <v>3.9793023255813957</v>
      </c>
      <c r="R233">
        <v>23</v>
      </c>
      <c r="S233">
        <v>0</v>
      </c>
      <c r="U233">
        <v>1.37E-2</v>
      </c>
      <c r="V233">
        <f>+(U233*1000)/R233</f>
        <v>0.59565217391304348</v>
      </c>
      <c r="W233">
        <v>3</v>
      </c>
      <c r="X233">
        <v>0.50590000000000002</v>
      </c>
    </row>
    <row r="234" spans="1:24" x14ac:dyDescent="0.35">
      <c r="A234" t="s">
        <v>840</v>
      </c>
      <c r="B234" t="s">
        <v>30</v>
      </c>
      <c r="C234" t="s">
        <v>269</v>
      </c>
      <c r="D234" t="s">
        <v>938</v>
      </c>
      <c r="E234" t="s">
        <v>270</v>
      </c>
      <c r="F234" s="1">
        <v>0.45079999999999998</v>
      </c>
      <c r="G234">
        <v>0.31430000000000002</v>
      </c>
      <c r="H234">
        <v>2.9399999999999999E-2</v>
      </c>
      <c r="I234">
        <v>8.8000000000000005E-3</v>
      </c>
      <c r="J234">
        <f>+I234/H234</f>
        <v>0.29931972789115652</v>
      </c>
      <c r="K234">
        <v>3</v>
      </c>
      <c r="L234">
        <v>8.0329999999999995</v>
      </c>
      <c r="M234">
        <v>9.3960000000000008</v>
      </c>
      <c r="N234">
        <v>8.18</v>
      </c>
      <c r="P234">
        <v>25.609000000000002</v>
      </c>
      <c r="Q234">
        <f>+P234/(I234*1000)</f>
        <v>2.9101136363636364</v>
      </c>
      <c r="R234">
        <v>0</v>
      </c>
      <c r="U234">
        <v>0</v>
      </c>
      <c r="W234">
        <v>0</v>
      </c>
      <c r="X234">
        <v>0.48670000000000002</v>
      </c>
    </row>
    <row r="235" spans="1:24" x14ac:dyDescent="0.35">
      <c r="A235" t="s">
        <v>840</v>
      </c>
      <c r="B235" t="s">
        <v>30</v>
      </c>
      <c r="C235" t="s">
        <v>269</v>
      </c>
      <c r="D235" t="s">
        <v>938</v>
      </c>
      <c r="E235" t="s">
        <v>271</v>
      </c>
      <c r="F235" s="1">
        <v>0.5605</v>
      </c>
      <c r="G235">
        <v>0.59289999999999998</v>
      </c>
      <c r="R235">
        <v>0</v>
      </c>
      <c r="S235">
        <v>0</v>
      </c>
      <c r="U235">
        <v>0</v>
      </c>
      <c r="W235">
        <v>1</v>
      </c>
      <c r="X235">
        <v>0.48670000000000002</v>
      </c>
    </row>
    <row r="236" spans="1:24" x14ac:dyDescent="0.35">
      <c r="A236" t="s">
        <v>840</v>
      </c>
      <c r="B236" t="s">
        <v>30</v>
      </c>
      <c r="C236" t="s">
        <v>269</v>
      </c>
      <c r="D236" t="s">
        <v>938</v>
      </c>
      <c r="E236" t="s">
        <v>272</v>
      </c>
      <c r="F236" s="1">
        <v>0.113</v>
      </c>
      <c r="G236">
        <v>0.20519999999999999</v>
      </c>
      <c r="R236">
        <v>0</v>
      </c>
      <c r="U236">
        <v>0</v>
      </c>
      <c r="W236">
        <v>0</v>
      </c>
      <c r="X236">
        <v>0.48670000000000002</v>
      </c>
    </row>
    <row r="237" spans="1:24" x14ac:dyDescent="0.35">
      <c r="A237" t="s">
        <v>840</v>
      </c>
      <c r="B237" t="s">
        <v>30</v>
      </c>
      <c r="C237" t="s">
        <v>269</v>
      </c>
      <c r="D237" t="s">
        <v>938</v>
      </c>
      <c r="E237" t="s">
        <v>273</v>
      </c>
      <c r="F237" s="1">
        <v>0.12509999999999999</v>
      </c>
      <c r="G237">
        <v>0.2107</v>
      </c>
      <c r="R237">
        <v>0</v>
      </c>
      <c r="U237">
        <v>0</v>
      </c>
      <c r="W237">
        <v>0</v>
      </c>
      <c r="X237">
        <v>0.48670000000000002</v>
      </c>
    </row>
    <row r="238" spans="1:24" x14ac:dyDescent="0.35">
      <c r="A238" t="s">
        <v>840</v>
      </c>
      <c r="B238" t="s">
        <v>30</v>
      </c>
      <c r="C238" t="s">
        <v>269</v>
      </c>
      <c r="D238" t="s">
        <v>938</v>
      </c>
      <c r="E238" t="s">
        <v>274</v>
      </c>
      <c r="F238" s="1">
        <v>0.1016</v>
      </c>
      <c r="G238">
        <v>0.12559999999999999</v>
      </c>
      <c r="R238">
        <v>0</v>
      </c>
      <c r="U238">
        <v>0</v>
      </c>
      <c r="W238">
        <v>0</v>
      </c>
      <c r="X238">
        <v>0.48670000000000002</v>
      </c>
    </row>
    <row r="239" spans="1:24" x14ac:dyDescent="0.35">
      <c r="A239" t="s">
        <v>840</v>
      </c>
      <c r="B239" t="s">
        <v>30</v>
      </c>
      <c r="C239" t="s">
        <v>269</v>
      </c>
      <c r="D239" t="s">
        <v>938</v>
      </c>
      <c r="E239" t="s">
        <v>275</v>
      </c>
      <c r="F239" s="1">
        <v>0.18809999999999999</v>
      </c>
      <c r="G239">
        <v>0.72199999999999998</v>
      </c>
      <c r="R239">
        <v>0</v>
      </c>
      <c r="U239">
        <v>0</v>
      </c>
      <c r="W239">
        <v>0</v>
      </c>
      <c r="X239">
        <v>0.48670000000000002</v>
      </c>
    </row>
    <row r="240" spans="1:24" x14ac:dyDescent="0.35">
      <c r="A240" t="s">
        <v>840</v>
      </c>
      <c r="B240" t="s">
        <v>30</v>
      </c>
      <c r="C240" t="s">
        <v>269</v>
      </c>
      <c r="D240" t="s">
        <v>938</v>
      </c>
      <c r="E240" t="s">
        <v>276</v>
      </c>
      <c r="F240" s="1">
        <v>0.28410000000000002</v>
      </c>
      <c r="G240">
        <v>0.77249999999999996</v>
      </c>
      <c r="R240">
        <v>0</v>
      </c>
      <c r="U240">
        <v>0</v>
      </c>
      <c r="W240">
        <v>0</v>
      </c>
      <c r="X240">
        <v>0.48670000000000002</v>
      </c>
    </row>
    <row r="241" spans="1:24" x14ac:dyDescent="0.35">
      <c r="A241" t="s">
        <v>840</v>
      </c>
      <c r="B241" t="s">
        <v>30</v>
      </c>
      <c r="C241" t="s">
        <v>269</v>
      </c>
      <c r="D241" t="s">
        <v>938</v>
      </c>
      <c r="E241" t="s">
        <v>277</v>
      </c>
      <c r="F241" s="1">
        <v>0.15049999999999999</v>
      </c>
      <c r="G241">
        <v>0.1399</v>
      </c>
      <c r="R241">
        <v>0</v>
      </c>
      <c r="S241">
        <v>0</v>
      </c>
      <c r="U241">
        <v>0</v>
      </c>
      <c r="W241">
        <v>1</v>
      </c>
      <c r="X241">
        <v>0.48670000000000002</v>
      </c>
    </row>
    <row r="242" spans="1:24" x14ac:dyDescent="0.35">
      <c r="A242" t="s">
        <v>840</v>
      </c>
      <c r="B242" t="s">
        <v>30</v>
      </c>
      <c r="C242" t="s">
        <v>269</v>
      </c>
      <c r="D242" t="s">
        <v>938</v>
      </c>
      <c r="E242" t="s">
        <v>278</v>
      </c>
      <c r="F242" s="1">
        <v>0.38119999999999998</v>
      </c>
      <c r="G242">
        <v>0.47220000000000001</v>
      </c>
      <c r="R242">
        <v>0</v>
      </c>
      <c r="U242">
        <v>0</v>
      </c>
      <c r="W242">
        <v>0</v>
      </c>
      <c r="X242">
        <v>0.48670000000000002</v>
      </c>
    </row>
    <row r="243" spans="1:24" x14ac:dyDescent="0.35">
      <c r="A243" t="s">
        <v>840</v>
      </c>
      <c r="B243" t="s">
        <v>30</v>
      </c>
      <c r="C243" t="s">
        <v>269</v>
      </c>
      <c r="D243" t="s">
        <v>938</v>
      </c>
      <c r="E243" t="s">
        <v>279</v>
      </c>
      <c r="F243" s="1">
        <v>0.35199999999999998</v>
      </c>
      <c r="G243">
        <v>0.3518</v>
      </c>
      <c r="H243">
        <v>1.72E-2</v>
      </c>
      <c r="I243">
        <v>6.1000000000000004E-3</v>
      </c>
      <c r="J243">
        <f>+I243/H243</f>
        <v>0.35465116279069769</v>
      </c>
      <c r="K243">
        <v>3</v>
      </c>
      <c r="L243">
        <v>8.2390000000000008</v>
      </c>
      <c r="M243">
        <v>8.7799999999999994</v>
      </c>
      <c r="N243">
        <v>5.2969999999999997</v>
      </c>
      <c r="P243">
        <v>22.315999999999999</v>
      </c>
      <c r="Q243">
        <f>+P243/(I243*1000)</f>
        <v>3.6583606557377046</v>
      </c>
      <c r="R243">
        <v>0</v>
      </c>
      <c r="U243">
        <v>0</v>
      </c>
      <c r="W243">
        <v>0</v>
      </c>
      <c r="X243">
        <v>0.48670000000000002</v>
      </c>
    </row>
    <row r="244" spans="1:24" x14ac:dyDescent="0.35">
      <c r="A244" t="s">
        <v>840</v>
      </c>
      <c r="B244" t="s">
        <v>30</v>
      </c>
      <c r="C244" t="s">
        <v>269</v>
      </c>
      <c r="D244" t="s">
        <v>938</v>
      </c>
      <c r="E244" t="s">
        <v>280</v>
      </c>
      <c r="F244" s="1">
        <v>0.25980000000000003</v>
      </c>
      <c r="G244">
        <v>0.68510000000000004</v>
      </c>
      <c r="H244">
        <v>3.15E-2</v>
      </c>
      <c r="I244">
        <v>1.1599999999999999E-2</v>
      </c>
      <c r="J244">
        <f>+I244/H244</f>
        <v>0.36825396825396822</v>
      </c>
      <c r="K244">
        <v>3</v>
      </c>
      <c r="L244">
        <v>17.123000000000001</v>
      </c>
      <c r="M244">
        <v>15.041</v>
      </c>
      <c r="N244">
        <v>16.693999999999999</v>
      </c>
      <c r="P244">
        <v>48.858000000000004</v>
      </c>
      <c r="Q244">
        <f>+P244/(I244*1000)</f>
        <v>4.2118965517241387</v>
      </c>
      <c r="R244">
        <v>0</v>
      </c>
      <c r="U244">
        <v>0</v>
      </c>
      <c r="W244">
        <v>0</v>
      </c>
      <c r="X244">
        <v>0.48670000000000002</v>
      </c>
    </row>
    <row r="245" spans="1:24" x14ac:dyDescent="0.35">
      <c r="A245" t="s">
        <v>840</v>
      </c>
      <c r="B245" t="s">
        <v>30</v>
      </c>
      <c r="C245" t="s">
        <v>269</v>
      </c>
      <c r="D245" t="s">
        <v>938</v>
      </c>
      <c r="E245" t="s">
        <v>281</v>
      </c>
      <c r="F245" s="1">
        <v>0.33210000000000001</v>
      </c>
      <c r="G245">
        <v>0.70289999999999997</v>
      </c>
      <c r="H245">
        <v>2.1000000000000001E-2</v>
      </c>
      <c r="I245">
        <v>6.1000000000000004E-3</v>
      </c>
      <c r="J245">
        <f>+I245/H245</f>
        <v>0.2904761904761905</v>
      </c>
      <c r="K245">
        <v>3</v>
      </c>
      <c r="L245">
        <v>9.0039999999999996</v>
      </c>
      <c r="M245">
        <v>8.9770000000000003</v>
      </c>
      <c r="N245">
        <v>5.665</v>
      </c>
      <c r="P245">
        <v>23.646000000000001</v>
      </c>
      <c r="Q245">
        <f>+P245/(I245*1000)</f>
        <v>3.8763934426229505</v>
      </c>
      <c r="R245">
        <v>0</v>
      </c>
      <c r="U245">
        <v>0</v>
      </c>
      <c r="W245">
        <v>0</v>
      </c>
      <c r="X245">
        <v>0.48670000000000002</v>
      </c>
    </row>
    <row r="246" spans="1:24" x14ac:dyDescent="0.35">
      <c r="A246" t="s">
        <v>840</v>
      </c>
      <c r="B246" t="s">
        <v>30</v>
      </c>
      <c r="C246" t="s">
        <v>269</v>
      </c>
      <c r="D246" t="s">
        <v>938</v>
      </c>
      <c r="E246" t="s">
        <v>282</v>
      </c>
      <c r="F246" s="1">
        <v>9.3100000000000002E-2</v>
      </c>
      <c r="G246">
        <v>0.10979999999999999</v>
      </c>
      <c r="R246">
        <v>0</v>
      </c>
      <c r="U246">
        <v>0</v>
      </c>
      <c r="W246">
        <v>0</v>
      </c>
      <c r="X246">
        <v>0.48670000000000002</v>
      </c>
    </row>
    <row r="247" spans="1:24" x14ac:dyDescent="0.35">
      <c r="A247" t="s">
        <v>840</v>
      </c>
      <c r="B247" t="s">
        <v>30</v>
      </c>
      <c r="C247" t="s">
        <v>269</v>
      </c>
      <c r="D247" t="s">
        <v>938</v>
      </c>
      <c r="E247" t="s">
        <v>283</v>
      </c>
      <c r="F247" s="1">
        <v>0.23730000000000001</v>
      </c>
      <c r="G247">
        <v>0.20319999999999999</v>
      </c>
      <c r="H247">
        <v>5.6300000000000003E-2</v>
      </c>
      <c r="I247">
        <v>1.5100000000000001E-2</v>
      </c>
      <c r="J247">
        <f>+I247/H247</f>
        <v>0.26820603907637652</v>
      </c>
      <c r="K247">
        <v>3</v>
      </c>
      <c r="L247">
        <v>15.041</v>
      </c>
      <c r="M247">
        <v>16.693999999999999</v>
      </c>
      <c r="N247">
        <v>17.123000000000001</v>
      </c>
      <c r="P247">
        <v>48.858000000000004</v>
      </c>
      <c r="Q247">
        <f>+P247/(I247*1000)</f>
        <v>3.2356291390728478</v>
      </c>
      <c r="R247">
        <v>0</v>
      </c>
      <c r="U247">
        <v>0</v>
      </c>
      <c r="W247">
        <v>0</v>
      </c>
      <c r="X247">
        <v>0.48670000000000002</v>
      </c>
    </row>
    <row r="248" spans="1:24" x14ac:dyDescent="0.35">
      <c r="A248" t="s">
        <v>840</v>
      </c>
      <c r="B248" t="s">
        <v>30</v>
      </c>
      <c r="C248" t="s">
        <v>269</v>
      </c>
      <c r="D248" t="s">
        <v>938</v>
      </c>
      <c r="E248" t="s">
        <v>284</v>
      </c>
      <c r="F248" s="1">
        <v>0.1225</v>
      </c>
      <c r="G248">
        <v>0.39350000000000002</v>
      </c>
      <c r="R248">
        <v>0</v>
      </c>
      <c r="U248">
        <v>0</v>
      </c>
      <c r="W248">
        <v>0</v>
      </c>
      <c r="X248">
        <v>0.48670000000000002</v>
      </c>
    </row>
    <row r="249" spans="1:24" x14ac:dyDescent="0.35">
      <c r="A249" t="s">
        <v>840</v>
      </c>
      <c r="B249" t="s">
        <v>285</v>
      </c>
      <c r="C249" t="s">
        <v>286</v>
      </c>
      <c r="D249" t="s">
        <v>939</v>
      </c>
      <c r="E249" t="s">
        <v>287</v>
      </c>
      <c r="F249" s="1">
        <v>0.13880000000000001</v>
      </c>
      <c r="G249">
        <v>0.66569999999999996</v>
      </c>
      <c r="R249">
        <v>0</v>
      </c>
      <c r="U249">
        <v>0</v>
      </c>
      <c r="W249">
        <v>0</v>
      </c>
      <c r="X249">
        <v>0.5232</v>
      </c>
    </row>
    <row r="250" spans="1:24" x14ac:dyDescent="0.35">
      <c r="A250" t="s">
        <v>840</v>
      </c>
      <c r="B250" t="s">
        <v>285</v>
      </c>
      <c r="C250" t="s">
        <v>286</v>
      </c>
      <c r="D250" t="s">
        <v>939</v>
      </c>
      <c r="E250" t="s">
        <v>288</v>
      </c>
      <c r="F250" s="1">
        <v>0.43690000000000001</v>
      </c>
      <c r="G250">
        <v>0.49509999999999998</v>
      </c>
      <c r="H250">
        <v>5.3699999999999998E-2</v>
      </c>
      <c r="I250">
        <v>1.8700000000000001E-2</v>
      </c>
      <c r="J250">
        <f>+I250/H250</f>
        <v>0.34823091247672255</v>
      </c>
      <c r="K250">
        <v>3</v>
      </c>
      <c r="L250">
        <v>18.905999999999999</v>
      </c>
      <c r="M250">
        <v>14.821999999999999</v>
      </c>
      <c r="N250">
        <v>19.888000000000002</v>
      </c>
      <c r="P250">
        <v>53.616</v>
      </c>
      <c r="Q250">
        <f>+P250/(I250*1000)</f>
        <v>2.8671657754010691</v>
      </c>
      <c r="R250">
        <v>0</v>
      </c>
      <c r="U250">
        <v>0</v>
      </c>
      <c r="W250">
        <v>0</v>
      </c>
      <c r="X250">
        <v>0.5232</v>
      </c>
    </row>
    <row r="251" spans="1:24" x14ac:dyDescent="0.35">
      <c r="A251" t="s">
        <v>840</v>
      </c>
      <c r="B251" t="s">
        <v>285</v>
      </c>
      <c r="C251" t="s">
        <v>286</v>
      </c>
      <c r="D251" t="s">
        <v>939</v>
      </c>
      <c r="E251" t="s">
        <v>289</v>
      </c>
      <c r="F251" s="1">
        <v>0.27289999999999998</v>
      </c>
      <c r="G251">
        <v>0.41749999999999998</v>
      </c>
      <c r="R251">
        <v>0</v>
      </c>
      <c r="U251">
        <v>0</v>
      </c>
      <c r="W251">
        <v>0</v>
      </c>
      <c r="X251">
        <v>0.5232</v>
      </c>
    </row>
    <row r="252" spans="1:24" x14ac:dyDescent="0.35">
      <c r="A252" t="s">
        <v>840</v>
      </c>
      <c r="B252" t="s">
        <v>285</v>
      </c>
      <c r="C252" t="s">
        <v>286</v>
      </c>
      <c r="D252" t="s">
        <v>939</v>
      </c>
      <c r="E252" t="s">
        <v>290</v>
      </c>
      <c r="F252" s="1">
        <v>0.37259999999999999</v>
      </c>
      <c r="G252">
        <v>0.41839999999999999</v>
      </c>
      <c r="R252">
        <v>0</v>
      </c>
      <c r="U252">
        <v>0</v>
      </c>
      <c r="W252">
        <v>0</v>
      </c>
      <c r="X252">
        <v>0.5232</v>
      </c>
    </row>
    <row r="253" spans="1:24" x14ac:dyDescent="0.35">
      <c r="A253" t="s">
        <v>840</v>
      </c>
      <c r="B253" t="s">
        <v>285</v>
      </c>
      <c r="C253" t="s">
        <v>286</v>
      </c>
      <c r="D253" t="s">
        <v>939</v>
      </c>
      <c r="E253" t="s">
        <v>291</v>
      </c>
      <c r="F253" s="1">
        <v>0.37119999999999997</v>
      </c>
      <c r="G253">
        <v>0.46060000000000001</v>
      </c>
      <c r="H253">
        <v>5.0999999999999997E-2</v>
      </c>
      <c r="I253">
        <v>1.77E-2</v>
      </c>
      <c r="J253">
        <f>+I253/H253</f>
        <v>0.34705882352941181</v>
      </c>
      <c r="K253">
        <v>3</v>
      </c>
      <c r="L253">
        <v>17.143000000000001</v>
      </c>
      <c r="M253">
        <v>15.269</v>
      </c>
      <c r="N253">
        <v>18.033999999999999</v>
      </c>
      <c r="P253">
        <v>50.445999999999998</v>
      </c>
      <c r="Q253">
        <f>+P253/(I253*1000)</f>
        <v>2.8500564971751414</v>
      </c>
      <c r="R253">
        <v>0</v>
      </c>
      <c r="U253">
        <v>0</v>
      </c>
      <c r="W253">
        <v>0</v>
      </c>
      <c r="X253">
        <v>0.5232</v>
      </c>
    </row>
    <row r="254" spans="1:24" x14ac:dyDescent="0.35">
      <c r="A254" t="s">
        <v>840</v>
      </c>
      <c r="B254" t="s">
        <v>285</v>
      </c>
      <c r="C254" t="s">
        <v>286</v>
      </c>
      <c r="D254" t="s">
        <v>939</v>
      </c>
      <c r="E254" t="s">
        <v>292</v>
      </c>
      <c r="F254" s="1">
        <v>0.83430000000000004</v>
      </c>
      <c r="G254">
        <v>0.64119999999999999</v>
      </c>
      <c r="H254">
        <v>3.1099999999999999E-2</v>
      </c>
      <c r="I254">
        <v>1.01E-2</v>
      </c>
      <c r="J254">
        <f>+I254/H254</f>
        <v>0.32475884244372988</v>
      </c>
      <c r="K254">
        <v>3</v>
      </c>
      <c r="L254">
        <v>11.292999999999999</v>
      </c>
      <c r="M254">
        <v>12.365</v>
      </c>
      <c r="N254">
        <v>7.2380000000000004</v>
      </c>
      <c r="P254">
        <v>30.896000000000001</v>
      </c>
      <c r="Q254">
        <f>+P254/(I254*1000)</f>
        <v>3.0590099009900991</v>
      </c>
      <c r="R254">
        <v>0</v>
      </c>
      <c r="U254">
        <v>0</v>
      </c>
      <c r="W254">
        <v>0</v>
      </c>
      <c r="X254">
        <v>0.5232</v>
      </c>
    </row>
    <row r="255" spans="1:24" x14ac:dyDescent="0.35">
      <c r="A255" t="s">
        <v>840</v>
      </c>
      <c r="B255" t="s">
        <v>285</v>
      </c>
      <c r="C255" t="s">
        <v>286</v>
      </c>
      <c r="D255" t="s">
        <v>939</v>
      </c>
      <c r="E255" t="s">
        <v>293</v>
      </c>
      <c r="F255" s="1">
        <v>2.01E-2</v>
      </c>
      <c r="G255">
        <v>3.04E-2</v>
      </c>
      <c r="R255">
        <v>0</v>
      </c>
      <c r="U255">
        <v>0</v>
      </c>
      <c r="W255">
        <v>0</v>
      </c>
      <c r="X255">
        <v>0.5232</v>
      </c>
    </row>
    <row r="256" spans="1:24" x14ac:dyDescent="0.35">
      <c r="A256" t="s">
        <v>840</v>
      </c>
      <c r="B256" t="s">
        <v>285</v>
      </c>
      <c r="C256" t="s">
        <v>286</v>
      </c>
      <c r="D256" t="s">
        <v>939</v>
      </c>
      <c r="E256" t="s">
        <v>294</v>
      </c>
      <c r="F256" s="1">
        <v>0.1328</v>
      </c>
      <c r="G256">
        <v>0.1371</v>
      </c>
      <c r="R256">
        <v>0</v>
      </c>
      <c r="U256">
        <v>0</v>
      </c>
      <c r="W256">
        <v>0</v>
      </c>
      <c r="X256">
        <v>0.5232</v>
      </c>
    </row>
    <row r="257" spans="1:24" x14ac:dyDescent="0.35">
      <c r="A257" t="s">
        <v>840</v>
      </c>
      <c r="B257" t="s">
        <v>285</v>
      </c>
      <c r="C257" t="s">
        <v>286</v>
      </c>
      <c r="D257" t="s">
        <v>939</v>
      </c>
      <c r="E257" t="s">
        <v>295</v>
      </c>
      <c r="F257" s="1">
        <v>1.1420999999999999</v>
      </c>
      <c r="G257">
        <v>0.86209999999999998</v>
      </c>
      <c r="H257">
        <v>3.5700000000000003E-2</v>
      </c>
      <c r="I257">
        <v>1.29E-2</v>
      </c>
      <c r="J257">
        <f>+I257/H257</f>
        <v>0.36134453781512604</v>
      </c>
      <c r="K257">
        <v>3</v>
      </c>
      <c r="L257">
        <v>12.414</v>
      </c>
      <c r="M257">
        <v>9.15</v>
      </c>
      <c r="N257">
        <v>16.411999999999999</v>
      </c>
      <c r="P257">
        <v>37.975999999999999</v>
      </c>
      <c r="Q257">
        <f>+P257/(I257*1000)</f>
        <v>2.943875968992248</v>
      </c>
      <c r="R257">
        <v>2</v>
      </c>
      <c r="S257">
        <v>0</v>
      </c>
      <c r="U257">
        <v>1.6000000000000001E-3</v>
      </c>
      <c r="V257">
        <f>+(U257*1000)/R257</f>
        <v>0.8</v>
      </c>
      <c r="W257">
        <v>1</v>
      </c>
      <c r="X257">
        <v>0.5232</v>
      </c>
    </row>
    <row r="258" spans="1:24" x14ac:dyDescent="0.35">
      <c r="A258" t="s">
        <v>840</v>
      </c>
      <c r="B258" t="s">
        <v>285</v>
      </c>
      <c r="C258" t="s">
        <v>286</v>
      </c>
      <c r="D258" t="s">
        <v>939</v>
      </c>
      <c r="E258" t="s">
        <v>296</v>
      </c>
      <c r="F258" s="1">
        <v>0.81919999999999993</v>
      </c>
      <c r="G258">
        <v>0.71209999999999996</v>
      </c>
      <c r="R258">
        <v>0</v>
      </c>
      <c r="S258">
        <v>0</v>
      </c>
      <c r="U258">
        <v>0</v>
      </c>
      <c r="W258">
        <v>1</v>
      </c>
      <c r="X258">
        <v>0.5232</v>
      </c>
    </row>
    <row r="259" spans="1:24" x14ac:dyDescent="0.35">
      <c r="A259" t="s">
        <v>840</v>
      </c>
      <c r="B259" t="s">
        <v>285</v>
      </c>
      <c r="C259" t="s">
        <v>286</v>
      </c>
      <c r="D259" t="s">
        <v>939</v>
      </c>
      <c r="E259" t="s">
        <v>297</v>
      </c>
      <c r="F259" s="1">
        <v>0.59689999999999999</v>
      </c>
      <c r="G259">
        <v>0.99080000000000001</v>
      </c>
      <c r="H259">
        <v>2.4400000000000002E-2</v>
      </c>
      <c r="I259">
        <v>7.7999999999999996E-3</v>
      </c>
      <c r="J259">
        <f>+I259/H259</f>
        <v>0.31967213114754095</v>
      </c>
      <c r="K259">
        <v>3</v>
      </c>
      <c r="L259">
        <v>8.6430000000000007</v>
      </c>
      <c r="M259">
        <v>8.6379999999999999</v>
      </c>
      <c r="N259">
        <v>7.6059999999999999</v>
      </c>
      <c r="P259">
        <v>24.887</v>
      </c>
      <c r="Q259">
        <f>+P259/(I259*1000)</f>
        <v>3.1906410256410256</v>
      </c>
      <c r="R259">
        <v>0</v>
      </c>
      <c r="U259">
        <v>0</v>
      </c>
      <c r="W259">
        <v>0</v>
      </c>
      <c r="X259">
        <v>0.5232</v>
      </c>
    </row>
    <row r="260" spans="1:24" x14ac:dyDescent="0.35">
      <c r="A260" t="s">
        <v>840</v>
      </c>
      <c r="B260" t="s">
        <v>285</v>
      </c>
      <c r="C260" t="s">
        <v>286</v>
      </c>
      <c r="D260" t="s">
        <v>939</v>
      </c>
      <c r="E260" t="s">
        <v>298</v>
      </c>
      <c r="F260" s="1">
        <v>0.4536</v>
      </c>
      <c r="G260">
        <v>0.60019999999999996</v>
      </c>
      <c r="R260">
        <v>0</v>
      </c>
      <c r="U260">
        <v>0</v>
      </c>
      <c r="W260">
        <v>0</v>
      </c>
      <c r="X260">
        <v>0.5232</v>
      </c>
    </row>
    <row r="261" spans="1:24" x14ac:dyDescent="0.35">
      <c r="A261" t="s">
        <v>840</v>
      </c>
      <c r="B261" t="s">
        <v>285</v>
      </c>
      <c r="C261" t="s">
        <v>286</v>
      </c>
      <c r="D261" t="s">
        <v>939</v>
      </c>
      <c r="E261" t="s">
        <v>299</v>
      </c>
      <c r="F261" s="1">
        <v>0.2979</v>
      </c>
      <c r="G261">
        <v>0.80659999999999998</v>
      </c>
      <c r="R261">
        <v>0</v>
      </c>
      <c r="U261">
        <v>0</v>
      </c>
      <c r="W261">
        <v>0</v>
      </c>
      <c r="X261">
        <v>0.5232</v>
      </c>
    </row>
    <row r="262" spans="1:24" ht="19.5" x14ac:dyDescent="0.6">
      <c r="A262" t="s">
        <v>840</v>
      </c>
      <c r="B262" t="s">
        <v>29</v>
      </c>
      <c r="C262" t="s">
        <v>300</v>
      </c>
      <c r="D262" t="s">
        <v>940</v>
      </c>
      <c r="E262" t="s">
        <v>301</v>
      </c>
      <c r="F262" s="1">
        <v>0.2263</v>
      </c>
      <c r="G262">
        <v>0.34329999999999999</v>
      </c>
      <c r="R262">
        <v>0</v>
      </c>
      <c r="U262">
        <v>0</v>
      </c>
      <c r="W262">
        <v>0</v>
      </c>
      <c r="X262" s="76">
        <v>0.47370000000000001</v>
      </c>
    </row>
    <row r="263" spans="1:24" ht="19.5" x14ac:dyDescent="0.6">
      <c r="A263" t="s">
        <v>840</v>
      </c>
      <c r="B263" t="s">
        <v>29</v>
      </c>
      <c r="C263" t="s">
        <v>300</v>
      </c>
      <c r="D263" t="s">
        <v>940</v>
      </c>
      <c r="E263" t="s">
        <v>302</v>
      </c>
      <c r="F263" s="1">
        <v>0.18149999999999999</v>
      </c>
      <c r="G263">
        <v>0.2233</v>
      </c>
      <c r="R263">
        <v>0</v>
      </c>
      <c r="U263">
        <v>0</v>
      </c>
      <c r="W263">
        <v>0</v>
      </c>
      <c r="X263" s="76">
        <v>0.47370000000000001</v>
      </c>
    </row>
    <row r="264" spans="1:24" ht="19.5" x14ac:dyDescent="0.6">
      <c r="A264" t="s">
        <v>840</v>
      </c>
      <c r="B264" t="s">
        <v>29</v>
      </c>
      <c r="C264" t="s">
        <v>300</v>
      </c>
      <c r="D264" t="s">
        <v>940</v>
      </c>
      <c r="E264" t="s">
        <v>303</v>
      </c>
      <c r="F264" s="1">
        <v>0.21129999999999999</v>
      </c>
      <c r="G264">
        <v>0.32340000000000002</v>
      </c>
      <c r="R264">
        <v>0</v>
      </c>
      <c r="U264">
        <v>0</v>
      </c>
      <c r="W264">
        <v>0</v>
      </c>
      <c r="X264" s="76">
        <v>0.47370000000000001</v>
      </c>
    </row>
    <row r="265" spans="1:24" ht="19.5" x14ac:dyDescent="0.6">
      <c r="A265" t="s">
        <v>840</v>
      </c>
      <c r="B265" t="s">
        <v>29</v>
      </c>
      <c r="C265" t="s">
        <v>300</v>
      </c>
      <c r="D265" t="s">
        <v>940</v>
      </c>
      <c r="E265" t="s">
        <v>304</v>
      </c>
      <c r="F265" s="1">
        <v>0.21609999999999999</v>
      </c>
      <c r="G265">
        <v>0.23449999999999999</v>
      </c>
      <c r="R265">
        <v>0</v>
      </c>
      <c r="U265">
        <v>0</v>
      </c>
      <c r="W265">
        <v>0</v>
      </c>
      <c r="X265" s="76">
        <v>0.47370000000000001</v>
      </c>
    </row>
    <row r="266" spans="1:24" ht="19.5" x14ac:dyDescent="0.6">
      <c r="A266" t="s">
        <v>840</v>
      </c>
      <c r="B266" t="s">
        <v>29</v>
      </c>
      <c r="C266" t="s">
        <v>300</v>
      </c>
      <c r="D266" t="s">
        <v>940</v>
      </c>
      <c r="E266" t="s">
        <v>305</v>
      </c>
      <c r="F266" s="1">
        <v>0.2276</v>
      </c>
      <c r="G266">
        <v>0.70009999999999994</v>
      </c>
      <c r="R266">
        <v>0</v>
      </c>
      <c r="U266">
        <v>0</v>
      </c>
      <c r="W266">
        <v>0</v>
      </c>
      <c r="X266" s="76">
        <v>0.47370000000000001</v>
      </c>
    </row>
    <row r="267" spans="1:24" ht="19.5" x14ac:dyDescent="0.6">
      <c r="A267" t="s">
        <v>840</v>
      </c>
      <c r="B267" t="s">
        <v>29</v>
      </c>
      <c r="C267" t="s">
        <v>300</v>
      </c>
      <c r="D267" t="s">
        <v>940</v>
      </c>
      <c r="E267" t="s">
        <v>306</v>
      </c>
      <c r="F267" s="1">
        <v>0.76160000000000005</v>
      </c>
      <c r="G267">
        <v>0.82689999999999997</v>
      </c>
      <c r="H267">
        <v>4.3200000000000002E-2</v>
      </c>
      <c r="I267">
        <v>1.37E-2</v>
      </c>
      <c r="J267">
        <f t="shared" ref="J267:J276" si="4">+I267/H267</f>
        <v>0.31712962962962959</v>
      </c>
      <c r="K267">
        <v>3</v>
      </c>
      <c r="L267">
        <v>15.685</v>
      </c>
      <c r="M267">
        <v>19.779</v>
      </c>
      <c r="N267">
        <v>11.089</v>
      </c>
      <c r="P267">
        <v>46.552999999999997</v>
      </c>
      <c r="Q267">
        <f t="shared" ref="Q267:Q276" si="5">+P267/(I267*1000)</f>
        <v>3.3980291970802914</v>
      </c>
      <c r="R267">
        <v>0</v>
      </c>
      <c r="U267">
        <v>0</v>
      </c>
      <c r="W267">
        <v>0</v>
      </c>
      <c r="X267" s="76">
        <v>0.47370000000000001</v>
      </c>
    </row>
    <row r="268" spans="1:24" ht="19.5" x14ac:dyDescent="0.6">
      <c r="A268" t="s">
        <v>840</v>
      </c>
      <c r="B268" t="s">
        <v>29</v>
      </c>
      <c r="C268" t="s">
        <v>300</v>
      </c>
      <c r="D268" t="s">
        <v>940</v>
      </c>
      <c r="E268" t="s">
        <v>307</v>
      </c>
      <c r="F268" s="1">
        <v>0.71189999999999998</v>
      </c>
      <c r="G268">
        <v>0.90949999999999998</v>
      </c>
      <c r="R268">
        <v>0</v>
      </c>
      <c r="U268">
        <v>0</v>
      </c>
      <c r="W268">
        <v>0</v>
      </c>
      <c r="X268" s="76">
        <v>0.47370000000000001</v>
      </c>
    </row>
    <row r="269" spans="1:24" ht="19.5" x14ac:dyDescent="0.6">
      <c r="A269" t="s">
        <v>840</v>
      </c>
      <c r="B269" t="s">
        <v>29</v>
      </c>
      <c r="C269" t="s">
        <v>300</v>
      </c>
      <c r="D269" t="s">
        <v>940</v>
      </c>
      <c r="E269" t="s">
        <v>308</v>
      </c>
      <c r="F269" s="1">
        <v>0.51890000000000003</v>
      </c>
      <c r="G269">
        <v>0.63560000000000005</v>
      </c>
      <c r="H269">
        <v>4.0300000000000002E-2</v>
      </c>
      <c r="I269">
        <v>1.43E-2</v>
      </c>
      <c r="J269">
        <f t="shared" si="4"/>
        <v>0.35483870967741932</v>
      </c>
      <c r="K269">
        <v>3</v>
      </c>
      <c r="L269">
        <v>18.684999999999999</v>
      </c>
      <c r="M269">
        <v>15.349</v>
      </c>
      <c r="N269">
        <v>15.585000000000001</v>
      </c>
      <c r="P269">
        <v>49.619</v>
      </c>
      <c r="Q269">
        <f t="shared" si="5"/>
        <v>3.4698601398601396</v>
      </c>
      <c r="R269">
        <v>0</v>
      </c>
      <c r="U269">
        <v>0</v>
      </c>
      <c r="W269">
        <v>0</v>
      </c>
      <c r="X269" s="76">
        <v>0.47370000000000001</v>
      </c>
    </row>
    <row r="270" spans="1:24" ht="19.5" x14ac:dyDescent="0.6">
      <c r="A270" t="s">
        <v>840</v>
      </c>
      <c r="B270" t="s">
        <v>29</v>
      </c>
      <c r="C270" t="s">
        <v>300</v>
      </c>
      <c r="D270" t="s">
        <v>940</v>
      </c>
      <c r="E270" t="s">
        <v>309</v>
      </c>
      <c r="F270" s="1">
        <v>0.24249999999999999</v>
      </c>
      <c r="G270">
        <v>0.51780000000000004</v>
      </c>
      <c r="R270">
        <v>0</v>
      </c>
      <c r="U270">
        <v>0</v>
      </c>
      <c r="W270">
        <v>0</v>
      </c>
      <c r="X270" s="76">
        <v>0.47370000000000001</v>
      </c>
    </row>
    <row r="271" spans="1:24" ht="19.5" x14ac:dyDescent="0.6">
      <c r="A271" t="s">
        <v>840</v>
      </c>
      <c r="B271" t="s">
        <v>29</v>
      </c>
      <c r="C271" t="s">
        <v>300</v>
      </c>
      <c r="D271" t="s">
        <v>940</v>
      </c>
      <c r="E271" t="s">
        <v>310</v>
      </c>
      <c r="F271" s="1">
        <v>0.16639999999999999</v>
      </c>
      <c r="G271">
        <v>0.19650000000000001</v>
      </c>
      <c r="R271">
        <v>0</v>
      </c>
      <c r="U271">
        <v>0</v>
      </c>
      <c r="W271">
        <v>0</v>
      </c>
      <c r="X271" s="76">
        <v>0.47370000000000001</v>
      </c>
    </row>
    <row r="272" spans="1:24" ht="19.5" x14ac:dyDescent="0.6">
      <c r="A272" t="s">
        <v>840</v>
      </c>
      <c r="B272" t="s">
        <v>29</v>
      </c>
      <c r="C272" t="s">
        <v>300</v>
      </c>
      <c r="D272" t="s">
        <v>940</v>
      </c>
      <c r="E272" t="s">
        <v>311</v>
      </c>
      <c r="F272" s="1">
        <v>0.15989999999999999</v>
      </c>
      <c r="G272">
        <v>0.3755</v>
      </c>
      <c r="R272">
        <v>0</v>
      </c>
      <c r="U272">
        <v>0</v>
      </c>
      <c r="W272">
        <v>0</v>
      </c>
      <c r="X272" s="76">
        <v>0.47370000000000001</v>
      </c>
    </row>
    <row r="273" spans="1:28" ht="19.5" x14ac:dyDescent="0.6">
      <c r="A273" t="s">
        <v>840</v>
      </c>
      <c r="B273" t="s">
        <v>29</v>
      </c>
      <c r="C273" t="s">
        <v>300</v>
      </c>
      <c r="D273" t="s">
        <v>940</v>
      </c>
      <c r="E273" t="s">
        <v>312</v>
      </c>
      <c r="F273" s="1">
        <v>7.8151000000000002</v>
      </c>
      <c r="G273">
        <v>3.7422</v>
      </c>
      <c r="H273">
        <v>5.3400000000000003E-2</v>
      </c>
      <c r="I273">
        <v>1.6799999999999999E-2</v>
      </c>
      <c r="J273">
        <f t="shared" si="4"/>
        <v>0.31460674157303364</v>
      </c>
      <c r="K273">
        <v>3</v>
      </c>
      <c r="L273">
        <v>17.515000000000001</v>
      </c>
      <c r="M273">
        <v>20.641999999999999</v>
      </c>
      <c r="N273">
        <v>16.850000000000001</v>
      </c>
      <c r="P273">
        <v>55.006999999999998</v>
      </c>
      <c r="Q273">
        <f t="shared" si="5"/>
        <v>3.27422619047619</v>
      </c>
      <c r="R273">
        <v>714.35897435897436</v>
      </c>
      <c r="S273">
        <v>1.5600000000000001E-2</v>
      </c>
      <c r="U273">
        <v>0.31840000000000002</v>
      </c>
      <c r="V273">
        <f>+(U273*1000)/R273</f>
        <v>0.44571428571428579</v>
      </c>
      <c r="W273">
        <v>40</v>
      </c>
      <c r="X273" s="76">
        <v>0.47370000000000001</v>
      </c>
    </row>
    <row r="274" spans="1:28" ht="19.5" x14ac:dyDescent="0.6">
      <c r="A274" t="s">
        <v>840</v>
      </c>
      <c r="B274" t="s">
        <v>29</v>
      </c>
      <c r="C274" t="s">
        <v>300</v>
      </c>
      <c r="D274" t="s">
        <v>940</v>
      </c>
      <c r="E274" t="s">
        <v>313</v>
      </c>
      <c r="F274" s="1">
        <v>2.0299999999999999E-2</v>
      </c>
      <c r="G274">
        <v>3.7100000000000001E-2</v>
      </c>
      <c r="R274">
        <v>0</v>
      </c>
      <c r="U274">
        <v>0</v>
      </c>
      <c r="W274">
        <v>0</v>
      </c>
      <c r="X274" s="76">
        <v>0.47370000000000001</v>
      </c>
    </row>
    <row r="275" spans="1:28" ht="19.5" x14ac:dyDescent="0.6">
      <c r="A275" t="s">
        <v>840</v>
      </c>
      <c r="B275" t="s">
        <v>29</v>
      </c>
      <c r="C275" t="s">
        <v>300</v>
      </c>
      <c r="D275" t="s">
        <v>940</v>
      </c>
      <c r="E275" t="s">
        <v>314</v>
      </c>
      <c r="F275" s="1">
        <v>0.34029999999999999</v>
      </c>
      <c r="G275">
        <v>0.39069999999999999</v>
      </c>
      <c r="H275">
        <v>3.2800000000000003E-2</v>
      </c>
      <c r="I275">
        <v>1.0500000000000001E-2</v>
      </c>
      <c r="J275">
        <f t="shared" si="4"/>
        <v>0.3201219512195122</v>
      </c>
      <c r="K275">
        <v>3</v>
      </c>
      <c r="L275">
        <v>13.420999999999999</v>
      </c>
      <c r="M275">
        <v>10.137</v>
      </c>
      <c r="N275">
        <v>15.922000000000001</v>
      </c>
      <c r="P275">
        <v>39.480000000000004</v>
      </c>
      <c r="Q275">
        <f t="shared" si="5"/>
        <v>3.7600000000000002</v>
      </c>
      <c r="R275">
        <v>0</v>
      </c>
      <c r="U275">
        <v>0</v>
      </c>
      <c r="W275">
        <v>0</v>
      </c>
      <c r="X275" s="76">
        <v>0.47370000000000001</v>
      </c>
    </row>
    <row r="276" spans="1:28" ht="19.5" x14ac:dyDescent="0.6">
      <c r="A276" t="s">
        <v>840</v>
      </c>
      <c r="B276" t="s">
        <v>29</v>
      </c>
      <c r="C276" t="s">
        <v>300</v>
      </c>
      <c r="D276" t="s">
        <v>940</v>
      </c>
      <c r="E276" t="s">
        <v>315</v>
      </c>
      <c r="F276" s="1">
        <v>2.1357999999999997</v>
      </c>
      <c r="G276">
        <v>1.2912999999999999</v>
      </c>
      <c r="H276">
        <v>5.57E-2</v>
      </c>
      <c r="I276">
        <v>1.55E-2</v>
      </c>
      <c r="J276">
        <f t="shared" si="4"/>
        <v>0.27827648114901254</v>
      </c>
      <c r="K276">
        <v>3</v>
      </c>
      <c r="L276">
        <v>17.567</v>
      </c>
      <c r="M276">
        <v>14.978</v>
      </c>
      <c r="N276">
        <v>17.318999999999999</v>
      </c>
      <c r="P276">
        <v>49.864000000000004</v>
      </c>
      <c r="Q276">
        <f t="shared" si="5"/>
        <v>3.2170322580645165</v>
      </c>
      <c r="R276">
        <v>0</v>
      </c>
      <c r="U276">
        <v>0</v>
      </c>
      <c r="W276">
        <v>0</v>
      </c>
      <c r="X276" s="76">
        <v>0.47370000000000001</v>
      </c>
      <c r="Z276" s="1" t="s">
        <v>846</v>
      </c>
    </row>
    <row r="277" spans="1:28" ht="18" x14ac:dyDescent="0.4">
      <c r="A277" t="s">
        <v>841</v>
      </c>
      <c r="B277" t="s">
        <v>29</v>
      </c>
      <c r="C277" t="s">
        <v>13</v>
      </c>
      <c r="D277" t="s">
        <v>918</v>
      </c>
      <c r="E277" t="s">
        <v>324</v>
      </c>
      <c r="F277" s="1">
        <v>0.83830000000000005</v>
      </c>
      <c r="G277">
        <v>1.07</v>
      </c>
      <c r="H277">
        <v>0.1119</v>
      </c>
      <c r="I277">
        <v>5.8300000000000005E-2</v>
      </c>
      <c r="J277">
        <f>+I277/H277</f>
        <v>0.5210008936550492</v>
      </c>
      <c r="K277">
        <v>3</v>
      </c>
      <c r="L277">
        <v>135.77799999999999</v>
      </c>
      <c r="M277">
        <v>134.56299999999999</v>
      </c>
      <c r="N277">
        <v>117.667</v>
      </c>
      <c r="P277" s="23">
        <f>+SUM(L277:N277)</f>
        <v>388.00800000000004</v>
      </c>
      <c r="Q277" s="56">
        <f>+P277*(3.14/2)/(I277*1000)</f>
        <v>10.44892898799314</v>
      </c>
      <c r="R277" s="23">
        <v>0</v>
      </c>
      <c r="S277" s="23"/>
      <c r="T277" s="65"/>
      <c r="U277" s="23">
        <v>0</v>
      </c>
      <c r="V277" s="23"/>
      <c r="W277" s="24">
        <v>0</v>
      </c>
      <c r="X277" s="75">
        <v>0.47989999999999999</v>
      </c>
      <c r="Y277" s="9" t="s">
        <v>864</v>
      </c>
      <c r="Z277" s="2" t="s">
        <v>847</v>
      </c>
      <c r="AA277" s="1" t="s">
        <v>915</v>
      </c>
    </row>
    <row r="278" spans="1:28" ht="18" x14ac:dyDescent="0.4">
      <c r="A278" t="s">
        <v>841</v>
      </c>
      <c r="B278" t="s">
        <v>29</v>
      </c>
      <c r="C278" t="s">
        <v>13</v>
      </c>
      <c r="D278" t="s">
        <v>918</v>
      </c>
      <c r="E278" t="s">
        <v>325</v>
      </c>
      <c r="F278" s="1">
        <v>0.29549999999999998</v>
      </c>
      <c r="G278">
        <v>0.45</v>
      </c>
      <c r="H278">
        <v>6.9199999999999998E-2</v>
      </c>
      <c r="I278">
        <v>3.5500000000000004E-2</v>
      </c>
      <c r="J278">
        <f t="shared" ref="J278:J341" si="6">+I278/H278</f>
        <v>0.51300578034682087</v>
      </c>
      <c r="K278">
        <v>3</v>
      </c>
      <c r="L278">
        <v>84.545000000000002</v>
      </c>
      <c r="M278">
        <v>83.74</v>
      </c>
      <c r="N278">
        <v>90.87</v>
      </c>
      <c r="P278">
        <f t="shared" ref="P278:P341" si="7">+SUM(L278:N278)</f>
        <v>259.15499999999997</v>
      </c>
      <c r="Q278" s="56">
        <f t="shared" ref="Q278:Q341" si="8">+P278*(3.14/2)/(I278*1000)</f>
        <v>11.461221126760559</v>
      </c>
      <c r="R278">
        <v>0</v>
      </c>
      <c r="U278">
        <v>0</v>
      </c>
      <c r="W278" s="73">
        <v>0</v>
      </c>
      <c r="X278" s="75">
        <v>0.47989999999999999</v>
      </c>
      <c r="Z278" s="5" t="s">
        <v>848</v>
      </c>
    </row>
    <row r="279" spans="1:28" ht="18" x14ac:dyDescent="0.4">
      <c r="A279" t="s">
        <v>841</v>
      </c>
      <c r="B279" t="s">
        <v>29</v>
      </c>
      <c r="C279" t="s">
        <v>13</v>
      </c>
      <c r="D279" t="s">
        <v>918</v>
      </c>
      <c r="E279" t="s">
        <v>326</v>
      </c>
      <c r="F279" s="1">
        <v>0.32</v>
      </c>
      <c r="G279">
        <v>0.31</v>
      </c>
      <c r="Q279" s="56"/>
      <c r="R279">
        <v>0</v>
      </c>
      <c r="U279">
        <v>0</v>
      </c>
      <c r="W279" s="73">
        <v>0</v>
      </c>
      <c r="X279" s="75">
        <v>0.47989999999999999</v>
      </c>
      <c r="Z279" s="6" t="s">
        <v>851</v>
      </c>
    </row>
    <row r="280" spans="1:28" ht="18" x14ac:dyDescent="0.4">
      <c r="A280" t="s">
        <v>841</v>
      </c>
      <c r="B280" t="s">
        <v>29</v>
      </c>
      <c r="C280" t="s">
        <v>13</v>
      </c>
      <c r="D280" t="s">
        <v>918</v>
      </c>
      <c r="E280" t="s">
        <v>327</v>
      </c>
      <c r="F280" s="1">
        <v>0.28000000000000003</v>
      </c>
      <c r="G280">
        <v>0.67</v>
      </c>
      <c r="Q280" s="56"/>
      <c r="R280">
        <v>0</v>
      </c>
      <c r="U280">
        <v>0</v>
      </c>
      <c r="W280" s="73">
        <v>0</v>
      </c>
      <c r="X280" s="75">
        <v>0.47989999999999999</v>
      </c>
    </row>
    <row r="281" spans="1:28" ht="18" x14ac:dyDescent="0.4">
      <c r="A281" t="s">
        <v>841</v>
      </c>
      <c r="B281" t="s">
        <v>29</v>
      </c>
      <c r="C281" t="s">
        <v>13</v>
      </c>
      <c r="D281" t="s">
        <v>918</v>
      </c>
      <c r="E281" t="s">
        <v>328</v>
      </c>
      <c r="F281" s="1">
        <v>2.8125</v>
      </c>
      <c r="G281">
        <v>2.68</v>
      </c>
      <c r="H281">
        <v>0.1142</v>
      </c>
      <c r="I281">
        <v>5.2200000000000003E-2</v>
      </c>
      <c r="J281">
        <f t="shared" si="6"/>
        <v>0.4570928196147111</v>
      </c>
      <c r="K281">
        <v>3</v>
      </c>
      <c r="L281">
        <v>86.256</v>
      </c>
      <c r="M281">
        <v>113.35299999999999</v>
      </c>
      <c r="N281">
        <v>121.616</v>
      </c>
      <c r="P281">
        <f t="shared" si="7"/>
        <v>321.22499999999997</v>
      </c>
      <c r="Q281" s="56">
        <f t="shared" si="8"/>
        <v>9.6613649425287349</v>
      </c>
      <c r="R281">
        <f>+(U281*35)/S281</f>
        <v>261</v>
      </c>
      <c r="S281">
        <v>2.1000000000000001E-2</v>
      </c>
      <c r="U281">
        <v>0.15660000000000002</v>
      </c>
      <c r="V281">
        <f>+(S281*1000)/35</f>
        <v>0.6</v>
      </c>
      <c r="W281">
        <v>3</v>
      </c>
      <c r="X281" s="75">
        <v>0.47989999999999999</v>
      </c>
    </row>
    <row r="282" spans="1:28" ht="18" x14ac:dyDescent="0.4">
      <c r="A282" t="s">
        <v>841</v>
      </c>
      <c r="B282" t="s">
        <v>29</v>
      </c>
      <c r="C282" t="s">
        <v>13</v>
      </c>
      <c r="D282" t="s">
        <v>918</v>
      </c>
      <c r="E282" t="s">
        <v>329</v>
      </c>
      <c r="F282" s="1">
        <v>2.7199999999999998E-2</v>
      </c>
      <c r="G282">
        <v>5.1999999999999998E-2</v>
      </c>
      <c r="Q282" s="56"/>
      <c r="R282">
        <v>0</v>
      </c>
      <c r="U282">
        <v>0</v>
      </c>
      <c r="W282">
        <v>0</v>
      </c>
      <c r="X282" s="75">
        <v>0.47989999999999999</v>
      </c>
    </row>
    <row r="283" spans="1:28" ht="18" x14ac:dyDescent="0.4">
      <c r="A283" t="s">
        <v>841</v>
      </c>
      <c r="B283" t="s">
        <v>29</v>
      </c>
      <c r="C283" t="s">
        <v>13</v>
      </c>
      <c r="D283" t="s">
        <v>918</v>
      </c>
      <c r="E283" t="s">
        <v>330</v>
      </c>
      <c r="F283" s="1">
        <v>0.36</v>
      </c>
      <c r="G283">
        <v>0.34</v>
      </c>
      <c r="Q283" s="56"/>
      <c r="R283">
        <v>0</v>
      </c>
      <c r="U283">
        <v>0</v>
      </c>
      <c r="W283">
        <v>0</v>
      </c>
      <c r="X283" s="75">
        <v>0.47989999999999999</v>
      </c>
    </row>
    <row r="284" spans="1:28" ht="18" x14ac:dyDescent="0.4">
      <c r="A284" t="s">
        <v>841</v>
      </c>
      <c r="B284" t="s">
        <v>29</v>
      </c>
      <c r="C284" t="s">
        <v>13</v>
      </c>
      <c r="D284" t="s">
        <v>918</v>
      </c>
      <c r="E284" t="s">
        <v>331</v>
      </c>
      <c r="F284" s="1">
        <v>3.6757</v>
      </c>
      <c r="G284">
        <v>2.46</v>
      </c>
      <c r="H284">
        <v>0.11550000000000001</v>
      </c>
      <c r="I284">
        <v>6.5700000000000008E-2</v>
      </c>
      <c r="J284">
        <f t="shared" si="6"/>
        <v>0.56883116883116891</v>
      </c>
      <c r="K284">
        <v>3</v>
      </c>
      <c r="L284">
        <v>160.99199999999999</v>
      </c>
      <c r="M284">
        <v>143.29900000000001</v>
      </c>
      <c r="N284">
        <v>158.81</v>
      </c>
      <c r="P284">
        <f t="shared" si="7"/>
        <v>463.101</v>
      </c>
      <c r="Q284" s="56">
        <f t="shared" si="8"/>
        <v>11.066492694063927</v>
      </c>
      <c r="R284">
        <f>+(U284*35)/S284</f>
        <v>703.56796116504859</v>
      </c>
      <c r="S284">
        <v>2.06E-2</v>
      </c>
      <c r="U284">
        <v>0.41410000000000002</v>
      </c>
      <c r="V284">
        <f>+(S284*1000)/35</f>
        <v>0.58857142857142863</v>
      </c>
      <c r="W284">
        <v>13</v>
      </c>
      <c r="X284" s="75">
        <v>0.47989999999999999</v>
      </c>
    </row>
    <row r="285" spans="1:28" ht="18" x14ac:dyDescent="0.4">
      <c r="A285" t="s">
        <v>841</v>
      </c>
      <c r="B285" t="s">
        <v>29</v>
      </c>
      <c r="C285" t="s">
        <v>13</v>
      </c>
      <c r="D285" t="s">
        <v>918</v>
      </c>
      <c r="E285" t="s">
        <v>332</v>
      </c>
      <c r="F285" s="1">
        <v>9.3043999999999993</v>
      </c>
      <c r="G285">
        <v>3.93</v>
      </c>
      <c r="H285">
        <v>0.1704</v>
      </c>
      <c r="I285">
        <v>7.7100000000000002E-2</v>
      </c>
      <c r="J285">
        <f t="shared" si="6"/>
        <v>0.45246478873239437</v>
      </c>
      <c r="K285">
        <v>3</v>
      </c>
      <c r="L285">
        <v>188.18799999999999</v>
      </c>
      <c r="M285">
        <v>223.108</v>
      </c>
      <c r="N285">
        <v>209.96100000000001</v>
      </c>
      <c r="P285">
        <f t="shared" si="7"/>
        <v>621.25700000000006</v>
      </c>
      <c r="Q285" s="56">
        <f t="shared" si="8"/>
        <v>12.650758625162128</v>
      </c>
      <c r="R285">
        <f>+(U285*35)/S285</f>
        <v>1885.296442687747</v>
      </c>
      <c r="S285">
        <v>2.53E-2</v>
      </c>
      <c r="U285">
        <v>1.3628</v>
      </c>
      <c r="V285">
        <f>+(S285*1000)/35</f>
        <v>0.72285714285714286</v>
      </c>
      <c r="W285">
        <v>30</v>
      </c>
      <c r="X285" s="75">
        <v>0.47989999999999999</v>
      </c>
    </row>
    <row r="286" spans="1:28" x14ac:dyDescent="0.35">
      <c r="A286" t="s">
        <v>841</v>
      </c>
      <c r="B286" t="s">
        <v>30</v>
      </c>
      <c r="C286" t="s">
        <v>112</v>
      </c>
      <c r="D286" t="s">
        <v>934</v>
      </c>
      <c r="E286" t="s">
        <v>333</v>
      </c>
      <c r="F286" s="1">
        <v>0.58330000000000004</v>
      </c>
      <c r="G286">
        <v>0.46</v>
      </c>
      <c r="Q286" s="56"/>
      <c r="R286">
        <f>+(U286*35)/S286</f>
        <v>41.746987951807235</v>
      </c>
      <c r="S286" s="4">
        <v>1.66E-2</v>
      </c>
      <c r="T286" s="66">
        <v>25</v>
      </c>
      <c r="U286" s="4">
        <v>1.9800000000000002E-2</v>
      </c>
      <c r="V286" s="2">
        <f>+(S286*1000)/25</f>
        <v>0.66400000000000003</v>
      </c>
      <c r="W286" s="3">
        <v>1</v>
      </c>
      <c r="X286">
        <v>0.51490000000000002</v>
      </c>
      <c r="Y286" s="10"/>
      <c r="Z286" s="2">
        <v>0.47428571428571431</v>
      </c>
      <c r="AA286" s="2" t="s">
        <v>854</v>
      </c>
      <c r="AB286" s="3"/>
    </row>
    <row r="287" spans="1:28" x14ac:dyDescent="0.35">
      <c r="A287" t="s">
        <v>841</v>
      </c>
      <c r="B287" t="s">
        <v>30</v>
      </c>
      <c r="C287" t="s">
        <v>112</v>
      </c>
      <c r="D287" t="s">
        <v>934</v>
      </c>
      <c r="E287" t="s">
        <v>334</v>
      </c>
      <c r="F287" s="1">
        <v>2.3434999999999997</v>
      </c>
      <c r="G287">
        <v>1.35</v>
      </c>
      <c r="H287">
        <v>7.4499999999999997E-2</v>
      </c>
      <c r="I287">
        <v>4.1800000000000004E-2</v>
      </c>
      <c r="J287">
        <f t="shared" si="6"/>
        <v>0.56107382550335583</v>
      </c>
      <c r="K287">
        <v>3</v>
      </c>
      <c r="L287">
        <v>96.409000000000006</v>
      </c>
      <c r="M287">
        <v>94.088999999999999</v>
      </c>
      <c r="N287">
        <v>106.139</v>
      </c>
      <c r="P287">
        <f t="shared" si="7"/>
        <v>296.637</v>
      </c>
      <c r="Q287" s="56">
        <f t="shared" si="8"/>
        <v>11.141628947368421</v>
      </c>
      <c r="R287">
        <f>+(U287*35)/S287</f>
        <v>310.80578512396693</v>
      </c>
      <c r="S287" s="4">
        <v>2.4200000000000003E-2</v>
      </c>
      <c r="T287" s="66"/>
      <c r="U287" s="4">
        <v>0.21490000000000001</v>
      </c>
      <c r="V287">
        <f>+(S287*1000)/35</f>
        <v>0.6914285714285715</v>
      </c>
      <c r="W287">
        <v>9</v>
      </c>
      <c r="X287">
        <v>0.51490000000000002</v>
      </c>
    </row>
    <row r="288" spans="1:28" x14ac:dyDescent="0.35">
      <c r="A288" t="s">
        <v>841</v>
      </c>
      <c r="B288" t="s">
        <v>30</v>
      </c>
      <c r="C288" t="s">
        <v>112</v>
      </c>
      <c r="D288" t="s">
        <v>934</v>
      </c>
      <c r="E288" t="s">
        <v>335</v>
      </c>
      <c r="F288" s="1">
        <v>3.6121000000000003</v>
      </c>
      <c r="G288">
        <v>1.18</v>
      </c>
      <c r="H288">
        <v>5.8799999999999998E-2</v>
      </c>
      <c r="I288">
        <v>3.2800000000000003E-2</v>
      </c>
      <c r="J288">
        <f t="shared" si="6"/>
        <v>0.55782312925170074</v>
      </c>
      <c r="K288">
        <v>3</v>
      </c>
      <c r="L288">
        <v>71.507999999999996</v>
      </c>
      <c r="M288">
        <v>59.64</v>
      </c>
      <c r="N288">
        <v>102.318</v>
      </c>
      <c r="P288">
        <f t="shared" si="7"/>
        <v>233.46600000000001</v>
      </c>
      <c r="Q288" s="56">
        <f t="shared" si="8"/>
        <v>11.175049390243903</v>
      </c>
      <c r="R288">
        <f>+(U288*35)/S288</f>
        <v>391.41666666666669</v>
      </c>
      <c r="S288" s="4">
        <v>2.4E-2</v>
      </c>
      <c r="T288" s="66"/>
      <c r="U288" s="4">
        <v>0.26840000000000003</v>
      </c>
      <c r="V288">
        <f>+(S288*1000)/35</f>
        <v>0.68571428571428572</v>
      </c>
      <c r="W288">
        <v>14</v>
      </c>
      <c r="X288">
        <v>0.51490000000000002</v>
      </c>
    </row>
    <row r="289" spans="1:27" x14ac:dyDescent="0.35">
      <c r="A289" t="s">
        <v>841</v>
      </c>
      <c r="B289" t="s">
        <v>30</v>
      </c>
      <c r="C289" t="s">
        <v>112</v>
      </c>
      <c r="D289" t="s">
        <v>934</v>
      </c>
      <c r="E289" t="s">
        <v>336</v>
      </c>
      <c r="F289" s="1">
        <v>0.31929999999999997</v>
      </c>
      <c r="G289">
        <v>0.21690000000000001</v>
      </c>
      <c r="Q289" s="56"/>
      <c r="R289">
        <v>0</v>
      </c>
      <c r="S289" s="4"/>
      <c r="T289" s="66"/>
      <c r="U289" s="4">
        <v>0</v>
      </c>
      <c r="W289">
        <v>0</v>
      </c>
      <c r="X289">
        <v>0.51490000000000002</v>
      </c>
    </row>
    <row r="290" spans="1:27" x14ac:dyDescent="0.35">
      <c r="A290" t="s">
        <v>841</v>
      </c>
      <c r="B290" t="s">
        <v>30</v>
      </c>
      <c r="C290" t="s">
        <v>112</v>
      </c>
      <c r="D290" t="s">
        <v>934</v>
      </c>
      <c r="E290" t="s">
        <v>337</v>
      </c>
      <c r="F290" s="1">
        <v>1.4064000000000001</v>
      </c>
      <c r="G290">
        <v>0.61560000000000004</v>
      </c>
      <c r="H290">
        <v>6.7900000000000002E-2</v>
      </c>
      <c r="I290">
        <v>3.4300000000000004E-2</v>
      </c>
      <c r="J290">
        <f t="shared" si="6"/>
        <v>0.50515463917525782</v>
      </c>
      <c r="K290">
        <v>3</v>
      </c>
      <c r="L290">
        <v>86.543000000000006</v>
      </c>
      <c r="M290">
        <v>79.792000000000002</v>
      </c>
      <c r="N290">
        <v>104.08799999999999</v>
      </c>
      <c r="P290">
        <f t="shared" si="7"/>
        <v>270.423</v>
      </c>
      <c r="Q290" s="56">
        <f t="shared" si="8"/>
        <v>12.377962390670554</v>
      </c>
      <c r="R290">
        <v>0</v>
      </c>
      <c r="S290" s="4"/>
      <c r="T290" s="66"/>
      <c r="U290" s="4">
        <v>0</v>
      </c>
      <c r="W290">
        <v>0</v>
      </c>
      <c r="X290">
        <v>0.51490000000000002</v>
      </c>
    </row>
    <row r="291" spans="1:27" x14ac:dyDescent="0.35">
      <c r="A291" t="s">
        <v>841</v>
      </c>
      <c r="B291" t="s">
        <v>30</v>
      </c>
      <c r="C291" t="s">
        <v>112</v>
      </c>
      <c r="D291" t="s">
        <v>934</v>
      </c>
      <c r="E291" t="s">
        <v>338</v>
      </c>
      <c r="F291" s="1">
        <v>0.81100000000000005</v>
      </c>
      <c r="G291">
        <v>0.57999999999999996</v>
      </c>
      <c r="Q291" s="56"/>
      <c r="R291">
        <f>+(U291*35)/S291</f>
        <v>44.54545454545454</v>
      </c>
      <c r="S291" s="4">
        <v>1.1000000000000001E-2</v>
      </c>
      <c r="T291" s="66">
        <v>20</v>
      </c>
      <c r="U291" s="4">
        <v>1.4E-2</v>
      </c>
      <c r="V291" s="2">
        <f>+(S291*1000)/20</f>
        <v>0.55000000000000004</v>
      </c>
      <c r="W291" s="3">
        <v>1</v>
      </c>
      <c r="X291">
        <v>0.51490000000000002</v>
      </c>
      <c r="Y291" s="10"/>
      <c r="Z291" s="2">
        <v>0.31428571428571433</v>
      </c>
      <c r="AA291" s="2" t="s">
        <v>855</v>
      </c>
    </row>
    <row r="292" spans="1:27" x14ac:dyDescent="0.35">
      <c r="A292" t="s">
        <v>841</v>
      </c>
      <c r="B292" t="s">
        <v>30</v>
      </c>
      <c r="C292" t="s">
        <v>112</v>
      </c>
      <c r="D292" t="s">
        <v>934</v>
      </c>
      <c r="E292" t="s">
        <v>339</v>
      </c>
      <c r="F292" s="1">
        <v>1.1939000000000002</v>
      </c>
      <c r="G292">
        <v>0.8</v>
      </c>
      <c r="Q292" s="56"/>
      <c r="R292">
        <f>+(U292*35)/S292</f>
        <v>145.31034482758622</v>
      </c>
      <c r="S292">
        <v>1.4500000000000001E-2</v>
      </c>
      <c r="U292">
        <v>6.0200000000000004E-2</v>
      </c>
      <c r="V292">
        <f>+(S292*1000)/35</f>
        <v>0.41428571428571431</v>
      </c>
      <c r="W292">
        <v>6</v>
      </c>
      <c r="X292">
        <v>0.51490000000000002</v>
      </c>
    </row>
    <row r="293" spans="1:27" x14ac:dyDescent="0.35">
      <c r="A293" t="s">
        <v>841</v>
      </c>
      <c r="B293" t="s">
        <v>30</v>
      </c>
      <c r="C293" t="s">
        <v>112</v>
      </c>
      <c r="D293" t="s">
        <v>934</v>
      </c>
      <c r="E293" t="s">
        <v>340</v>
      </c>
      <c r="F293" s="1">
        <v>0.60209999999999997</v>
      </c>
      <c r="G293">
        <v>0.72</v>
      </c>
      <c r="H293">
        <v>6.9400000000000003E-2</v>
      </c>
      <c r="I293">
        <v>3.2100000000000004E-2</v>
      </c>
      <c r="J293">
        <f t="shared" si="6"/>
        <v>0.46253602305475505</v>
      </c>
      <c r="K293">
        <v>3</v>
      </c>
      <c r="L293">
        <v>100.28</v>
      </c>
      <c r="M293">
        <v>91.186000000000007</v>
      </c>
      <c r="N293">
        <v>83.67</v>
      </c>
      <c r="P293">
        <f t="shared" si="7"/>
        <v>275.13600000000002</v>
      </c>
      <c r="Q293" s="56">
        <f t="shared" si="8"/>
        <v>13.456807476635516</v>
      </c>
      <c r="R293">
        <v>0</v>
      </c>
      <c r="U293" s="4">
        <v>0</v>
      </c>
      <c r="W293">
        <v>0</v>
      </c>
      <c r="X293">
        <v>0.51490000000000002</v>
      </c>
    </row>
    <row r="294" spans="1:27" x14ac:dyDescent="0.35">
      <c r="A294" t="s">
        <v>841</v>
      </c>
      <c r="B294" t="s">
        <v>30</v>
      </c>
      <c r="C294" t="s">
        <v>112</v>
      </c>
      <c r="D294" t="s">
        <v>934</v>
      </c>
      <c r="E294" t="s">
        <v>341</v>
      </c>
      <c r="F294" s="1">
        <v>1.2084999999999999</v>
      </c>
      <c r="G294">
        <v>1.01</v>
      </c>
      <c r="H294">
        <v>6.3E-2</v>
      </c>
      <c r="I294">
        <v>2.8500000000000001E-2</v>
      </c>
      <c r="J294">
        <f t="shared" si="6"/>
        <v>0.45238095238095238</v>
      </c>
      <c r="K294">
        <v>3</v>
      </c>
      <c r="L294">
        <v>77.462000000000003</v>
      </c>
      <c r="M294">
        <v>80.510000000000005</v>
      </c>
      <c r="N294">
        <v>95.570999999999998</v>
      </c>
      <c r="P294">
        <f t="shared" si="7"/>
        <v>253.54300000000001</v>
      </c>
      <c r="Q294" s="56">
        <f t="shared" si="8"/>
        <v>13.96710561403509</v>
      </c>
      <c r="R294">
        <v>0</v>
      </c>
      <c r="U294" s="4">
        <v>0</v>
      </c>
      <c r="W294">
        <v>0</v>
      </c>
      <c r="X294">
        <v>0.51490000000000002</v>
      </c>
    </row>
    <row r="295" spans="1:27" x14ac:dyDescent="0.35">
      <c r="A295" t="s">
        <v>841</v>
      </c>
      <c r="B295" t="s">
        <v>30</v>
      </c>
      <c r="C295" t="s">
        <v>112</v>
      </c>
      <c r="D295" t="s">
        <v>934</v>
      </c>
      <c r="E295" t="s">
        <v>342</v>
      </c>
      <c r="F295" s="1">
        <v>0.19009999999999999</v>
      </c>
      <c r="G295">
        <v>0.29499999999999998</v>
      </c>
      <c r="Q295" s="56"/>
      <c r="R295">
        <v>0</v>
      </c>
      <c r="U295" s="4">
        <v>0</v>
      </c>
      <c r="W295">
        <v>0</v>
      </c>
      <c r="X295">
        <v>0.51490000000000002</v>
      </c>
    </row>
    <row r="296" spans="1:27" x14ac:dyDescent="0.35">
      <c r="A296" t="s">
        <v>841</v>
      </c>
      <c r="B296" t="s">
        <v>30</v>
      </c>
      <c r="C296" t="s">
        <v>112</v>
      </c>
      <c r="D296" t="s">
        <v>934</v>
      </c>
      <c r="E296" t="s">
        <v>343</v>
      </c>
      <c r="F296" s="1">
        <v>1.8E-3</v>
      </c>
      <c r="G296">
        <v>2E-3</v>
      </c>
      <c r="Q296" s="56"/>
      <c r="R296">
        <v>0</v>
      </c>
      <c r="U296" s="4">
        <v>0</v>
      </c>
      <c r="W296">
        <v>0</v>
      </c>
      <c r="X296">
        <v>0.51490000000000002</v>
      </c>
    </row>
    <row r="297" spans="1:27" ht="19.5" x14ac:dyDescent="0.6">
      <c r="A297" t="s">
        <v>841</v>
      </c>
      <c r="B297" t="s">
        <v>29</v>
      </c>
      <c r="C297" t="s">
        <v>317</v>
      </c>
      <c r="D297" t="s">
        <v>941</v>
      </c>
      <c r="E297" t="s">
        <v>344</v>
      </c>
      <c r="F297" s="1">
        <v>2.0404999999999998</v>
      </c>
      <c r="G297">
        <v>1.46</v>
      </c>
      <c r="H297">
        <v>5.8000000000000003E-2</v>
      </c>
      <c r="I297">
        <v>3.0500000000000003E-2</v>
      </c>
      <c r="J297">
        <f t="shared" si="6"/>
        <v>0.52586206896551724</v>
      </c>
      <c r="K297">
        <v>3</v>
      </c>
      <c r="L297">
        <v>64.355000000000004</v>
      </c>
      <c r="M297">
        <v>87.295000000000002</v>
      </c>
      <c r="N297">
        <v>71.403999999999996</v>
      </c>
      <c r="P297">
        <f t="shared" si="7"/>
        <v>223.054</v>
      </c>
      <c r="Q297" s="56">
        <f t="shared" si="8"/>
        <v>11.48179606557377</v>
      </c>
      <c r="R297">
        <v>0</v>
      </c>
      <c r="U297" s="4">
        <v>0</v>
      </c>
      <c r="W297">
        <v>0</v>
      </c>
      <c r="X297" s="76">
        <v>0.47760000000000002</v>
      </c>
    </row>
    <row r="298" spans="1:27" ht="19.5" x14ac:dyDescent="0.6">
      <c r="A298" t="s">
        <v>841</v>
      </c>
      <c r="B298" t="s">
        <v>29</v>
      </c>
      <c r="C298" t="s">
        <v>317</v>
      </c>
      <c r="D298" t="s">
        <v>941</v>
      </c>
      <c r="E298" t="s">
        <v>345</v>
      </c>
      <c r="F298" s="1">
        <v>7.3499999999999996E-2</v>
      </c>
      <c r="G298">
        <v>2.69E-2</v>
      </c>
      <c r="Q298" s="56"/>
      <c r="R298">
        <v>0</v>
      </c>
      <c r="U298" s="4">
        <v>0</v>
      </c>
      <c r="W298">
        <v>0</v>
      </c>
      <c r="X298" s="76">
        <v>0.47760000000000002</v>
      </c>
    </row>
    <row r="299" spans="1:27" ht="19.5" x14ac:dyDescent="0.6">
      <c r="A299" t="s">
        <v>841</v>
      </c>
      <c r="B299" t="s">
        <v>29</v>
      </c>
      <c r="C299" t="s">
        <v>317</v>
      </c>
      <c r="D299" t="s">
        <v>941</v>
      </c>
      <c r="E299" t="s">
        <v>346</v>
      </c>
      <c r="F299" s="1">
        <v>1.5922000000000001</v>
      </c>
      <c r="G299">
        <v>2.5</v>
      </c>
      <c r="H299">
        <v>0.1147</v>
      </c>
      <c r="I299">
        <v>6.3399999999999998E-2</v>
      </c>
      <c r="J299">
        <f t="shared" si="6"/>
        <v>0.5527462946817786</v>
      </c>
      <c r="K299">
        <v>3</v>
      </c>
      <c r="L299">
        <v>105.17100000000001</v>
      </c>
      <c r="M299">
        <v>140.351</v>
      </c>
      <c r="N299">
        <v>143.23500000000001</v>
      </c>
      <c r="P299">
        <f t="shared" si="7"/>
        <v>388.75700000000001</v>
      </c>
      <c r="Q299" s="56">
        <f t="shared" si="8"/>
        <v>9.6269477917981092</v>
      </c>
      <c r="R299">
        <f>+(U299*35)/S299</f>
        <v>60.696202531645568</v>
      </c>
      <c r="S299" s="4">
        <v>1.5800000000000002E-2</v>
      </c>
      <c r="T299" s="66">
        <v>30</v>
      </c>
      <c r="U299" s="4">
        <v>2.7400000000000001E-2</v>
      </c>
      <c r="V299" s="2">
        <f>+(S299*1000)/30</f>
        <v>0.52666666666666673</v>
      </c>
      <c r="W299">
        <v>1</v>
      </c>
      <c r="X299" s="76">
        <v>0.47760000000000002</v>
      </c>
      <c r="Y299" s="10"/>
      <c r="Z299" s="1">
        <v>0.45142857142857146</v>
      </c>
      <c r="AA299" s="2" t="s">
        <v>856</v>
      </c>
    </row>
    <row r="300" spans="1:27" ht="19.5" x14ac:dyDescent="0.6">
      <c r="A300" t="s">
        <v>841</v>
      </c>
      <c r="B300" t="s">
        <v>29</v>
      </c>
      <c r="C300" t="s">
        <v>317</v>
      </c>
      <c r="D300" t="s">
        <v>941</v>
      </c>
      <c r="E300" t="s">
        <v>347</v>
      </c>
      <c r="F300" s="1">
        <v>1.8895000000000002</v>
      </c>
      <c r="G300">
        <v>1.1000000000000001</v>
      </c>
      <c r="H300">
        <v>0.1143</v>
      </c>
      <c r="I300">
        <v>5.9500000000000004E-2</v>
      </c>
      <c r="J300">
        <f t="shared" si="6"/>
        <v>0.52055993000874889</v>
      </c>
      <c r="K300">
        <v>3</v>
      </c>
      <c r="L300">
        <v>126.099</v>
      </c>
      <c r="M300">
        <v>148.90100000000001</v>
      </c>
      <c r="N300">
        <v>120.416</v>
      </c>
      <c r="P300">
        <f t="shared" si="7"/>
        <v>395.416</v>
      </c>
      <c r="Q300" s="56">
        <f t="shared" si="8"/>
        <v>10.43366588235294</v>
      </c>
      <c r="R300">
        <v>0</v>
      </c>
      <c r="S300" s="4"/>
      <c r="T300" s="66"/>
      <c r="U300" s="4">
        <v>0</v>
      </c>
      <c r="W300">
        <v>0</v>
      </c>
      <c r="X300" s="76">
        <v>0.47760000000000002</v>
      </c>
    </row>
    <row r="301" spans="1:27" ht="19.5" x14ac:dyDescent="0.6">
      <c r="A301" t="s">
        <v>841</v>
      </c>
      <c r="B301" t="s">
        <v>29</v>
      </c>
      <c r="C301" t="s">
        <v>317</v>
      </c>
      <c r="D301" t="s">
        <v>941</v>
      </c>
      <c r="E301" t="s">
        <v>348</v>
      </c>
      <c r="F301" s="1">
        <v>0.44359999999999999</v>
      </c>
      <c r="G301">
        <v>0.44440000000000002</v>
      </c>
      <c r="Q301" s="56"/>
      <c r="R301">
        <v>0</v>
      </c>
      <c r="U301" s="4">
        <v>0</v>
      </c>
      <c r="W301">
        <v>0</v>
      </c>
      <c r="X301" s="76">
        <v>0.47760000000000002</v>
      </c>
    </row>
    <row r="302" spans="1:27" ht="19.5" x14ac:dyDescent="0.6">
      <c r="A302" t="s">
        <v>841</v>
      </c>
      <c r="B302" t="s">
        <v>29</v>
      </c>
      <c r="C302" t="s">
        <v>317</v>
      </c>
      <c r="D302" t="s">
        <v>941</v>
      </c>
      <c r="E302" t="s">
        <v>349</v>
      </c>
      <c r="F302" s="1">
        <v>8.9499999999999996E-2</v>
      </c>
      <c r="G302">
        <v>8.5000000000000006E-2</v>
      </c>
      <c r="Q302" s="56"/>
      <c r="R302">
        <v>0</v>
      </c>
      <c r="U302" s="4">
        <v>0</v>
      </c>
      <c r="W302">
        <v>0</v>
      </c>
      <c r="X302" s="76">
        <v>0.47760000000000002</v>
      </c>
    </row>
    <row r="303" spans="1:27" ht="19.5" x14ac:dyDescent="0.6">
      <c r="A303" t="s">
        <v>841</v>
      </c>
      <c r="B303" t="s">
        <v>29</v>
      </c>
      <c r="C303" t="s">
        <v>317</v>
      </c>
      <c r="D303" t="s">
        <v>941</v>
      </c>
      <c r="E303" t="s">
        <v>350</v>
      </c>
      <c r="F303" s="1">
        <v>1.4389000000000003</v>
      </c>
      <c r="G303">
        <v>1.35</v>
      </c>
      <c r="H303">
        <v>8.6599999999999996E-2</v>
      </c>
      <c r="I303">
        <v>4.5400000000000003E-2</v>
      </c>
      <c r="J303">
        <f t="shared" si="6"/>
        <v>0.5242494226327945</v>
      </c>
      <c r="K303">
        <v>3</v>
      </c>
      <c r="L303">
        <v>97.977999999999994</v>
      </c>
      <c r="M303">
        <v>115.97799999999999</v>
      </c>
      <c r="N303">
        <v>104.925</v>
      </c>
      <c r="P303">
        <f t="shared" si="7"/>
        <v>318.88099999999997</v>
      </c>
      <c r="Q303" s="56">
        <f t="shared" si="8"/>
        <v>11.02738259911894</v>
      </c>
      <c r="R303">
        <f>+(U303*35)/S303</f>
        <v>55.300000000000004</v>
      </c>
      <c r="S303">
        <v>1.5000000000000001E-2</v>
      </c>
      <c r="U303">
        <v>2.3700000000000002E-2</v>
      </c>
      <c r="V303">
        <f>+(S303*1000)/35</f>
        <v>0.4285714285714286</v>
      </c>
      <c r="W303">
        <v>1</v>
      </c>
      <c r="X303" s="76">
        <v>0.47760000000000002</v>
      </c>
    </row>
    <row r="304" spans="1:27" ht="19.5" x14ac:dyDescent="0.6">
      <c r="A304" t="s">
        <v>841</v>
      </c>
      <c r="B304" t="s">
        <v>29</v>
      </c>
      <c r="C304" t="s">
        <v>317</v>
      </c>
      <c r="D304" t="s">
        <v>941</v>
      </c>
      <c r="E304" t="s">
        <v>351</v>
      </c>
      <c r="F304" s="1">
        <v>0.109</v>
      </c>
      <c r="G304">
        <v>0.10440000000000001</v>
      </c>
      <c r="Q304" s="56"/>
      <c r="R304">
        <v>0</v>
      </c>
      <c r="U304" s="4">
        <v>0</v>
      </c>
      <c r="W304">
        <v>0</v>
      </c>
      <c r="X304" s="76">
        <v>0.47760000000000002</v>
      </c>
    </row>
    <row r="305" spans="1:28" ht="19.5" x14ac:dyDescent="0.6">
      <c r="A305" t="s">
        <v>841</v>
      </c>
      <c r="B305" t="s">
        <v>29</v>
      </c>
      <c r="C305" t="s">
        <v>317</v>
      </c>
      <c r="D305" t="s">
        <v>941</v>
      </c>
      <c r="E305" t="s">
        <v>352</v>
      </c>
      <c r="F305" s="1">
        <v>0.59740000000000004</v>
      </c>
      <c r="G305">
        <v>0.45989999999999998</v>
      </c>
      <c r="H305">
        <v>3.73E-2</v>
      </c>
      <c r="I305">
        <v>1.8200000000000001E-2</v>
      </c>
      <c r="J305">
        <f t="shared" si="6"/>
        <v>0.48793565683646117</v>
      </c>
      <c r="K305">
        <v>3</v>
      </c>
      <c r="L305">
        <v>33.115000000000002</v>
      </c>
      <c r="M305">
        <v>68.885999999999996</v>
      </c>
      <c r="N305">
        <v>55.753999999999998</v>
      </c>
      <c r="P305">
        <f t="shared" si="7"/>
        <v>157.755</v>
      </c>
      <c r="Q305" s="56">
        <f t="shared" si="8"/>
        <v>13.608535714285715</v>
      </c>
      <c r="R305">
        <v>0</v>
      </c>
      <c r="U305" s="4">
        <v>0</v>
      </c>
      <c r="W305">
        <v>0</v>
      </c>
      <c r="X305" s="76">
        <v>0.47760000000000002</v>
      </c>
    </row>
    <row r="306" spans="1:28" ht="19.5" x14ac:dyDescent="0.6">
      <c r="A306" t="s">
        <v>841</v>
      </c>
      <c r="B306" t="s">
        <v>29</v>
      </c>
      <c r="C306" t="s">
        <v>317</v>
      </c>
      <c r="D306" t="s">
        <v>941</v>
      </c>
      <c r="E306" t="s">
        <v>353</v>
      </c>
      <c r="F306" s="1">
        <v>1.3837000000000002</v>
      </c>
      <c r="G306">
        <v>1.46</v>
      </c>
      <c r="H306">
        <v>0.1014</v>
      </c>
      <c r="I306">
        <v>5.3700000000000005E-2</v>
      </c>
      <c r="J306">
        <f t="shared" si="6"/>
        <v>0.52958579881656809</v>
      </c>
      <c r="K306">
        <v>3</v>
      </c>
      <c r="L306">
        <v>147.94399999999999</v>
      </c>
      <c r="M306">
        <v>112.949</v>
      </c>
      <c r="N306">
        <v>97.828999999999994</v>
      </c>
      <c r="P306">
        <f t="shared" si="7"/>
        <v>358.72199999999998</v>
      </c>
      <c r="Q306" s="56">
        <f t="shared" si="8"/>
        <v>10.487775418994412</v>
      </c>
      <c r="R306">
        <v>0</v>
      </c>
      <c r="U306" s="4">
        <v>0</v>
      </c>
      <c r="W306">
        <v>0</v>
      </c>
      <c r="X306" s="76">
        <v>0.47760000000000002</v>
      </c>
    </row>
    <row r="307" spans="1:28" ht="19.5" x14ac:dyDescent="0.6">
      <c r="A307" t="s">
        <v>841</v>
      </c>
      <c r="B307" t="s">
        <v>29</v>
      </c>
      <c r="C307" t="s">
        <v>317</v>
      </c>
      <c r="D307" t="s">
        <v>941</v>
      </c>
      <c r="E307" t="s">
        <v>354</v>
      </c>
      <c r="F307" s="1">
        <v>4.7317999999999998</v>
      </c>
      <c r="G307">
        <v>2.97</v>
      </c>
      <c r="H307">
        <v>0.12479999999999999</v>
      </c>
      <c r="I307">
        <v>5.5800000000000002E-2</v>
      </c>
      <c r="J307">
        <f t="shared" si="6"/>
        <v>0.44711538461538464</v>
      </c>
      <c r="K307">
        <v>3</v>
      </c>
      <c r="L307">
        <v>157.541</v>
      </c>
      <c r="M307">
        <v>157.94900000000001</v>
      </c>
      <c r="N307">
        <v>163.18600000000001</v>
      </c>
      <c r="P307">
        <f t="shared" si="7"/>
        <v>478.67600000000004</v>
      </c>
      <c r="Q307" s="56">
        <f t="shared" si="8"/>
        <v>13.468124014336917</v>
      </c>
      <c r="R307">
        <f>+(U307*35)/S307</f>
        <v>118.17490494296578</v>
      </c>
      <c r="S307">
        <v>2.63E-2</v>
      </c>
      <c r="U307">
        <v>8.8800000000000004E-2</v>
      </c>
      <c r="V307">
        <f>+(S307*1000)/35</f>
        <v>0.75142857142857145</v>
      </c>
      <c r="W307">
        <v>3</v>
      </c>
      <c r="X307" s="76">
        <v>0.47760000000000002</v>
      </c>
    </row>
    <row r="308" spans="1:28" ht="19.5" x14ac:dyDescent="0.6">
      <c r="A308" t="s">
        <v>841</v>
      </c>
      <c r="B308" t="s">
        <v>29</v>
      </c>
      <c r="C308" t="s">
        <v>317</v>
      </c>
      <c r="D308" t="s">
        <v>941</v>
      </c>
      <c r="E308" t="s">
        <v>355</v>
      </c>
      <c r="F308" s="1">
        <v>0.69610000000000005</v>
      </c>
      <c r="G308">
        <v>0.83</v>
      </c>
      <c r="H308">
        <v>4.9299999999999997E-2</v>
      </c>
      <c r="I308">
        <v>2.6100000000000002E-2</v>
      </c>
      <c r="J308">
        <f t="shared" si="6"/>
        <v>0.52941176470588247</v>
      </c>
      <c r="K308">
        <v>3</v>
      </c>
      <c r="L308">
        <v>67.405000000000001</v>
      </c>
      <c r="M308">
        <v>68.897000000000006</v>
      </c>
      <c r="N308">
        <v>75.001999999999995</v>
      </c>
      <c r="P308">
        <f t="shared" si="7"/>
        <v>211.30400000000003</v>
      </c>
      <c r="Q308" s="56">
        <f t="shared" si="8"/>
        <v>12.710623754789273</v>
      </c>
      <c r="R308">
        <v>0</v>
      </c>
      <c r="U308" s="4">
        <v>0</v>
      </c>
      <c r="W308">
        <v>0</v>
      </c>
      <c r="X308" s="76">
        <v>0.47760000000000002</v>
      </c>
    </row>
    <row r="309" spans="1:28" ht="19.5" x14ac:dyDescent="0.6">
      <c r="A309" t="s">
        <v>841</v>
      </c>
      <c r="B309" t="s">
        <v>29</v>
      </c>
      <c r="C309" t="s">
        <v>317</v>
      </c>
      <c r="D309" t="s">
        <v>941</v>
      </c>
      <c r="E309" t="s">
        <v>356</v>
      </c>
      <c r="F309" s="1">
        <v>1.8955000000000002</v>
      </c>
      <c r="G309">
        <v>1.21</v>
      </c>
      <c r="H309">
        <v>0.111</v>
      </c>
      <c r="I309">
        <v>5.5500000000000001E-2</v>
      </c>
      <c r="J309">
        <f t="shared" si="6"/>
        <v>0.5</v>
      </c>
      <c r="K309">
        <v>3</v>
      </c>
      <c r="L309">
        <v>140.48599999999999</v>
      </c>
      <c r="M309">
        <v>108.663</v>
      </c>
      <c r="N309">
        <v>139.90199999999999</v>
      </c>
      <c r="P309">
        <f t="shared" si="7"/>
        <v>389.05099999999999</v>
      </c>
      <c r="Q309" s="56">
        <f t="shared" si="8"/>
        <v>11.005586846846846</v>
      </c>
      <c r="R309">
        <v>0</v>
      </c>
      <c r="U309" s="4">
        <v>0</v>
      </c>
      <c r="W309">
        <v>0</v>
      </c>
      <c r="X309" s="76">
        <v>0.47760000000000002</v>
      </c>
    </row>
    <row r="310" spans="1:28" ht="19.5" x14ac:dyDescent="0.6">
      <c r="A310" t="s">
        <v>841</v>
      </c>
      <c r="B310" t="s">
        <v>29</v>
      </c>
      <c r="C310" t="s">
        <v>14</v>
      </c>
      <c r="D310" t="s">
        <v>919</v>
      </c>
      <c r="E310" t="s">
        <v>357</v>
      </c>
      <c r="F310" s="1">
        <v>1.8499999999999999E-2</v>
      </c>
      <c r="G310">
        <v>2.9100000000000001E-2</v>
      </c>
      <c r="Q310" s="56"/>
      <c r="R310">
        <v>0</v>
      </c>
      <c r="U310" s="4">
        <v>0</v>
      </c>
      <c r="W310">
        <v>0</v>
      </c>
      <c r="X310" s="76">
        <v>0.47920000000000001</v>
      </c>
    </row>
    <row r="311" spans="1:28" ht="19.5" x14ac:dyDescent="0.6">
      <c r="A311" t="s">
        <v>841</v>
      </c>
      <c r="B311" t="s">
        <v>29</v>
      </c>
      <c r="C311" t="s">
        <v>14</v>
      </c>
      <c r="D311" t="s">
        <v>919</v>
      </c>
      <c r="E311" t="s">
        <v>358</v>
      </c>
      <c r="F311" s="1">
        <v>6.8599999999999994E-2</v>
      </c>
      <c r="G311">
        <v>0.1021</v>
      </c>
      <c r="Q311" s="56"/>
      <c r="R311">
        <v>0</v>
      </c>
      <c r="U311" s="4">
        <v>0</v>
      </c>
      <c r="W311">
        <v>0</v>
      </c>
      <c r="X311" s="76">
        <v>0.47920000000000001</v>
      </c>
    </row>
    <row r="312" spans="1:28" ht="19.5" x14ac:dyDescent="0.6">
      <c r="A312" t="s">
        <v>841</v>
      </c>
      <c r="B312" t="s">
        <v>29</v>
      </c>
      <c r="C312" t="s">
        <v>14</v>
      </c>
      <c r="D312" t="s">
        <v>919</v>
      </c>
      <c r="E312" t="s">
        <v>359</v>
      </c>
      <c r="F312" s="1">
        <v>1.1666000000000001</v>
      </c>
      <c r="G312">
        <v>1.37</v>
      </c>
      <c r="H312">
        <v>9.7000000000000003E-2</v>
      </c>
      <c r="I312">
        <v>4.6600000000000003E-2</v>
      </c>
      <c r="J312">
        <f t="shared" si="6"/>
        <v>0.48041237113402063</v>
      </c>
      <c r="K312">
        <v>3</v>
      </c>
      <c r="L312">
        <v>140.084</v>
      </c>
      <c r="M312">
        <v>135.95400000000001</v>
      </c>
      <c r="N312">
        <v>93.177000000000007</v>
      </c>
      <c r="P312">
        <f t="shared" si="7"/>
        <v>369.21500000000003</v>
      </c>
      <c r="Q312" s="56">
        <f t="shared" si="8"/>
        <v>12.4392178111588</v>
      </c>
      <c r="R312">
        <v>0</v>
      </c>
      <c r="U312" s="4">
        <v>0</v>
      </c>
      <c r="W312">
        <v>0</v>
      </c>
      <c r="X312" s="76">
        <v>0.47920000000000001</v>
      </c>
    </row>
    <row r="313" spans="1:28" ht="19.5" x14ac:dyDescent="0.6">
      <c r="A313" t="s">
        <v>841</v>
      </c>
      <c r="B313" t="s">
        <v>29</v>
      </c>
      <c r="C313" t="s">
        <v>14</v>
      </c>
      <c r="D313" t="s">
        <v>919</v>
      </c>
      <c r="E313" t="s">
        <v>360</v>
      </c>
      <c r="F313" s="1">
        <v>0.60050000000000003</v>
      </c>
      <c r="G313">
        <v>0.89139999999999997</v>
      </c>
      <c r="H313">
        <v>5.6599999999999998E-2</v>
      </c>
      <c r="I313">
        <v>2.4800000000000003E-2</v>
      </c>
      <c r="J313">
        <f t="shared" si="6"/>
        <v>0.43816254416961137</v>
      </c>
      <c r="K313">
        <v>3</v>
      </c>
      <c r="L313" s="58">
        <v>53.506999999999998</v>
      </c>
      <c r="M313" s="58">
        <v>41.374000000000002</v>
      </c>
      <c r="N313" s="58">
        <v>51.298000000000002</v>
      </c>
      <c r="P313">
        <f t="shared" si="7"/>
        <v>146.179</v>
      </c>
      <c r="Q313" s="57">
        <f t="shared" si="8"/>
        <v>9.2540737903225789</v>
      </c>
      <c r="R313">
        <v>0</v>
      </c>
      <c r="U313" s="4">
        <v>0</v>
      </c>
      <c r="W313">
        <v>0</v>
      </c>
      <c r="X313" s="76">
        <v>0.47920000000000001</v>
      </c>
      <c r="Y313" s="72" t="s">
        <v>1063</v>
      </c>
    </row>
    <row r="314" spans="1:28" ht="19.5" x14ac:dyDescent="0.6">
      <c r="A314" t="s">
        <v>841</v>
      </c>
      <c r="B314" t="s">
        <v>29</v>
      </c>
      <c r="C314" t="s">
        <v>14</v>
      </c>
      <c r="D314" t="s">
        <v>919</v>
      </c>
      <c r="E314" t="s">
        <v>361</v>
      </c>
      <c r="F314" s="1">
        <v>1.7524999999999999</v>
      </c>
      <c r="G314">
        <v>1.69</v>
      </c>
      <c r="Q314" s="56"/>
      <c r="R314">
        <f>+(U314*35)/S314</f>
        <v>210.29661016949154</v>
      </c>
      <c r="S314">
        <v>1.18E-2</v>
      </c>
      <c r="U314">
        <v>7.0900000000000005E-2</v>
      </c>
      <c r="V314">
        <f>+(S314*1000)/35</f>
        <v>0.33714285714285713</v>
      </c>
      <c r="W314">
        <v>4</v>
      </c>
      <c r="X314" s="76">
        <v>0.47920000000000001</v>
      </c>
    </row>
    <row r="315" spans="1:28" ht="19.5" x14ac:dyDescent="0.6">
      <c r="A315" t="s">
        <v>841</v>
      </c>
      <c r="B315" t="s">
        <v>29</v>
      </c>
      <c r="C315" t="s">
        <v>14</v>
      </c>
      <c r="D315" t="s">
        <v>919</v>
      </c>
      <c r="E315" t="s">
        <v>362</v>
      </c>
      <c r="F315" s="1">
        <v>4.07E-2</v>
      </c>
      <c r="G315">
        <v>4.9500000000000002E-2</v>
      </c>
      <c r="Q315" s="56"/>
      <c r="R315">
        <v>0</v>
      </c>
      <c r="U315" s="4">
        <v>0</v>
      </c>
      <c r="W315">
        <v>0</v>
      </c>
      <c r="X315" s="76">
        <v>0.47920000000000001</v>
      </c>
    </row>
    <row r="316" spans="1:28" ht="19.5" x14ac:dyDescent="0.6">
      <c r="A316" t="s">
        <v>841</v>
      </c>
      <c r="B316" t="s">
        <v>29</v>
      </c>
      <c r="C316" t="s">
        <v>14</v>
      </c>
      <c r="D316" t="s">
        <v>919</v>
      </c>
      <c r="E316" t="s">
        <v>363</v>
      </c>
      <c r="F316" s="1">
        <v>0.35420000000000001</v>
      </c>
      <c r="G316">
        <v>0.51749999999999996</v>
      </c>
      <c r="H316">
        <v>8.8200000000000001E-2</v>
      </c>
      <c r="I316">
        <v>4.07E-2</v>
      </c>
      <c r="J316">
        <f t="shared" si="6"/>
        <v>0.46145124716553287</v>
      </c>
      <c r="K316">
        <v>3</v>
      </c>
      <c r="L316">
        <v>133.94300000000001</v>
      </c>
      <c r="M316">
        <v>113.565</v>
      </c>
      <c r="N316">
        <v>105.16</v>
      </c>
      <c r="P316">
        <f t="shared" si="7"/>
        <v>352.66800000000001</v>
      </c>
      <c r="Q316" s="56">
        <f t="shared" si="8"/>
        <v>13.604146437346436</v>
      </c>
      <c r="R316">
        <v>0</v>
      </c>
      <c r="U316" s="4">
        <v>0</v>
      </c>
      <c r="W316">
        <v>0</v>
      </c>
      <c r="X316" s="76">
        <v>0.47920000000000001</v>
      </c>
      <c r="AB316" s="1" t="s">
        <v>903</v>
      </c>
    </row>
    <row r="317" spans="1:28" ht="19.5" x14ac:dyDescent="0.6">
      <c r="A317" t="s">
        <v>841</v>
      </c>
      <c r="B317" t="s">
        <v>29</v>
      </c>
      <c r="C317" t="s">
        <v>14</v>
      </c>
      <c r="D317" t="s">
        <v>919</v>
      </c>
      <c r="E317" t="s">
        <v>364</v>
      </c>
      <c r="F317" s="1">
        <v>1.9900000000000001E-2</v>
      </c>
      <c r="G317">
        <v>6.1899999999999997E-2</v>
      </c>
      <c r="Q317" s="56"/>
      <c r="R317">
        <v>0</v>
      </c>
      <c r="U317" s="4">
        <v>0</v>
      </c>
      <c r="W317">
        <v>0</v>
      </c>
      <c r="X317" s="76">
        <v>0.47920000000000001</v>
      </c>
    </row>
    <row r="318" spans="1:28" ht="19.5" x14ac:dyDescent="0.6">
      <c r="A318" t="s">
        <v>841</v>
      </c>
      <c r="B318" t="s">
        <v>29</v>
      </c>
      <c r="C318" t="s">
        <v>14</v>
      </c>
      <c r="D318" t="s">
        <v>919</v>
      </c>
      <c r="E318" t="s">
        <v>365</v>
      </c>
      <c r="F318" s="1">
        <v>2.8500000000000001E-2</v>
      </c>
      <c r="G318">
        <v>5.6899999999999999E-2</v>
      </c>
      <c r="Q318" s="56"/>
      <c r="R318">
        <v>0</v>
      </c>
      <c r="U318" s="4">
        <v>0</v>
      </c>
      <c r="W318">
        <v>0</v>
      </c>
      <c r="X318" s="76">
        <v>0.47920000000000001</v>
      </c>
    </row>
    <row r="319" spans="1:28" ht="19.5" x14ac:dyDescent="0.6">
      <c r="A319" t="s">
        <v>841</v>
      </c>
      <c r="B319" t="s">
        <v>29</v>
      </c>
      <c r="C319" t="s">
        <v>14</v>
      </c>
      <c r="D319" t="s">
        <v>919</v>
      </c>
      <c r="E319" t="s">
        <v>366</v>
      </c>
      <c r="F319" s="1">
        <v>1.3560000000000001</v>
      </c>
      <c r="G319">
        <v>0.7</v>
      </c>
      <c r="H319">
        <v>6.8400000000000002E-2</v>
      </c>
      <c r="I319">
        <v>3.6000000000000004E-2</v>
      </c>
      <c r="J319">
        <f t="shared" si="6"/>
        <v>0.52631578947368429</v>
      </c>
      <c r="K319">
        <v>3</v>
      </c>
      <c r="L319">
        <v>98.313999999999993</v>
      </c>
      <c r="M319">
        <v>84.265000000000001</v>
      </c>
      <c r="N319">
        <v>102.94499999999999</v>
      </c>
      <c r="P319">
        <f t="shared" si="7"/>
        <v>285.524</v>
      </c>
      <c r="Q319" s="56">
        <f t="shared" si="8"/>
        <v>12.452018888888887</v>
      </c>
      <c r="R319">
        <f>+(U319*35)/S319</f>
        <v>230.97222222222223</v>
      </c>
      <c r="S319">
        <v>2.52E-2</v>
      </c>
      <c r="U319">
        <v>0.1663</v>
      </c>
      <c r="V319">
        <f>+(S319*1000)/35</f>
        <v>0.72</v>
      </c>
      <c r="W319">
        <v>4</v>
      </c>
      <c r="X319" s="76">
        <v>0.47920000000000001</v>
      </c>
    </row>
    <row r="320" spans="1:28" ht="19.5" x14ac:dyDescent="0.6">
      <c r="A320" t="s">
        <v>841</v>
      </c>
      <c r="B320" t="s">
        <v>29</v>
      </c>
      <c r="C320" t="s">
        <v>14</v>
      </c>
      <c r="D320" t="s">
        <v>919</v>
      </c>
      <c r="E320" t="s">
        <v>367</v>
      </c>
      <c r="F320" s="1">
        <v>2.9899999999999999E-2</v>
      </c>
      <c r="G320">
        <v>8.9700000000000002E-2</v>
      </c>
      <c r="Q320" s="56"/>
      <c r="R320">
        <v>0</v>
      </c>
      <c r="U320" s="4">
        <v>0</v>
      </c>
      <c r="W320">
        <v>0</v>
      </c>
      <c r="X320" s="76">
        <v>0.47920000000000001</v>
      </c>
    </row>
    <row r="321" spans="1:28" ht="19.5" x14ac:dyDescent="0.6">
      <c r="A321" t="s">
        <v>841</v>
      </c>
      <c r="B321" t="s">
        <v>29</v>
      </c>
      <c r="C321" t="s">
        <v>14</v>
      </c>
      <c r="D321" t="s">
        <v>919</v>
      </c>
      <c r="E321" t="s">
        <v>368</v>
      </c>
      <c r="F321" s="1">
        <v>0.93320000000000003</v>
      </c>
      <c r="G321">
        <v>0.74660000000000004</v>
      </c>
      <c r="H321">
        <v>7.3599999999999999E-2</v>
      </c>
      <c r="I321">
        <v>3.78E-2</v>
      </c>
      <c r="J321">
        <f t="shared" si="6"/>
        <v>0.51358695652173914</v>
      </c>
      <c r="K321">
        <v>3</v>
      </c>
      <c r="L321" s="58">
        <v>56.99</v>
      </c>
      <c r="M321" s="58">
        <v>47.328000000000003</v>
      </c>
      <c r="N321" s="58">
        <v>55.679000000000002</v>
      </c>
      <c r="O321" s="58"/>
      <c r="P321">
        <f t="shared" si="7"/>
        <v>159.99700000000001</v>
      </c>
      <c r="Q321" s="57">
        <f t="shared" si="8"/>
        <v>6.6453780423280433</v>
      </c>
      <c r="R321">
        <v>0</v>
      </c>
      <c r="U321" s="4">
        <v>0</v>
      </c>
      <c r="W321">
        <v>0</v>
      </c>
      <c r="X321" s="76">
        <v>0.47920000000000001</v>
      </c>
      <c r="Y321" s="72" t="s">
        <v>1064</v>
      </c>
    </row>
    <row r="322" spans="1:28" ht="19.5" x14ac:dyDescent="0.6">
      <c r="A322" t="s">
        <v>841</v>
      </c>
      <c r="B322" t="s">
        <v>30</v>
      </c>
      <c r="C322" t="s">
        <v>15</v>
      </c>
      <c r="D322" t="s">
        <v>920</v>
      </c>
      <c r="E322" t="s">
        <v>369</v>
      </c>
      <c r="F322" s="1">
        <v>0.85250000000000004</v>
      </c>
      <c r="G322">
        <v>0.87749999999999995</v>
      </c>
      <c r="H322">
        <v>7.2300000000000003E-2</v>
      </c>
      <c r="I322">
        <v>3.8800000000000001E-2</v>
      </c>
      <c r="J322">
        <f t="shared" si="6"/>
        <v>0.53665283540802211</v>
      </c>
      <c r="K322">
        <v>3</v>
      </c>
      <c r="L322">
        <v>92.995999999999995</v>
      </c>
      <c r="M322">
        <v>102.803</v>
      </c>
      <c r="N322">
        <v>98.855999999999995</v>
      </c>
      <c r="P322">
        <f t="shared" si="7"/>
        <v>294.65499999999997</v>
      </c>
      <c r="Q322" s="56">
        <f t="shared" si="8"/>
        <v>11.9228956185567</v>
      </c>
      <c r="R322">
        <f>+(U322*35)/S322</f>
        <v>82.804878048780481</v>
      </c>
      <c r="S322">
        <v>1.6400000000000001E-2</v>
      </c>
      <c r="U322">
        <v>3.8800000000000001E-2</v>
      </c>
      <c r="V322">
        <f>+(S322*1000)/35</f>
        <v>0.46857142857142864</v>
      </c>
      <c r="W322">
        <v>3</v>
      </c>
      <c r="X322" s="76">
        <v>0.47520000000000001</v>
      </c>
      <c r="Z322" s="1" t="s">
        <v>853</v>
      </c>
      <c r="AB322" s="1" t="s">
        <v>904</v>
      </c>
    </row>
    <row r="323" spans="1:28" ht="19.5" x14ac:dyDescent="0.6">
      <c r="A323" t="s">
        <v>841</v>
      </c>
      <c r="B323" t="s">
        <v>30</v>
      </c>
      <c r="C323" t="s">
        <v>15</v>
      </c>
      <c r="D323" t="s">
        <v>920</v>
      </c>
      <c r="E323" t="s">
        <v>370</v>
      </c>
      <c r="F323" s="1">
        <v>2.71</v>
      </c>
      <c r="G323">
        <v>2.69</v>
      </c>
      <c r="Q323" s="56"/>
      <c r="R323">
        <v>0</v>
      </c>
      <c r="U323" s="4">
        <v>0</v>
      </c>
      <c r="W323">
        <v>0</v>
      </c>
      <c r="X323" s="76">
        <v>0.47520000000000001</v>
      </c>
    </row>
    <row r="324" spans="1:28" ht="19.5" x14ac:dyDescent="0.6">
      <c r="A324" t="s">
        <v>841</v>
      </c>
      <c r="B324" t="s">
        <v>30</v>
      </c>
      <c r="C324" t="s">
        <v>15</v>
      </c>
      <c r="D324" t="s">
        <v>920</v>
      </c>
      <c r="E324" t="s">
        <v>371</v>
      </c>
      <c r="F324" s="1">
        <v>0.19220000000000001</v>
      </c>
      <c r="G324">
        <v>0.42080000000000001</v>
      </c>
      <c r="Q324" s="56"/>
      <c r="R324">
        <v>0</v>
      </c>
      <c r="U324" s="4">
        <v>0</v>
      </c>
      <c r="W324">
        <v>0</v>
      </c>
      <c r="X324" s="76">
        <v>0.47520000000000001</v>
      </c>
    </row>
    <row r="325" spans="1:28" ht="19.5" x14ac:dyDescent="0.6">
      <c r="A325" t="s">
        <v>841</v>
      </c>
      <c r="B325" t="s">
        <v>30</v>
      </c>
      <c r="C325" t="s">
        <v>15</v>
      </c>
      <c r="D325" t="s">
        <v>920</v>
      </c>
      <c r="E325" t="s">
        <v>372</v>
      </c>
      <c r="F325" s="1">
        <v>2.9398999999999997</v>
      </c>
      <c r="G325">
        <v>3.63</v>
      </c>
      <c r="H325">
        <v>0.1176</v>
      </c>
      <c r="I325">
        <v>5.9900000000000002E-2</v>
      </c>
      <c r="J325">
        <f t="shared" si="6"/>
        <v>0.50935374149659862</v>
      </c>
      <c r="K325">
        <v>3</v>
      </c>
      <c r="L325">
        <v>126.492</v>
      </c>
      <c r="M325">
        <v>157.62700000000001</v>
      </c>
      <c r="N325">
        <v>148.00899999999999</v>
      </c>
      <c r="P325">
        <f t="shared" si="7"/>
        <v>432.12800000000004</v>
      </c>
      <c r="Q325" s="56">
        <f t="shared" si="8"/>
        <v>11.326226377295495</v>
      </c>
      <c r="R325">
        <v>0</v>
      </c>
      <c r="U325" s="4">
        <v>0</v>
      </c>
      <c r="W325">
        <v>0</v>
      </c>
      <c r="X325" s="76">
        <v>0.47520000000000001</v>
      </c>
    </row>
    <row r="326" spans="1:28" ht="19.5" x14ac:dyDescent="0.6">
      <c r="A326" t="s">
        <v>841</v>
      </c>
      <c r="B326" t="s">
        <v>30</v>
      </c>
      <c r="C326" t="s">
        <v>15</v>
      </c>
      <c r="D326" t="s">
        <v>920</v>
      </c>
      <c r="E326" t="s">
        <v>373</v>
      </c>
      <c r="F326" s="1">
        <v>1.3923000000000001</v>
      </c>
      <c r="G326">
        <v>1.82</v>
      </c>
      <c r="H326">
        <v>0.1177</v>
      </c>
      <c r="I326">
        <v>6.2300000000000001E-2</v>
      </c>
      <c r="J326">
        <f t="shared" si="6"/>
        <v>0.52931180968564151</v>
      </c>
      <c r="K326">
        <v>3</v>
      </c>
      <c r="L326">
        <v>174.39500000000001</v>
      </c>
      <c r="M326">
        <v>117.15</v>
      </c>
      <c r="N326">
        <v>147.749</v>
      </c>
      <c r="P326">
        <f t="shared" si="7"/>
        <v>439.29399999999998</v>
      </c>
      <c r="Q326" s="56">
        <f t="shared" si="8"/>
        <v>11.070490850722312</v>
      </c>
      <c r="R326">
        <v>0</v>
      </c>
      <c r="U326" s="4">
        <v>0</v>
      </c>
      <c r="W326">
        <v>0</v>
      </c>
      <c r="X326" s="76">
        <v>0.47520000000000001</v>
      </c>
    </row>
    <row r="327" spans="1:28" ht="19.5" x14ac:dyDescent="0.6">
      <c r="A327" t="s">
        <v>841</v>
      </c>
      <c r="B327" t="s">
        <v>30</v>
      </c>
      <c r="C327" t="s">
        <v>15</v>
      </c>
      <c r="D327" t="s">
        <v>920</v>
      </c>
      <c r="E327" t="s">
        <v>374</v>
      </c>
      <c r="F327" s="1">
        <v>2.7125000000000004</v>
      </c>
      <c r="G327">
        <v>2.2400000000000002</v>
      </c>
      <c r="H327">
        <v>0.10340000000000001</v>
      </c>
      <c r="I327">
        <v>5.2500000000000005E-2</v>
      </c>
      <c r="J327">
        <f t="shared" si="6"/>
        <v>0.50773694390715673</v>
      </c>
      <c r="K327">
        <v>3</v>
      </c>
      <c r="L327">
        <v>136.767</v>
      </c>
      <c r="M327">
        <v>112.127</v>
      </c>
      <c r="N327">
        <v>158.166</v>
      </c>
      <c r="P327">
        <f t="shared" si="7"/>
        <v>407.06</v>
      </c>
      <c r="Q327" s="56">
        <f t="shared" si="8"/>
        <v>12.17303238095238</v>
      </c>
      <c r="R327">
        <v>0</v>
      </c>
      <c r="U327" s="4">
        <v>0</v>
      </c>
      <c r="W327">
        <v>0</v>
      </c>
      <c r="X327" s="76">
        <v>0.47520000000000001</v>
      </c>
    </row>
    <row r="328" spans="1:28" ht="19.5" x14ac:dyDescent="0.6">
      <c r="A328" t="s">
        <v>841</v>
      </c>
      <c r="B328" t="s">
        <v>30</v>
      </c>
      <c r="C328" t="s">
        <v>15</v>
      </c>
      <c r="D328" t="s">
        <v>920</v>
      </c>
      <c r="E328" t="s">
        <v>375</v>
      </c>
      <c r="F328" s="1">
        <v>2.1046</v>
      </c>
      <c r="G328">
        <v>1.38</v>
      </c>
      <c r="H328">
        <v>9.8199999999999996E-2</v>
      </c>
      <c r="I328">
        <v>5.2200000000000003E-2</v>
      </c>
      <c r="J328">
        <f t="shared" si="6"/>
        <v>0.53156822810590643</v>
      </c>
      <c r="K328">
        <v>3</v>
      </c>
      <c r="L328">
        <v>130.92500000000001</v>
      </c>
      <c r="M328">
        <v>127.869</v>
      </c>
      <c r="N328">
        <v>85.120999999999995</v>
      </c>
      <c r="P328">
        <f t="shared" si="7"/>
        <v>343.91499999999996</v>
      </c>
      <c r="Q328" s="56">
        <f t="shared" si="8"/>
        <v>10.343803639846742</v>
      </c>
      <c r="R328">
        <f>+(U328*35)/S328</f>
        <v>192.56140350877192</v>
      </c>
      <c r="S328">
        <v>2.8500000000000001E-2</v>
      </c>
      <c r="U328">
        <v>0.15679999999999999</v>
      </c>
      <c r="V328">
        <f>+(S328*1000)/35</f>
        <v>0.81428571428571428</v>
      </c>
      <c r="W328">
        <v>3</v>
      </c>
      <c r="X328" s="76">
        <v>0.47520000000000001</v>
      </c>
    </row>
    <row r="329" spans="1:28" x14ac:dyDescent="0.35">
      <c r="A329" t="s">
        <v>841</v>
      </c>
      <c r="B329" t="s">
        <v>30</v>
      </c>
      <c r="C329" t="s">
        <v>16</v>
      </c>
      <c r="D329" t="s">
        <v>921</v>
      </c>
      <c r="E329" t="s">
        <v>376</v>
      </c>
      <c r="F329" s="1">
        <v>4.8209999999999997</v>
      </c>
      <c r="G329">
        <v>3.58</v>
      </c>
      <c r="Q329" s="56"/>
      <c r="R329">
        <f>+(U329*35)/S329</f>
        <v>549.69325153374234</v>
      </c>
      <c r="S329">
        <v>1.6300000000000002E-2</v>
      </c>
      <c r="U329">
        <v>0.25600000000000001</v>
      </c>
      <c r="V329">
        <f>+(S329*1000)/35</f>
        <v>0.46571428571428575</v>
      </c>
      <c r="W329">
        <v>12</v>
      </c>
      <c r="X329">
        <v>0.5071</v>
      </c>
    </row>
    <row r="330" spans="1:28" x14ac:dyDescent="0.35">
      <c r="A330" t="s">
        <v>841</v>
      </c>
      <c r="B330" t="s">
        <v>30</v>
      </c>
      <c r="C330" t="s">
        <v>16</v>
      </c>
      <c r="D330" t="s">
        <v>921</v>
      </c>
      <c r="E330" t="s">
        <v>377</v>
      </c>
      <c r="F330" s="1">
        <v>1.4551000000000001</v>
      </c>
      <c r="G330">
        <v>2.12</v>
      </c>
      <c r="Q330" s="56"/>
      <c r="R330">
        <f>+(U330*35)/S330</f>
        <v>106.45228215767635</v>
      </c>
      <c r="S330">
        <v>2.41E-2</v>
      </c>
      <c r="U330">
        <v>7.3300000000000004E-2</v>
      </c>
      <c r="V330">
        <f>+(S330*1000)/35</f>
        <v>0.68857142857142861</v>
      </c>
      <c r="W330">
        <v>12</v>
      </c>
      <c r="X330">
        <v>0.5071</v>
      </c>
    </row>
    <row r="331" spans="1:28" x14ac:dyDescent="0.35">
      <c r="A331" t="s">
        <v>841</v>
      </c>
      <c r="B331" t="s">
        <v>30</v>
      </c>
      <c r="C331" t="s">
        <v>16</v>
      </c>
      <c r="D331" t="s">
        <v>921</v>
      </c>
      <c r="E331" t="s">
        <v>378</v>
      </c>
      <c r="F331" s="1">
        <v>0.32679999999999998</v>
      </c>
      <c r="G331">
        <v>0.37390000000000001</v>
      </c>
      <c r="Q331" s="56"/>
      <c r="R331">
        <v>0</v>
      </c>
      <c r="U331">
        <v>0</v>
      </c>
      <c r="W331">
        <v>0</v>
      </c>
      <c r="X331">
        <v>0.5071</v>
      </c>
    </row>
    <row r="332" spans="1:28" x14ac:dyDescent="0.35">
      <c r="A332" t="s">
        <v>841</v>
      </c>
      <c r="B332" t="s">
        <v>30</v>
      </c>
      <c r="C332" t="s">
        <v>16</v>
      </c>
      <c r="D332" t="s">
        <v>921</v>
      </c>
      <c r="E332" t="s">
        <v>379</v>
      </c>
      <c r="F332" s="1">
        <v>0.1986</v>
      </c>
      <c r="G332">
        <v>0.41789999999999999</v>
      </c>
      <c r="Q332" s="56"/>
      <c r="R332">
        <v>0</v>
      </c>
      <c r="U332">
        <v>0</v>
      </c>
      <c r="W332">
        <v>0</v>
      </c>
      <c r="X332">
        <v>0.5071</v>
      </c>
    </row>
    <row r="333" spans="1:28" x14ac:dyDescent="0.35">
      <c r="A333" t="s">
        <v>841</v>
      </c>
      <c r="B333" t="s">
        <v>30</v>
      </c>
      <c r="C333" t="s">
        <v>16</v>
      </c>
      <c r="D333" t="s">
        <v>921</v>
      </c>
      <c r="E333" t="s">
        <v>380</v>
      </c>
      <c r="F333" s="1">
        <v>2.3449</v>
      </c>
      <c r="G333">
        <v>2.41</v>
      </c>
      <c r="H333">
        <v>0.1008</v>
      </c>
      <c r="I333">
        <v>4.4900000000000002E-2</v>
      </c>
      <c r="J333">
        <f t="shared" si="6"/>
        <v>0.44543650793650796</v>
      </c>
      <c r="K333">
        <v>3</v>
      </c>
      <c r="L333">
        <v>121.958</v>
      </c>
      <c r="M333">
        <v>122.85599999999999</v>
      </c>
      <c r="N333">
        <v>127.73099999999999</v>
      </c>
      <c r="P333">
        <f t="shared" si="7"/>
        <v>372.54499999999996</v>
      </c>
      <c r="Q333" s="56">
        <f t="shared" si="8"/>
        <v>13.026629175946544</v>
      </c>
      <c r="R333">
        <v>0</v>
      </c>
      <c r="U333">
        <v>0</v>
      </c>
      <c r="W333">
        <v>0</v>
      </c>
      <c r="X333">
        <v>0.5071</v>
      </c>
    </row>
    <row r="334" spans="1:28" x14ac:dyDescent="0.35">
      <c r="A334" t="s">
        <v>841</v>
      </c>
      <c r="B334" t="s">
        <v>30</v>
      </c>
      <c r="C334" t="s">
        <v>16</v>
      </c>
      <c r="D334" t="s">
        <v>921</v>
      </c>
      <c r="E334" t="s">
        <v>381</v>
      </c>
      <c r="F334" s="1">
        <v>1.02</v>
      </c>
      <c r="G334">
        <v>0.77</v>
      </c>
      <c r="Q334" s="56"/>
      <c r="R334">
        <v>0</v>
      </c>
      <c r="U334">
        <v>0</v>
      </c>
      <c r="W334">
        <v>0</v>
      </c>
      <c r="X334">
        <v>0.5071</v>
      </c>
    </row>
    <row r="335" spans="1:28" x14ac:dyDescent="0.35">
      <c r="A335" t="s">
        <v>841</v>
      </c>
      <c r="B335" t="s">
        <v>30</v>
      </c>
      <c r="C335" t="s">
        <v>16</v>
      </c>
      <c r="D335" t="s">
        <v>921</v>
      </c>
      <c r="E335" t="s">
        <v>382</v>
      </c>
      <c r="F335" s="1">
        <v>0.91169999999999995</v>
      </c>
      <c r="G335">
        <v>0.88</v>
      </c>
      <c r="H335">
        <v>9.1999999999999998E-2</v>
      </c>
      <c r="I335">
        <v>4.1700000000000001E-2</v>
      </c>
      <c r="J335">
        <f t="shared" si="6"/>
        <v>0.45326086956521738</v>
      </c>
      <c r="K335">
        <v>3</v>
      </c>
      <c r="L335">
        <v>134.42599999999999</v>
      </c>
      <c r="M335">
        <v>114.306</v>
      </c>
      <c r="N335">
        <v>112.229</v>
      </c>
      <c r="P335">
        <f t="shared" si="7"/>
        <v>360.96099999999996</v>
      </c>
      <c r="Q335" s="56">
        <f t="shared" si="8"/>
        <v>13.590138369304555</v>
      </c>
      <c r="R335">
        <v>0</v>
      </c>
      <c r="U335">
        <v>0</v>
      </c>
      <c r="W335">
        <v>0</v>
      </c>
      <c r="X335">
        <v>0.5071</v>
      </c>
    </row>
    <row r="336" spans="1:28" x14ac:dyDescent="0.35">
      <c r="A336" t="s">
        <v>841</v>
      </c>
      <c r="B336" t="s">
        <v>30</v>
      </c>
      <c r="C336" t="s">
        <v>16</v>
      </c>
      <c r="D336" t="s">
        <v>921</v>
      </c>
      <c r="E336" t="s">
        <v>383</v>
      </c>
      <c r="F336" s="1">
        <v>2.1043999999999996</v>
      </c>
      <c r="G336">
        <v>1.1599999999999999</v>
      </c>
      <c r="H336">
        <v>0.14099999999999999</v>
      </c>
      <c r="I336">
        <v>7.400000000000001E-2</v>
      </c>
      <c r="J336">
        <f t="shared" si="6"/>
        <v>0.52482269503546108</v>
      </c>
      <c r="K336">
        <v>3</v>
      </c>
      <c r="L336">
        <v>158.68600000000001</v>
      </c>
      <c r="M336">
        <v>129.24600000000001</v>
      </c>
      <c r="N336">
        <v>174.804</v>
      </c>
      <c r="P336">
        <f t="shared" si="7"/>
        <v>462.73599999999999</v>
      </c>
      <c r="Q336" s="56">
        <f t="shared" si="8"/>
        <v>9.817507027027025</v>
      </c>
      <c r="R336">
        <f>+(U336*35)/S336</f>
        <v>239.97685185185185</v>
      </c>
      <c r="S336">
        <v>2.1600000000000001E-2</v>
      </c>
      <c r="U336">
        <v>0.14810000000000001</v>
      </c>
      <c r="V336">
        <f>+(S336*1000)/35</f>
        <v>0.61714285714285722</v>
      </c>
      <c r="W336">
        <v>7</v>
      </c>
      <c r="X336">
        <v>0.5071</v>
      </c>
    </row>
    <row r="337" spans="1:27" x14ac:dyDescent="0.35">
      <c r="A337" t="s">
        <v>841</v>
      </c>
      <c r="B337" t="s">
        <v>30</v>
      </c>
      <c r="C337" t="s">
        <v>16</v>
      </c>
      <c r="D337" t="s">
        <v>921</v>
      </c>
      <c r="E337" t="s">
        <v>384</v>
      </c>
      <c r="F337" s="1">
        <v>1.7332999999999998</v>
      </c>
      <c r="G337">
        <v>0.94</v>
      </c>
      <c r="Q337" s="56"/>
      <c r="R337">
        <f>+(U337*35)/S337</f>
        <v>233.45614035087723</v>
      </c>
      <c r="S337">
        <v>2.8500000000000001E-2</v>
      </c>
      <c r="U337">
        <v>0.19010000000000002</v>
      </c>
      <c r="V337">
        <f>+(S337*1000)/35</f>
        <v>0.81428571428571428</v>
      </c>
      <c r="W337">
        <v>6</v>
      </c>
      <c r="X337">
        <v>0.5071</v>
      </c>
    </row>
    <row r="338" spans="1:27" x14ac:dyDescent="0.35">
      <c r="A338" t="s">
        <v>841</v>
      </c>
      <c r="B338" t="s">
        <v>30</v>
      </c>
      <c r="C338" t="s">
        <v>16</v>
      </c>
      <c r="D338" t="s">
        <v>921</v>
      </c>
      <c r="E338" t="s">
        <v>385</v>
      </c>
      <c r="F338" s="1">
        <v>0.59</v>
      </c>
      <c r="G338">
        <v>1.02</v>
      </c>
      <c r="Q338" s="56"/>
      <c r="R338">
        <v>0</v>
      </c>
      <c r="U338">
        <v>0</v>
      </c>
      <c r="W338">
        <v>0</v>
      </c>
      <c r="X338">
        <v>0.5071</v>
      </c>
    </row>
    <row r="339" spans="1:27" x14ac:dyDescent="0.35">
      <c r="A339" t="s">
        <v>841</v>
      </c>
      <c r="B339" t="s">
        <v>30</v>
      </c>
      <c r="C339" t="s">
        <v>16</v>
      </c>
      <c r="D339" t="s">
        <v>921</v>
      </c>
      <c r="E339" t="s">
        <v>386</v>
      </c>
      <c r="F339" s="1">
        <v>2.8571999999999997</v>
      </c>
      <c r="G339">
        <v>1.82</v>
      </c>
      <c r="Q339" s="56"/>
      <c r="R339">
        <f>+(U339*35)/S339</f>
        <v>547.77573529411768</v>
      </c>
      <c r="S339">
        <v>2.7200000000000002E-2</v>
      </c>
      <c r="U339">
        <v>0.42570000000000002</v>
      </c>
      <c r="V339">
        <f>+(S339*1000)/35</f>
        <v>0.77714285714285725</v>
      </c>
      <c r="W339">
        <v>8</v>
      </c>
      <c r="X339">
        <v>0.5071</v>
      </c>
    </row>
    <row r="340" spans="1:27" x14ac:dyDescent="0.35">
      <c r="A340" t="s">
        <v>841</v>
      </c>
      <c r="B340" t="s">
        <v>30</v>
      </c>
      <c r="C340" t="s">
        <v>16</v>
      </c>
      <c r="D340" t="s">
        <v>921</v>
      </c>
      <c r="E340" t="s">
        <v>387</v>
      </c>
      <c r="F340" s="1">
        <v>2.6116000000000001</v>
      </c>
      <c r="G340">
        <v>2.0099999999999998</v>
      </c>
      <c r="Q340" s="56"/>
      <c r="R340">
        <f>+(U340*35)/S340</f>
        <v>610.78125000000011</v>
      </c>
      <c r="S340">
        <v>2.24E-2</v>
      </c>
      <c r="U340">
        <v>0.39090000000000003</v>
      </c>
      <c r="V340">
        <f>+(S340*1000)/35</f>
        <v>0.64</v>
      </c>
      <c r="W340">
        <v>8</v>
      </c>
      <c r="X340">
        <v>0.5071</v>
      </c>
    </row>
    <row r="341" spans="1:27" x14ac:dyDescent="0.35">
      <c r="A341" t="s">
        <v>841</v>
      </c>
      <c r="B341" t="s">
        <v>30</v>
      </c>
      <c r="C341" t="s">
        <v>16</v>
      </c>
      <c r="D341" t="s">
        <v>921</v>
      </c>
      <c r="E341" t="s">
        <v>388</v>
      </c>
      <c r="F341" s="1">
        <v>0.93940000000000001</v>
      </c>
      <c r="G341">
        <v>1.43</v>
      </c>
      <c r="H341">
        <v>0.1515</v>
      </c>
      <c r="I341">
        <v>5.9400000000000001E-2</v>
      </c>
      <c r="J341">
        <f t="shared" si="6"/>
        <v>0.39207920792079209</v>
      </c>
      <c r="K341">
        <v>3</v>
      </c>
      <c r="L341">
        <v>202.33099999999999</v>
      </c>
      <c r="M341">
        <v>186.59</v>
      </c>
      <c r="N341">
        <v>174.14</v>
      </c>
      <c r="P341">
        <f t="shared" si="7"/>
        <v>563.06099999999992</v>
      </c>
      <c r="Q341" s="56">
        <f t="shared" si="8"/>
        <v>14.882252020202019</v>
      </c>
      <c r="R341">
        <v>0</v>
      </c>
      <c r="U341">
        <v>0</v>
      </c>
      <c r="W341">
        <v>0</v>
      </c>
      <c r="X341">
        <v>0.5071</v>
      </c>
    </row>
    <row r="342" spans="1:27" x14ac:dyDescent="0.35">
      <c r="A342" t="s">
        <v>841</v>
      </c>
      <c r="B342" t="s">
        <v>30</v>
      </c>
      <c r="C342" t="s">
        <v>16</v>
      </c>
      <c r="D342" t="s">
        <v>921</v>
      </c>
      <c r="E342" t="s">
        <v>389</v>
      </c>
      <c r="F342" s="1">
        <v>3.2363999999999997</v>
      </c>
      <c r="G342">
        <v>2.7</v>
      </c>
      <c r="H342">
        <v>0.18060000000000001</v>
      </c>
      <c r="I342">
        <v>8.6400000000000005E-2</v>
      </c>
      <c r="J342">
        <f>+I342/H342</f>
        <v>0.47840531561461797</v>
      </c>
      <c r="K342">
        <v>3</v>
      </c>
      <c r="L342">
        <v>222.149</v>
      </c>
      <c r="M342">
        <v>226.589</v>
      </c>
      <c r="N342">
        <v>220.56899999999999</v>
      </c>
      <c r="P342">
        <f>+SUM(L342:N342)</f>
        <v>669.30700000000002</v>
      </c>
      <c r="Q342" s="56">
        <f t="shared" ref="Q342:Q405" si="9">+P342*(3.14/2)/(I342*1000)</f>
        <v>12.162175810185186</v>
      </c>
      <c r="R342">
        <v>0</v>
      </c>
      <c r="U342">
        <v>0</v>
      </c>
      <c r="W342">
        <v>0</v>
      </c>
      <c r="X342">
        <v>0.5071</v>
      </c>
    </row>
    <row r="343" spans="1:27" ht="19.5" x14ac:dyDescent="0.6">
      <c r="A343" t="s">
        <v>841</v>
      </c>
      <c r="B343" t="s">
        <v>30</v>
      </c>
      <c r="C343" t="s">
        <v>318</v>
      </c>
      <c r="D343" t="s">
        <v>942</v>
      </c>
      <c r="E343" t="s">
        <v>390</v>
      </c>
      <c r="F343" s="1">
        <v>1.3418000000000001</v>
      </c>
      <c r="G343">
        <v>1.29</v>
      </c>
      <c r="H343">
        <v>0.16059999999999999</v>
      </c>
      <c r="I343">
        <v>8.1799999999999998E-2</v>
      </c>
      <c r="J343">
        <f>+I343/H343</f>
        <v>0.50933997509339979</v>
      </c>
      <c r="K343">
        <v>3</v>
      </c>
      <c r="L343">
        <v>171.917</v>
      </c>
      <c r="M343">
        <v>173.517</v>
      </c>
      <c r="N343">
        <v>185.19499999999999</v>
      </c>
      <c r="P343">
        <f>+SUM(L343:N343)</f>
        <v>530.62899999999991</v>
      </c>
      <c r="Q343" s="56">
        <f t="shared" si="9"/>
        <v>10.18444413202934</v>
      </c>
      <c r="R343">
        <v>0</v>
      </c>
      <c r="U343">
        <v>0</v>
      </c>
      <c r="W343">
        <v>0</v>
      </c>
      <c r="X343" s="76">
        <v>0.56979999999999997</v>
      </c>
    </row>
    <row r="344" spans="1:27" ht="19.5" x14ac:dyDescent="0.6">
      <c r="A344" t="s">
        <v>841</v>
      </c>
      <c r="B344" t="s">
        <v>30</v>
      </c>
      <c r="C344" t="s">
        <v>318</v>
      </c>
      <c r="D344" t="s">
        <v>942</v>
      </c>
      <c r="E344" t="s">
        <v>391</v>
      </c>
      <c r="F344" s="1">
        <v>2.5488</v>
      </c>
      <c r="G344">
        <v>1.19</v>
      </c>
      <c r="Q344" s="56"/>
      <c r="R344" s="1">
        <v>0</v>
      </c>
      <c r="S344" s="1"/>
      <c r="T344" s="67"/>
      <c r="U344" s="1">
        <v>0</v>
      </c>
      <c r="V344" s="1"/>
      <c r="W344">
        <v>6</v>
      </c>
      <c r="X344" s="76">
        <v>0.56979999999999997</v>
      </c>
      <c r="Z344" s="1" t="s">
        <v>1058</v>
      </c>
    </row>
    <row r="345" spans="1:27" ht="19.5" x14ac:dyDescent="0.6">
      <c r="A345" t="s">
        <v>841</v>
      </c>
      <c r="B345" t="s">
        <v>30</v>
      </c>
      <c r="C345" t="s">
        <v>318</v>
      </c>
      <c r="D345" t="s">
        <v>942</v>
      </c>
      <c r="E345" t="s">
        <v>392</v>
      </c>
      <c r="F345" s="1">
        <v>0.89119999999999999</v>
      </c>
      <c r="G345">
        <v>0.78</v>
      </c>
      <c r="Q345" s="56"/>
      <c r="R345">
        <f>+(U345*35)/S345</f>
        <v>85.102739726027409</v>
      </c>
      <c r="S345">
        <v>1.46E-2</v>
      </c>
      <c r="U345">
        <v>3.5500000000000004E-2</v>
      </c>
      <c r="V345">
        <f>+(S345*1000)/35</f>
        <v>0.41714285714285715</v>
      </c>
      <c r="W345">
        <v>3</v>
      </c>
      <c r="X345" s="76">
        <v>0.56979999999999997</v>
      </c>
    </row>
    <row r="346" spans="1:27" ht="19.5" x14ac:dyDescent="0.6">
      <c r="A346" t="s">
        <v>841</v>
      </c>
      <c r="B346" t="s">
        <v>30</v>
      </c>
      <c r="C346" t="s">
        <v>318</v>
      </c>
      <c r="D346" t="s">
        <v>942</v>
      </c>
      <c r="E346" t="s">
        <v>393</v>
      </c>
      <c r="F346" s="1">
        <v>1.1595</v>
      </c>
      <c r="G346">
        <v>0.87</v>
      </c>
      <c r="Q346" s="56"/>
      <c r="R346">
        <f>+(U346*35)/S346</f>
        <v>290.79601990049753</v>
      </c>
      <c r="S346">
        <v>2.01E-2</v>
      </c>
      <c r="U346">
        <v>0.16700000000000001</v>
      </c>
      <c r="V346">
        <f>+(S346*1000)/35</f>
        <v>0.57428571428571429</v>
      </c>
      <c r="W346">
        <v>7</v>
      </c>
      <c r="X346" s="76">
        <v>0.56979999999999997</v>
      </c>
    </row>
    <row r="347" spans="1:27" ht="19.5" x14ac:dyDescent="0.6">
      <c r="A347" t="s">
        <v>841</v>
      </c>
      <c r="B347" t="s">
        <v>30</v>
      </c>
      <c r="C347" t="s">
        <v>318</v>
      </c>
      <c r="D347" t="s">
        <v>942</v>
      </c>
      <c r="E347" t="s">
        <v>394</v>
      </c>
      <c r="F347" s="1">
        <v>0.72</v>
      </c>
      <c r="G347">
        <v>0.73</v>
      </c>
      <c r="Q347" s="56"/>
      <c r="R347">
        <v>0</v>
      </c>
      <c r="U347">
        <v>0</v>
      </c>
      <c r="W347">
        <v>0</v>
      </c>
      <c r="X347" s="76">
        <v>0.56979999999999997</v>
      </c>
    </row>
    <row r="348" spans="1:27" ht="19.5" x14ac:dyDescent="0.6">
      <c r="A348" t="s">
        <v>841</v>
      </c>
      <c r="B348" t="s">
        <v>30</v>
      </c>
      <c r="C348" t="s">
        <v>318</v>
      </c>
      <c r="D348" t="s">
        <v>942</v>
      </c>
      <c r="E348" t="s">
        <v>395</v>
      </c>
      <c r="F348" s="1">
        <v>1.0900000000000001</v>
      </c>
      <c r="G348">
        <v>1.03</v>
      </c>
      <c r="Q348" s="56"/>
      <c r="R348">
        <v>0</v>
      </c>
      <c r="U348">
        <v>0</v>
      </c>
      <c r="W348">
        <v>0</v>
      </c>
      <c r="X348" s="76">
        <v>0.56979999999999997</v>
      </c>
    </row>
    <row r="349" spans="1:27" ht="19.5" x14ac:dyDescent="0.6">
      <c r="A349" t="s">
        <v>841</v>
      </c>
      <c r="B349" t="s">
        <v>30</v>
      </c>
      <c r="C349" t="s">
        <v>318</v>
      </c>
      <c r="D349" t="s">
        <v>942</v>
      </c>
      <c r="E349" t="s">
        <v>396</v>
      </c>
      <c r="F349" s="1">
        <v>1.0882999999999998</v>
      </c>
      <c r="G349">
        <v>0.96</v>
      </c>
      <c r="Q349" s="56"/>
      <c r="R349">
        <f>+(U349*35)/S349</f>
        <v>269.17874396135267</v>
      </c>
      <c r="S349">
        <v>2.07E-2</v>
      </c>
      <c r="U349">
        <v>0.15920000000000001</v>
      </c>
      <c r="V349">
        <f>+(S349*1000)/35</f>
        <v>0.59142857142857141</v>
      </c>
      <c r="W349">
        <v>7</v>
      </c>
      <c r="X349" s="76">
        <v>0.56979999999999997</v>
      </c>
    </row>
    <row r="350" spans="1:27" ht="19.5" x14ac:dyDescent="0.6">
      <c r="A350" t="s">
        <v>841</v>
      </c>
      <c r="B350" t="s">
        <v>30</v>
      </c>
      <c r="C350" t="s">
        <v>318</v>
      </c>
      <c r="D350" t="s">
        <v>942</v>
      </c>
      <c r="E350" t="s">
        <v>397</v>
      </c>
      <c r="F350" s="1">
        <v>1.3052000000000001</v>
      </c>
      <c r="G350">
        <v>0.83</v>
      </c>
      <c r="H350">
        <v>0.1305</v>
      </c>
      <c r="I350">
        <v>7.2000000000000008E-2</v>
      </c>
      <c r="J350">
        <f>+I350/H350</f>
        <v>0.55172413793103448</v>
      </c>
      <c r="K350">
        <v>3</v>
      </c>
      <c r="L350">
        <v>129.01499999999999</v>
      </c>
      <c r="M350">
        <v>143.09100000000001</v>
      </c>
      <c r="N350">
        <v>135.739</v>
      </c>
      <c r="P350">
        <f>+SUM(L350:N350)</f>
        <v>407.84500000000003</v>
      </c>
      <c r="Q350" s="56">
        <f t="shared" si="9"/>
        <v>8.8932868055555545</v>
      </c>
      <c r="R350">
        <f>+(U350*35)/S350</f>
        <v>84.230769230769226</v>
      </c>
      <c r="S350" s="4">
        <v>9.1000000000000004E-3</v>
      </c>
      <c r="T350" s="66">
        <v>20</v>
      </c>
      <c r="U350" s="4">
        <v>2.1899999999999999E-2</v>
      </c>
      <c r="V350" s="2">
        <f>+(S350*1000)/20</f>
        <v>0.45499999999999996</v>
      </c>
      <c r="W350">
        <v>1</v>
      </c>
      <c r="X350" s="76">
        <v>0.56979999999999997</v>
      </c>
      <c r="Y350" s="7"/>
      <c r="Z350" s="2">
        <v>0.26</v>
      </c>
      <c r="AA350" s="2" t="s">
        <v>855</v>
      </c>
    </row>
    <row r="351" spans="1:27" ht="19.5" x14ac:dyDescent="0.6">
      <c r="A351" t="s">
        <v>841</v>
      </c>
      <c r="B351" t="s">
        <v>30</v>
      </c>
      <c r="C351" t="s">
        <v>318</v>
      </c>
      <c r="D351" t="s">
        <v>942</v>
      </c>
      <c r="E351" t="s">
        <v>398</v>
      </c>
      <c r="F351" s="1">
        <v>1.57</v>
      </c>
      <c r="G351">
        <v>1.85</v>
      </c>
      <c r="Q351" s="56"/>
      <c r="R351">
        <v>0</v>
      </c>
      <c r="U351">
        <v>0</v>
      </c>
      <c r="W351">
        <v>0</v>
      </c>
      <c r="X351" s="76">
        <v>0.56979999999999997</v>
      </c>
    </row>
    <row r="352" spans="1:27" ht="19.5" x14ac:dyDescent="0.6">
      <c r="A352" t="s">
        <v>841</v>
      </c>
      <c r="B352" t="s">
        <v>30</v>
      </c>
      <c r="C352" t="s">
        <v>318</v>
      </c>
      <c r="D352" t="s">
        <v>942</v>
      </c>
      <c r="E352" t="s">
        <v>399</v>
      </c>
      <c r="F352" s="1">
        <v>2.0318999999999998</v>
      </c>
      <c r="G352">
        <v>1.74</v>
      </c>
      <c r="H352">
        <v>0.13830000000000001</v>
      </c>
      <c r="I352">
        <v>7.1900000000000006E-2</v>
      </c>
      <c r="J352">
        <f>+I352/H352</f>
        <v>0.51988430947216202</v>
      </c>
      <c r="K352">
        <v>3</v>
      </c>
      <c r="L352">
        <v>152.727</v>
      </c>
      <c r="M352">
        <v>141.03899999999999</v>
      </c>
      <c r="N352">
        <v>165.238</v>
      </c>
      <c r="P352">
        <f>+SUM(L352:N352)</f>
        <v>459.00399999999996</v>
      </c>
      <c r="Q352" s="56">
        <f t="shared" si="9"/>
        <v>10.022757719054241</v>
      </c>
      <c r="R352">
        <v>0</v>
      </c>
      <c r="U352">
        <v>0</v>
      </c>
      <c r="W352">
        <v>0</v>
      </c>
      <c r="X352" s="76">
        <v>0.56979999999999997</v>
      </c>
    </row>
    <row r="353" spans="1:27" ht="19.5" x14ac:dyDescent="0.6">
      <c r="A353" t="s">
        <v>841</v>
      </c>
      <c r="B353" t="s">
        <v>30</v>
      </c>
      <c r="C353" t="s">
        <v>318</v>
      </c>
      <c r="D353" t="s">
        <v>942</v>
      </c>
      <c r="E353" t="s">
        <v>400</v>
      </c>
      <c r="F353" s="1">
        <v>1.2742</v>
      </c>
      <c r="G353">
        <v>1.6</v>
      </c>
      <c r="H353">
        <v>0.10589999999999999</v>
      </c>
      <c r="I353">
        <v>5.4200000000000005E-2</v>
      </c>
      <c r="J353">
        <f>+I353/H353</f>
        <v>0.51180358829084049</v>
      </c>
      <c r="K353">
        <v>3</v>
      </c>
      <c r="L353">
        <v>121.59399999999999</v>
      </c>
      <c r="M353">
        <v>120.13800000000001</v>
      </c>
      <c r="N353">
        <v>130.69499999999999</v>
      </c>
      <c r="P353">
        <f>+SUM(L353:N353)</f>
        <v>372.42700000000002</v>
      </c>
      <c r="Q353" s="56">
        <f t="shared" si="9"/>
        <v>10.788014575645757</v>
      </c>
      <c r="R353">
        <v>0</v>
      </c>
      <c r="U353">
        <v>0</v>
      </c>
      <c r="W353">
        <v>0</v>
      </c>
      <c r="X353" s="76">
        <v>0.56979999999999997</v>
      </c>
    </row>
    <row r="354" spans="1:27" ht="19.5" x14ac:dyDescent="0.6">
      <c r="A354" t="s">
        <v>841</v>
      </c>
      <c r="B354" t="s">
        <v>30</v>
      </c>
      <c r="C354" t="s">
        <v>318</v>
      </c>
      <c r="D354" t="s">
        <v>942</v>
      </c>
      <c r="E354" t="s">
        <v>401</v>
      </c>
      <c r="F354" s="1">
        <v>1.4474</v>
      </c>
      <c r="G354">
        <v>1.31</v>
      </c>
      <c r="Q354" s="56"/>
      <c r="R354">
        <f>+(U354*35)/S354</f>
        <v>224.31818181818184</v>
      </c>
      <c r="S354">
        <v>1.7600000000000001E-2</v>
      </c>
      <c r="U354">
        <v>0.11280000000000001</v>
      </c>
      <c r="V354">
        <f>+(S354*1000)/35</f>
        <v>0.50285714285714289</v>
      </c>
      <c r="W354">
        <v>6</v>
      </c>
      <c r="X354" s="76">
        <v>0.56979999999999997</v>
      </c>
    </row>
    <row r="355" spans="1:27" ht="19.5" x14ac:dyDescent="0.6">
      <c r="A355" t="s">
        <v>841</v>
      </c>
      <c r="B355" t="s">
        <v>30</v>
      </c>
      <c r="C355" t="s">
        <v>318</v>
      </c>
      <c r="D355" t="s">
        <v>942</v>
      </c>
      <c r="E355" t="s">
        <v>402</v>
      </c>
      <c r="F355" s="1">
        <v>2.3641000000000001</v>
      </c>
      <c r="G355">
        <v>1.9</v>
      </c>
      <c r="Q355" s="56"/>
      <c r="R355">
        <f>+(U355*35)/S355</f>
        <v>145.04651162790697</v>
      </c>
      <c r="S355">
        <v>2.1500000000000002E-2</v>
      </c>
      <c r="U355">
        <v>8.9099999999999999E-2</v>
      </c>
      <c r="V355">
        <f>+(S355*1000)/35</f>
        <v>0.61428571428571432</v>
      </c>
      <c r="W355">
        <v>3</v>
      </c>
      <c r="X355" s="76">
        <v>0.56979999999999997</v>
      </c>
    </row>
    <row r="356" spans="1:27" ht="19.5" x14ac:dyDescent="0.6">
      <c r="A356" t="s">
        <v>841</v>
      </c>
      <c r="B356" t="s">
        <v>30</v>
      </c>
      <c r="C356" t="s">
        <v>318</v>
      </c>
      <c r="D356" t="s">
        <v>942</v>
      </c>
      <c r="E356" t="s">
        <v>403</v>
      </c>
      <c r="F356" s="1">
        <v>2.3589000000000002</v>
      </c>
      <c r="G356">
        <v>1.86</v>
      </c>
      <c r="Q356" s="56"/>
      <c r="R356">
        <f>+(U356*35)/S356</f>
        <v>110.8878504672897</v>
      </c>
      <c r="S356">
        <v>1.0700000000000001E-2</v>
      </c>
      <c r="U356">
        <v>3.39E-2</v>
      </c>
      <c r="V356">
        <f>+(S356*1000)/35</f>
        <v>0.30571428571428577</v>
      </c>
      <c r="W356">
        <v>4</v>
      </c>
      <c r="X356" s="76">
        <v>0.56979999999999997</v>
      </c>
    </row>
    <row r="357" spans="1:27" ht="19.5" x14ac:dyDescent="0.6">
      <c r="A357" t="s">
        <v>841</v>
      </c>
      <c r="B357" t="s">
        <v>30</v>
      </c>
      <c r="C357" t="s">
        <v>318</v>
      </c>
      <c r="D357" t="s">
        <v>942</v>
      </c>
      <c r="E357" t="s">
        <v>404</v>
      </c>
      <c r="F357" s="1">
        <v>4.0831999999999997</v>
      </c>
      <c r="G357">
        <v>1.92</v>
      </c>
      <c r="H357">
        <v>0.1366</v>
      </c>
      <c r="I357">
        <v>7.2599999999999998E-2</v>
      </c>
      <c r="J357">
        <f>+I357/H357</f>
        <v>0.53147877013177158</v>
      </c>
      <c r="K357">
        <v>3</v>
      </c>
      <c r="L357">
        <v>140.339</v>
      </c>
      <c r="M357">
        <v>160.5</v>
      </c>
      <c r="N357">
        <v>173.143</v>
      </c>
      <c r="P357">
        <f>+SUM(L357:N357)</f>
        <v>473.98199999999997</v>
      </c>
      <c r="Q357" s="56">
        <f t="shared" si="9"/>
        <v>10.25002396694215</v>
      </c>
      <c r="R357">
        <f>+(U357*35)/S357</f>
        <v>367.75362318840581</v>
      </c>
      <c r="S357">
        <v>2.07E-2</v>
      </c>
      <c r="U357">
        <v>0.2175</v>
      </c>
      <c r="V357">
        <f>+(S357*1000)/35</f>
        <v>0.59142857142857141</v>
      </c>
      <c r="W357">
        <v>9</v>
      </c>
      <c r="X357" s="76">
        <v>0.56979999999999997</v>
      </c>
    </row>
    <row r="358" spans="1:27" ht="19.5" x14ac:dyDescent="0.6">
      <c r="A358" t="s">
        <v>841</v>
      </c>
      <c r="B358" t="s">
        <v>29</v>
      </c>
      <c r="C358" t="s">
        <v>17</v>
      </c>
      <c r="D358" t="s">
        <v>922</v>
      </c>
      <c r="E358" t="s">
        <v>405</v>
      </c>
      <c r="F358" s="1">
        <v>1.0938000000000001</v>
      </c>
      <c r="G358">
        <v>1.39</v>
      </c>
      <c r="H358">
        <v>8.9099999999999999E-2</v>
      </c>
      <c r="I358">
        <v>4.3799999999999999E-2</v>
      </c>
      <c r="J358">
        <f>+I358/H358</f>
        <v>0.49158249158249157</v>
      </c>
      <c r="K358">
        <v>3</v>
      </c>
      <c r="L358">
        <v>144.62100000000001</v>
      </c>
      <c r="M358">
        <v>122.244</v>
      </c>
      <c r="N358">
        <v>94.953000000000003</v>
      </c>
      <c r="P358">
        <f>+SUM(L358:N358)</f>
        <v>361.81799999999998</v>
      </c>
      <c r="Q358" s="56">
        <f t="shared" si="9"/>
        <v>12.969275342465755</v>
      </c>
      <c r="R358">
        <v>0</v>
      </c>
      <c r="U358">
        <v>0</v>
      </c>
      <c r="W358">
        <v>0</v>
      </c>
      <c r="X358" s="77">
        <v>0.47260000000000002</v>
      </c>
    </row>
    <row r="359" spans="1:27" ht="19.5" x14ac:dyDescent="0.6">
      <c r="A359" t="s">
        <v>841</v>
      </c>
      <c r="B359" t="s">
        <v>29</v>
      </c>
      <c r="C359" t="s">
        <v>17</v>
      </c>
      <c r="D359" t="s">
        <v>922</v>
      </c>
      <c r="E359" t="s">
        <v>406</v>
      </c>
      <c r="F359" s="1">
        <v>0.29270000000000002</v>
      </c>
      <c r="G359">
        <v>0.1211</v>
      </c>
      <c r="H359">
        <v>5.5199999999999999E-2</v>
      </c>
      <c r="I359">
        <v>2.87E-2</v>
      </c>
      <c r="J359">
        <f>+I359/H359</f>
        <v>0.51992753623188404</v>
      </c>
      <c r="K359">
        <v>3</v>
      </c>
      <c r="L359">
        <v>82.123999999999995</v>
      </c>
      <c r="M359">
        <v>78.486999999999995</v>
      </c>
      <c r="N359">
        <v>72.448999999999998</v>
      </c>
      <c r="P359">
        <f>+SUM(L359:N359)</f>
        <v>233.06</v>
      </c>
      <c r="Q359" s="56">
        <f t="shared" si="9"/>
        <v>12.749275261324042</v>
      </c>
      <c r="R359">
        <v>0</v>
      </c>
      <c r="U359">
        <v>0</v>
      </c>
      <c r="W359">
        <v>0</v>
      </c>
      <c r="X359" s="77">
        <v>0.47260000000000002</v>
      </c>
    </row>
    <row r="360" spans="1:27" ht="19.5" x14ac:dyDescent="0.6">
      <c r="A360" t="s">
        <v>841</v>
      </c>
      <c r="B360" t="s">
        <v>29</v>
      </c>
      <c r="C360" t="s">
        <v>17</v>
      </c>
      <c r="D360" t="s">
        <v>922</v>
      </c>
      <c r="E360" t="s">
        <v>407</v>
      </c>
      <c r="F360" s="1">
        <v>0.71110000000000007</v>
      </c>
      <c r="G360">
        <v>0.75</v>
      </c>
      <c r="H360">
        <v>0.10580000000000001</v>
      </c>
      <c r="I360">
        <v>5.11E-2</v>
      </c>
      <c r="J360">
        <f>+I360/H360</f>
        <v>0.48298676748582225</v>
      </c>
      <c r="K360">
        <v>3</v>
      </c>
      <c r="L360">
        <v>160.56800000000001</v>
      </c>
      <c r="M360">
        <v>142.98699999999999</v>
      </c>
      <c r="N360">
        <v>157.65600000000001</v>
      </c>
      <c r="P360">
        <f>+SUM(L360:N360)</f>
        <v>461.21100000000001</v>
      </c>
      <c r="Q360" s="56">
        <f t="shared" si="9"/>
        <v>14.170279256360077</v>
      </c>
      <c r="R360">
        <v>0</v>
      </c>
      <c r="U360">
        <v>0</v>
      </c>
      <c r="W360">
        <v>0</v>
      </c>
      <c r="X360" s="77">
        <v>0.47260000000000002</v>
      </c>
    </row>
    <row r="361" spans="1:27" ht="19.5" x14ac:dyDescent="0.6">
      <c r="A361" t="s">
        <v>841</v>
      </c>
      <c r="B361" t="s">
        <v>29</v>
      </c>
      <c r="C361" t="s">
        <v>17</v>
      </c>
      <c r="D361" t="s">
        <v>922</v>
      </c>
      <c r="E361" t="s">
        <v>408</v>
      </c>
      <c r="F361" s="1">
        <v>0.56999999999999995</v>
      </c>
      <c r="G361">
        <v>0.6</v>
      </c>
      <c r="Q361" s="56"/>
      <c r="R361">
        <v>0</v>
      </c>
      <c r="U361">
        <v>0</v>
      </c>
      <c r="W361">
        <v>0</v>
      </c>
      <c r="X361" s="77">
        <v>0.47260000000000002</v>
      </c>
    </row>
    <row r="362" spans="1:27" ht="19.5" x14ac:dyDescent="0.6">
      <c r="A362" t="s">
        <v>841</v>
      </c>
      <c r="B362" t="s">
        <v>29</v>
      </c>
      <c r="C362" t="s">
        <v>17</v>
      </c>
      <c r="D362" t="s">
        <v>922</v>
      </c>
      <c r="E362" t="s">
        <v>409</v>
      </c>
      <c r="F362" s="1">
        <v>1.6853</v>
      </c>
      <c r="G362">
        <v>2.4500000000000002</v>
      </c>
      <c r="H362">
        <v>0.2114</v>
      </c>
      <c r="I362">
        <v>0.10450000000000001</v>
      </c>
      <c r="J362">
        <f>+I362/H362</f>
        <v>0.49432355723746457</v>
      </c>
      <c r="K362">
        <v>3</v>
      </c>
      <c r="L362">
        <v>230.65899999999999</v>
      </c>
      <c r="M362">
        <v>233.38800000000001</v>
      </c>
      <c r="N362">
        <v>256.16199999999998</v>
      </c>
      <c r="P362">
        <f>+SUM(L362:N362)</f>
        <v>720.20900000000006</v>
      </c>
      <c r="Q362" s="56">
        <f t="shared" si="9"/>
        <v>10.820364880382776</v>
      </c>
      <c r="R362">
        <f>+(U362*35)/S362</f>
        <v>310.43478260869568</v>
      </c>
      <c r="S362" s="4">
        <v>2.3E-3</v>
      </c>
      <c r="T362" s="66">
        <v>3</v>
      </c>
      <c r="U362" s="4">
        <v>2.0400000000000001E-2</v>
      </c>
      <c r="V362" s="2">
        <f>+(S362*1000)/3</f>
        <v>0.76666666666666661</v>
      </c>
      <c r="W362">
        <v>1</v>
      </c>
      <c r="X362" s="77">
        <v>0.47260000000000002</v>
      </c>
      <c r="Y362" s="7"/>
      <c r="Z362">
        <v>6.5714285714285711E-2</v>
      </c>
      <c r="AA362" s="2" t="s">
        <v>863</v>
      </c>
    </row>
    <row r="363" spans="1:27" ht="19.5" x14ac:dyDescent="0.6">
      <c r="A363" t="s">
        <v>841</v>
      </c>
      <c r="B363" t="s">
        <v>29</v>
      </c>
      <c r="C363" t="s">
        <v>17</v>
      </c>
      <c r="D363" t="s">
        <v>922</v>
      </c>
      <c r="E363" t="s">
        <v>410</v>
      </c>
      <c r="F363" s="1">
        <v>0.61</v>
      </c>
      <c r="G363">
        <v>0.44</v>
      </c>
      <c r="Q363" s="56"/>
      <c r="R363">
        <v>0</v>
      </c>
      <c r="U363">
        <v>0</v>
      </c>
      <c r="W363">
        <v>0</v>
      </c>
      <c r="X363" s="77">
        <v>0.47260000000000002</v>
      </c>
      <c r="Z363" t="s">
        <v>884</v>
      </c>
    </row>
    <row r="364" spans="1:27" ht="19.5" x14ac:dyDescent="0.6">
      <c r="A364" t="s">
        <v>841</v>
      </c>
      <c r="B364" t="s">
        <v>29</v>
      </c>
      <c r="C364" t="s">
        <v>17</v>
      </c>
      <c r="D364" t="s">
        <v>922</v>
      </c>
      <c r="E364" t="s">
        <v>411</v>
      </c>
      <c r="F364" s="1">
        <v>0.78</v>
      </c>
      <c r="G364">
        <v>0.67</v>
      </c>
      <c r="Q364" s="56"/>
      <c r="R364">
        <v>0</v>
      </c>
      <c r="U364">
        <v>0</v>
      </c>
      <c r="W364">
        <v>0</v>
      </c>
      <c r="X364" s="77">
        <v>0.47260000000000002</v>
      </c>
    </row>
    <row r="365" spans="1:27" ht="19.5" x14ac:dyDescent="0.6">
      <c r="A365" t="s">
        <v>841</v>
      </c>
      <c r="B365" t="s">
        <v>29</v>
      </c>
      <c r="C365" t="s">
        <v>17</v>
      </c>
      <c r="D365" t="s">
        <v>922</v>
      </c>
      <c r="E365" t="s">
        <v>412</v>
      </c>
      <c r="F365" s="1">
        <v>0.1484</v>
      </c>
      <c r="G365">
        <v>8.9399999999999993E-2</v>
      </c>
      <c r="Q365" s="56"/>
      <c r="R365">
        <v>0</v>
      </c>
      <c r="U365">
        <v>0</v>
      </c>
      <c r="W365">
        <v>0</v>
      </c>
      <c r="X365" s="77">
        <v>0.47260000000000002</v>
      </c>
    </row>
    <row r="366" spans="1:27" ht="19.5" x14ac:dyDescent="0.6">
      <c r="A366" t="s">
        <v>841</v>
      </c>
      <c r="B366" t="s">
        <v>29</v>
      </c>
      <c r="C366" t="s">
        <v>17</v>
      </c>
      <c r="D366" t="s">
        <v>922</v>
      </c>
      <c r="E366" t="s">
        <v>413</v>
      </c>
      <c r="F366" s="1">
        <v>0.66</v>
      </c>
      <c r="G366">
        <v>0.84</v>
      </c>
      <c r="Q366" s="56"/>
      <c r="R366">
        <v>0</v>
      </c>
      <c r="U366">
        <v>0</v>
      </c>
      <c r="W366">
        <v>0</v>
      </c>
      <c r="X366" s="77">
        <v>0.47260000000000002</v>
      </c>
    </row>
    <row r="367" spans="1:27" ht="19.5" x14ac:dyDescent="0.6">
      <c r="A367" t="s">
        <v>841</v>
      </c>
      <c r="B367" t="s">
        <v>29</v>
      </c>
      <c r="C367" t="s">
        <v>17</v>
      </c>
      <c r="D367" t="s">
        <v>922</v>
      </c>
      <c r="E367" t="s">
        <v>414</v>
      </c>
      <c r="F367" s="1">
        <v>1.9527999999999999</v>
      </c>
      <c r="G367">
        <v>0.93</v>
      </c>
      <c r="H367">
        <v>0.13350000000000001</v>
      </c>
      <c r="I367">
        <v>6.2800000000000009E-2</v>
      </c>
      <c r="J367">
        <f>+I367/H367</f>
        <v>0.47041198501872661</v>
      </c>
      <c r="K367">
        <v>3</v>
      </c>
      <c r="L367">
        <v>178.39699999999999</v>
      </c>
      <c r="M367">
        <v>163.72499999999999</v>
      </c>
      <c r="N367">
        <v>176.93600000000001</v>
      </c>
      <c r="P367">
        <f>+SUM(L367:N367)</f>
        <v>519.05799999999999</v>
      </c>
      <c r="Q367" s="56">
        <f t="shared" si="9"/>
        <v>12.976449999999998</v>
      </c>
      <c r="R367">
        <v>0</v>
      </c>
      <c r="U367">
        <v>0</v>
      </c>
      <c r="W367">
        <v>0</v>
      </c>
      <c r="X367" s="77">
        <v>0.47260000000000002</v>
      </c>
    </row>
    <row r="368" spans="1:27" ht="19.5" x14ac:dyDescent="0.6">
      <c r="A368" t="s">
        <v>841</v>
      </c>
      <c r="B368" t="s">
        <v>29</v>
      </c>
      <c r="C368" t="s">
        <v>17</v>
      </c>
      <c r="D368" t="s">
        <v>922</v>
      </c>
      <c r="E368" t="s">
        <v>415</v>
      </c>
      <c r="F368" s="1">
        <v>1.9900000000000001E-2</v>
      </c>
      <c r="G368">
        <v>5.4300000000000001E-2</v>
      </c>
      <c r="Q368" s="56"/>
      <c r="R368">
        <v>0</v>
      </c>
      <c r="U368">
        <v>0</v>
      </c>
      <c r="W368">
        <v>0</v>
      </c>
      <c r="X368" s="77">
        <v>0.47260000000000002</v>
      </c>
    </row>
    <row r="369" spans="1:28" ht="19.5" x14ac:dyDescent="0.6">
      <c r="A369" t="s">
        <v>841</v>
      </c>
      <c r="B369" t="s">
        <v>30</v>
      </c>
      <c r="C369" t="s">
        <v>18</v>
      </c>
      <c r="D369" t="s">
        <v>923</v>
      </c>
      <c r="E369" t="s">
        <v>416</v>
      </c>
      <c r="F369" s="1">
        <v>3.8184999999999998</v>
      </c>
      <c r="G369">
        <v>1.42</v>
      </c>
      <c r="H369">
        <v>8.7900000000000006E-2</v>
      </c>
      <c r="I369">
        <v>4.4600000000000001E-2</v>
      </c>
      <c r="J369">
        <f>+I369/H369</f>
        <v>0.50739476678043227</v>
      </c>
      <c r="K369">
        <v>3</v>
      </c>
      <c r="L369">
        <v>96.963999999999999</v>
      </c>
      <c r="M369">
        <v>97.581999999999994</v>
      </c>
      <c r="N369">
        <v>118.91200000000001</v>
      </c>
      <c r="P369">
        <f>+SUM(L369:N369)</f>
        <v>313.45799999999997</v>
      </c>
      <c r="Q369" s="56">
        <f t="shared" si="9"/>
        <v>11.034283856502242</v>
      </c>
      <c r="R369">
        <f>+(U369*35)/S369</f>
        <v>782.07746478873241</v>
      </c>
      <c r="S369">
        <v>2.8400000000000002E-2</v>
      </c>
      <c r="U369">
        <v>0.63460000000000005</v>
      </c>
      <c r="V369">
        <f>+(S369*1000)/35</f>
        <v>0.8114285714285715</v>
      </c>
      <c r="W369">
        <v>9</v>
      </c>
      <c r="X369" s="76">
        <v>0.50080000000000002</v>
      </c>
    </row>
    <row r="370" spans="1:28" ht="19.5" x14ac:dyDescent="0.6">
      <c r="A370" t="s">
        <v>841</v>
      </c>
      <c r="B370" t="s">
        <v>30</v>
      </c>
      <c r="C370" t="s">
        <v>18</v>
      </c>
      <c r="D370" t="s">
        <v>923</v>
      </c>
      <c r="E370" t="s">
        <v>417</v>
      </c>
      <c r="F370" s="1">
        <v>2.3087</v>
      </c>
      <c r="G370">
        <v>1.46</v>
      </c>
      <c r="H370">
        <v>7.4899999999999994E-2</v>
      </c>
      <c r="I370">
        <v>4.0600000000000004E-2</v>
      </c>
      <c r="J370">
        <f>+I370/H370</f>
        <v>0.5420560747663552</v>
      </c>
      <c r="K370">
        <v>3</v>
      </c>
      <c r="L370">
        <v>101.476</v>
      </c>
      <c r="M370">
        <v>94.549000000000007</v>
      </c>
      <c r="N370">
        <v>90.611999999999995</v>
      </c>
      <c r="P370">
        <f>+SUM(L370:N370)</f>
        <v>286.637</v>
      </c>
      <c r="Q370" s="56">
        <f t="shared" si="9"/>
        <v>11.084238669950739</v>
      </c>
      <c r="R370">
        <f>+(U370*35)/S370</f>
        <v>440.0257731958763</v>
      </c>
      <c r="S370">
        <v>1.9400000000000001E-2</v>
      </c>
      <c r="U370">
        <v>0.24390000000000001</v>
      </c>
      <c r="V370">
        <f>+(S370*1000)/35</f>
        <v>0.55428571428571438</v>
      </c>
      <c r="W370">
        <v>8</v>
      </c>
      <c r="X370" s="76">
        <v>0.50080000000000002</v>
      </c>
    </row>
    <row r="371" spans="1:28" ht="19.5" x14ac:dyDescent="0.6">
      <c r="A371" t="s">
        <v>841</v>
      </c>
      <c r="B371" t="s">
        <v>30</v>
      </c>
      <c r="C371" t="s">
        <v>18</v>
      </c>
      <c r="D371" t="s">
        <v>923</v>
      </c>
      <c r="E371" t="s">
        <v>418</v>
      </c>
      <c r="F371" s="1">
        <v>0.52229999999999999</v>
      </c>
      <c r="G371">
        <v>0.92</v>
      </c>
      <c r="H371">
        <v>6.7000000000000004E-2</v>
      </c>
      <c r="I371">
        <v>3.4300000000000004E-2</v>
      </c>
      <c r="J371">
        <f>+I371/H371</f>
        <v>0.5119402985074627</v>
      </c>
      <c r="K371">
        <v>3</v>
      </c>
      <c r="L371">
        <v>42.918999999999997</v>
      </c>
      <c r="M371">
        <v>97.406000000000006</v>
      </c>
      <c r="N371">
        <v>118.499</v>
      </c>
      <c r="P371">
        <f>+SUM(L371:N371)</f>
        <v>258.82399999999996</v>
      </c>
      <c r="Q371" s="56">
        <f t="shared" si="9"/>
        <v>11.847046064139938</v>
      </c>
      <c r="R371">
        <f>+(U371*35)/S371</f>
        <v>44.854368932038838</v>
      </c>
      <c r="S371" s="4">
        <v>1.03E-2</v>
      </c>
      <c r="T371" s="66">
        <v>21</v>
      </c>
      <c r="U371" s="4">
        <v>1.32E-2</v>
      </c>
      <c r="V371" s="2">
        <f>+(S371*1000)/21</f>
        <v>0.49047619047619051</v>
      </c>
      <c r="W371">
        <v>1</v>
      </c>
      <c r="X371" s="76">
        <v>0.50080000000000002</v>
      </c>
      <c r="Y371" s="7"/>
      <c r="Z371" s="2">
        <v>0.29428571428571432</v>
      </c>
      <c r="AA371" s="2" t="s">
        <v>852</v>
      </c>
      <c r="AB371" s="2"/>
    </row>
    <row r="372" spans="1:28" ht="19.5" x14ac:dyDescent="0.6">
      <c r="A372" t="s">
        <v>841</v>
      </c>
      <c r="B372" t="s">
        <v>30</v>
      </c>
      <c r="C372" t="s">
        <v>18</v>
      </c>
      <c r="D372" t="s">
        <v>923</v>
      </c>
      <c r="E372" t="s">
        <v>419</v>
      </c>
      <c r="F372" s="1">
        <v>3.4851999999999999</v>
      </c>
      <c r="G372">
        <v>3.04</v>
      </c>
      <c r="H372">
        <v>7.6100000000000001E-2</v>
      </c>
      <c r="I372">
        <v>3.8900000000000004E-2</v>
      </c>
      <c r="J372">
        <f>+I372/H372</f>
        <v>0.51116951379763476</v>
      </c>
      <c r="K372">
        <v>3</v>
      </c>
      <c r="L372">
        <v>101.738</v>
      </c>
      <c r="M372">
        <v>126.27800000000001</v>
      </c>
      <c r="N372">
        <v>82.944999999999993</v>
      </c>
      <c r="P372">
        <f>+SUM(L372:N372)</f>
        <v>310.96100000000001</v>
      </c>
      <c r="Q372" s="56">
        <f t="shared" si="9"/>
        <v>12.550353984575834</v>
      </c>
      <c r="R372">
        <f>+(U372*35)/S372</f>
        <v>551.5322580645161</v>
      </c>
      <c r="S372">
        <v>1.8600000000000002E-2</v>
      </c>
      <c r="U372">
        <v>0.29310000000000003</v>
      </c>
      <c r="V372">
        <f>+(S372*1000)/35</f>
        <v>0.53142857142857147</v>
      </c>
      <c r="W372">
        <v>11</v>
      </c>
      <c r="X372" s="76">
        <v>0.50080000000000002</v>
      </c>
    </row>
    <row r="373" spans="1:28" ht="19.5" x14ac:dyDescent="0.6">
      <c r="A373" t="s">
        <v>841</v>
      </c>
      <c r="B373" t="s">
        <v>30</v>
      </c>
      <c r="C373" t="s">
        <v>18</v>
      </c>
      <c r="D373" t="s">
        <v>923</v>
      </c>
      <c r="E373" t="s">
        <v>420</v>
      </c>
      <c r="F373" s="37">
        <v>0.3715</v>
      </c>
      <c r="G373" s="58">
        <v>0.3866</v>
      </c>
      <c r="H373" s="58">
        <v>4.2900000000000001E-2</v>
      </c>
      <c r="I373" s="58">
        <v>1.61E-2</v>
      </c>
      <c r="J373" s="58">
        <f>+I373/H373</f>
        <v>0.3752913752913753</v>
      </c>
      <c r="K373" s="58">
        <v>3</v>
      </c>
      <c r="L373" s="58">
        <v>55.956000000000003</v>
      </c>
      <c r="M373" s="58">
        <v>71.174000000000007</v>
      </c>
      <c r="N373" s="58">
        <v>73.02</v>
      </c>
      <c r="P373">
        <f>+SUM(L373:N373)</f>
        <v>200.15</v>
      </c>
      <c r="Q373" s="57">
        <f t="shared" si="9"/>
        <v>19.517732919254655</v>
      </c>
      <c r="R373">
        <v>0</v>
      </c>
      <c r="U373">
        <v>0</v>
      </c>
      <c r="W373">
        <v>0</v>
      </c>
      <c r="X373" s="76">
        <v>0.50080000000000002</v>
      </c>
      <c r="Y373" s="72" t="s">
        <v>1063</v>
      </c>
    </row>
    <row r="374" spans="1:28" ht="19.5" x14ac:dyDescent="0.6">
      <c r="A374" t="s">
        <v>841</v>
      </c>
      <c r="B374" t="s">
        <v>30</v>
      </c>
      <c r="C374" t="s">
        <v>18</v>
      </c>
      <c r="D374" t="s">
        <v>923</v>
      </c>
      <c r="E374" t="s">
        <v>421</v>
      </c>
      <c r="F374" s="1">
        <v>3.3999999999999998E-3</v>
      </c>
      <c r="G374">
        <v>3.8E-3</v>
      </c>
      <c r="Q374" s="56"/>
      <c r="R374">
        <v>0</v>
      </c>
      <c r="U374">
        <v>0</v>
      </c>
      <c r="W374">
        <v>0</v>
      </c>
      <c r="X374" s="76">
        <v>0.50080000000000002</v>
      </c>
    </row>
    <row r="375" spans="1:28" ht="18" x14ac:dyDescent="0.4">
      <c r="A375" t="s">
        <v>841</v>
      </c>
      <c r="B375" t="s">
        <v>31</v>
      </c>
      <c r="C375" t="s">
        <v>19</v>
      </c>
      <c r="D375" t="s">
        <v>924</v>
      </c>
      <c r="E375" t="s">
        <v>422</v>
      </c>
      <c r="F375" s="1">
        <v>1.05</v>
      </c>
      <c r="G375">
        <v>1.08</v>
      </c>
      <c r="Q375" s="56"/>
      <c r="R375">
        <v>0</v>
      </c>
      <c r="U375">
        <v>0</v>
      </c>
      <c r="W375">
        <v>0</v>
      </c>
      <c r="X375" s="75">
        <v>0.47589999999999999</v>
      </c>
    </row>
    <row r="376" spans="1:28" ht="18" x14ac:dyDescent="0.4">
      <c r="A376" t="s">
        <v>841</v>
      </c>
      <c r="B376" t="s">
        <v>31</v>
      </c>
      <c r="C376" t="s">
        <v>19</v>
      </c>
      <c r="D376" t="s">
        <v>924</v>
      </c>
      <c r="E376" t="s">
        <v>423</v>
      </c>
      <c r="F376" s="1">
        <v>2.4072</v>
      </c>
      <c r="G376">
        <v>2.36</v>
      </c>
      <c r="H376">
        <v>0.1421</v>
      </c>
      <c r="I376">
        <v>6.720000000000001E-2</v>
      </c>
      <c r="J376">
        <f>+I376/H376</f>
        <v>0.47290640394088673</v>
      </c>
      <c r="K376">
        <v>3</v>
      </c>
      <c r="L376">
        <v>140.24700000000001</v>
      </c>
      <c r="M376">
        <v>171.54900000000001</v>
      </c>
      <c r="N376">
        <v>198.553</v>
      </c>
      <c r="P376">
        <f>+SUM(L376:N376)</f>
        <v>510.34900000000005</v>
      </c>
      <c r="Q376" s="56">
        <f t="shared" si="9"/>
        <v>11.923332291666668</v>
      </c>
      <c r="R376">
        <v>0</v>
      </c>
      <c r="U376">
        <v>0</v>
      </c>
      <c r="W376">
        <v>0</v>
      </c>
      <c r="X376" s="75">
        <v>0.47589999999999999</v>
      </c>
    </row>
    <row r="377" spans="1:28" ht="18" x14ac:dyDescent="0.4">
      <c r="A377" t="s">
        <v>841</v>
      </c>
      <c r="B377" t="s">
        <v>31</v>
      </c>
      <c r="C377" t="s">
        <v>19</v>
      </c>
      <c r="D377" t="s">
        <v>924</v>
      </c>
      <c r="E377" t="s">
        <v>424</v>
      </c>
      <c r="F377" s="1">
        <v>1.8072000000000001</v>
      </c>
      <c r="G377">
        <v>1.2</v>
      </c>
      <c r="Q377" s="56"/>
      <c r="R377">
        <f>+(U377*35)/S377</f>
        <v>69.543478260869577</v>
      </c>
      <c r="S377">
        <v>2.3E-2</v>
      </c>
      <c r="U377">
        <v>4.5700000000000005E-2</v>
      </c>
      <c r="V377">
        <f>+(S377*1000)/35</f>
        <v>0.65714285714285714</v>
      </c>
      <c r="W377">
        <v>2</v>
      </c>
      <c r="X377" s="75">
        <v>0.47589999999999999</v>
      </c>
    </row>
    <row r="378" spans="1:28" ht="18" x14ac:dyDescent="0.4">
      <c r="A378" t="s">
        <v>841</v>
      </c>
      <c r="B378" t="s">
        <v>31</v>
      </c>
      <c r="C378" t="s">
        <v>19</v>
      </c>
      <c r="D378" t="s">
        <v>924</v>
      </c>
      <c r="E378" t="s">
        <v>425</v>
      </c>
      <c r="F378" s="1">
        <v>1.6174000000000002</v>
      </c>
      <c r="G378">
        <v>1.1299999999999999</v>
      </c>
      <c r="Q378" s="56"/>
      <c r="R378">
        <f>+(U378*35)/S378</f>
        <v>59.27927927927928</v>
      </c>
      <c r="S378">
        <v>2.2200000000000001E-2</v>
      </c>
      <c r="U378">
        <v>3.7600000000000001E-2</v>
      </c>
      <c r="V378">
        <f>+(S378*1000)/35</f>
        <v>0.63428571428571423</v>
      </c>
      <c r="W378">
        <v>1</v>
      </c>
      <c r="X378" s="75">
        <v>0.47589999999999999</v>
      </c>
    </row>
    <row r="379" spans="1:28" ht="18" x14ac:dyDescent="0.4">
      <c r="A379" t="s">
        <v>841</v>
      </c>
      <c r="B379" t="s">
        <v>31</v>
      </c>
      <c r="C379" t="s">
        <v>19</v>
      </c>
      <c r="D379" t="s">
        <v>924</v>
      </c>
      <c r="E379" t="s">
        <v>426</v>
      </c>
      <c r="F379" s="1">
        <v>1.1895</v>
      </c>
      <c r="G379">
        <v>0.77</v>
      </c>
      <c r="Q379" s="56"/>
      <c r="R379">
        <f>+(U379*35)/S379</f>
        <v>117.3820754716981</v>
      </c>
      <c r="S379">
        <v>2.12E-2</v>
      </c>
      <c r="U379">
        <v>7.1099999999999997E-2</v>
      </c>
      <c r="V379">
        <f>+(S379*1000)/35</f>
        <v>0.60571428571428565</v>
      </c>
      <c r="W379">
        <v>3</v>
      </c>
      <c r="X379" s="75">
        <v>0.47589999999999999</v>
      </c>
    </row>
    <row r="380" spans="1:28" ht="18" x14ac:dyDescent="0.4">
      <c r="A380" t="s">
        <v>841</v>
      </c>
      <c r="B380" t="s">
        <v>31</v>
      </c>
      <c r="C380" t="s">
        <v>19</v>
      </c>
      <c r="D380" t="s">
        <v>924</v>
      </c>
      <c r="E380" t="s">
        <v>427</v>
      </c>
      <c r="F380" s="1">
        <v>1.1599999999999999</v>
      </c>
      <c r="G380">
        <v>1.55</v>
      </c>
      <c r="Q380" s="56"/>
      <c r="R380">
        <v>0</v>
      </c>
      <c r="U380">
        <v>0</v>
      </c>
      <c r="W380">
        <v>0</v>
      </c>
      <c r="X380" s="75">
        <v>0.47589999999999999</v>
      </c>
    </row>
    <row r="381" spans="1:28" ht="18" x14ac:dyDescent="0.4">
      <c r="A381" t="s">
        <v>841</v>
      </c>
      <c r="B381" t="s">
        <v>31</v>
      </c>
      <c r="C381" t="s">
        <v>19</v>
      </c>
      <c r="D381" t="s">
        <v>924</v>
      </c>
      <c r="E381" t="s">
        <v>428</v>
      </c>
      <c r="F381" s="1">
        <v>1.7343999999999999</v>
      </c>
      <c r="G381">
        <v>1.41</v>
      </c>
      <c r="Q381" s="56"/>
      <c r="R381">
        <f t="shared" ref="R381:R386" si="10">+(U381*35)/S381</f>
        <v>76.823104693140792</v>
      </c>
      <c r="S381">
        <v>2.7700000000000002E-2</v>
      </c>
      <c r="U381">
        <v>6.08E-2</v>
      </c>
      <c r="V381">
        <f t="shared" ref="V381:V386" si="11">+(S381*1000)/35</f>
        <v>0.79142857142857148</v>
      </c>
      <c r="W381">
        <v>3</v>
      </c>
      <c r="X381" s="75">
        <v>0.47589999999999999</v>
      </c>
    </row>
    <row r="382" spans="1:28" ht="18" x14ac:dyDescent="0.4">
      <c r="A382" t="s">
        <v>841</v>
      </c>
      <c r="B382" t="s">
        <v>31</v>
      </c>
      <c r="C382" t="s">
        <v>19</v>
      </c>
      <c r="D382" t="s">
        <v>924</v>
      </c>
      <c r="E382" t="s">
        <v>429</v>
      </c>
      <c r="F382" s="1">
        <v>2.6985000000000001</v>
      </c>
      <c r="G382">
        <v>2.11</v>
      </c>
      <c r="H382">
        <v>0.1157</v>
      </c>
      <c r="I382">
        <v>5.5E-2</v>
      </c>
      <c r="J382">
        <f>+I382/H382</f>
        <v>0.4753673292999136</v>
      </c>
      <c r="K382">
        <v>3</v>
      </c>
      <c r="L382">
        <v>164.13</v>
      </c>
      <c r="M382">
        <v>147.822</v>
      </c>
      <c r="N382">
        <v>134.26599999999999</v>
      </c>
      <c r="P382">
        <f>+SUM(L382:N382)</f>
        <v>446.21799999999996</v>
      </c>
      <c r="Q382" s="56">
        <f t="shared" si="9"/>
        <v>12.737495636363635</v>
      </c>
      <c r="R382">
        <f t="shared" si="10"/>
        <v>299.6875</v>
      </c>
      <c r="S382">
        <v>2.24E-2</v>
      </c>
      <c r="U382">
        <v>0.1918</v>
      </c>
      <c r="V382">
        <f t="shared" si="11"/>
        <v>0.64</v>
      </c>
      <c r="W382">
        <v>4</v>
      </c>
      <c r="X382" s="75">
        <v>0.47589999999999999</v>
      </c>
    </row>
    <row r="383" spans="1:28" ht="18" x14ac:dyDescent="0.4">
      <c r="A383" t="s">
        <v>841</v>
      </c>
      <c r="B383" t="s">
        <v>31</v>
      </c>
      <c r="C383" t="s">
        <v>19</v>
      </c>
      <c r="D383" t="s">
        <v>924</v>
      </c>
      <c r="E383" t="s">
        <v>430</v>
      </c>
      <c r="F383" s="1">
        <v>1.6541000000000001</v>
      </c>
      <c r="G383">
        <v>1.33</v>
      </c>
      <c r="Q383" s="56"/>
      <c r="R383">
        <f t="shared" si="10"/>
        <v>428.86075949367086</v>
      </c>
      <c r="S383">
        <v>2.3700000000000002E-2</v>
      </c>
      <c r="U383">
        <v>0.29039999999999999</v>
      </c>
      <c r="V383">
        <f t="shared" si="11"/>
        <v>0.67714285714285727</v>
      </c>
      <c r="W383">
        <v>8</v>
      </c>
      <c r="X383" s="75">
        <v>0.47589999999999999</v>
      </c>
    </row>
    <row r="384" spans="1:28" ht="18" x14ac:dyDescent="0.4">
      <c r="A384" t="s">
        <v>841</v>
      </c>
      <c r="B384" t="s">
        <v>31</v>
      </c>
      <c r="C384" t="s">
        <v>19</v>
      </c>
      <c r="D384" t="s">
        <v>924</v>
      </c>
      <c r="E384" t="s">
        <v>431</v>
      </c>
      <c r="F384" s="1">
        <v>2.7261000000000002</v>
      </c>
      <c r="G384">
        <v>1.38</v>
      </c>
      <c r="H384">
        <v>0.1198</v>
      </c>
      <c r="I384">
        <v>5.9300000000000005E-2</v>
      </c>
      <c r="J384">
        <f>+I384/H384</f>
        <v>0.494991652754591</v>
      </c>
      <c r="K384">
        <v>3</v>
      </c>
      <c r="L384">
        <v>204.69499999999999</v>
      </c>
      <c r="M384">
        <v>119.181</v>
      </c>
      <c r="N384">
        <v>127.691</v>
      </c>
      <c r="P384">
        <f>+SUM(L384:N384)</f>
        <v>451.56700000000001</v>
      </c>
      <c r="Q384" s="56">
        <f t="shared" si="9"/>
        <v>11.955483811129847</v>
      </c>
      <c r="R384">
        <f t="shared" si="10"/>
        <v>476.59574468085111</v>
      </c>
      <c r="S384">
        <v>2.35E-2</v>
      </c>
      <c r="U384">
        <v>0.32</v>
      </c>
      <c r="V384">
        <f t="shared" si="11"/>
        <v>0.67142857142857137</v>
      </c>
      <c r="W384">
        <v>11</v>
      </c>
      <c r="X384" s="75">
        <v>0.47589999999999999</v>
      </c>
    </row>
    <row r="385" spans="1:31" ht="18" x14ac:dyDescent="0.4">
      <c r="A385" t="s">
        <v>841</v>
      </c>
      <c r="B385" t="s">
        <v>31</v>
      </c>
      <c r="C385" t="s">
        <v>19</v>
      </c>
      <c r="D385" t="s">
        <v>924</v>
      </c>
      <c r="E385" t="s">
        <v>432</v>
      </c>
      <c r="F385" s="1">
        <v>2.5415000000000001</v>
      </c>
      <c r="G385">
        <v>2.58</v>
      </c>
      <c r="Q385" s="56"/>
      <c r="R385">
        <f t="shared" si="10"/>
        <v>460.16393442622956</v>
      </c>
      <c r="S385">
        <v>2.4400000000000002E-2</v>
      </c>
      <c r="U385">
        <v>0.32080000000000003</v>
      </c>
      <c r="V385">
        <f t="shared" si="11"/>
        <v>0.69714285714285718</v>
      </c>
      <c r="W385">
        <v>5</v>
      </c>
      <c r="X385" s="75">
        <v>0.47589999999999999</v>
      </c>
    </row>
    <row r="386" spans="1:31" ht="18" x14ac:dyDescent="0.4">
      <c r="A386" t="s">
        <v>841</v>
      </c>
      <c r="B386" t="s">
        <v>31</v>
      </c>
      <c r="C386" t="s">
        <v>19</v>
      </c>
      <c r="D386" t="s">
        <v>924</v>
      </c>
      <c r="E386" t="s">
        <v>433</v>
      </c>
      <c r="F386" s="1">
        <v>0.92449999999999999</v>
      </c>
      <c r="G386">
        <v>1.47</v>
      </c>
      <c r="Q386" s="56"/>
      <c r="R386">
        <f t="shared" si="10"/>
        <v>88.392857142857153</v>
      </c>
      <c r="S386">
        <v>1.9599999999999999E-2</v>
      </c>
      <c r="U386">
        <v>4.9500000000000002E-2</v>
      </c>
      <c r="V386">
        <f t="shared" si="11"/>
        <v>0.55999999999999994</v>
      </c>
      <c r="W386">
        <v>2</v>
      </c>
      <c r="X386" s="75">
        <v>0.47589999999999999</v>
      </c>
    </row>
    <row r="387" spans="1:31" ht="18" x14ac:dyDescent="0.4">
      <c r="A387" t="s">
        <v>841</v>
      </c>
      <c r="B387" t="s">
        <v>31</v>
      </c>
      <c r="C387" t="s">
        <v>19</v>
      </c>
      <c r="D387" t="s">
        <v>924</v>
      </c>
      <c r="E387" t="s">
        <v>434</v>
      </c>
      <c r="F387" s="1">
        <v>1.2164999999999999</v>
      </c>
      <c r="G387">
        <v>1.1599999999999999</v>
      </c>
      <c r="H387">
        <v>0.1236</v>
      </c>
      <c r="I387">
        <v>5.6500000000000002E-2</v>
      </c>
      <c r="J387">
        <f>+I387/H387</f>
        <v>0.45711974110032361</v>
      </c>
      <c r="K387">
        <v>3</v>
      </c>
      <c r="L387">
        <v>136.721</v>
      </c>
      <c r="M387">
        <v>134.239</v>
      </c>
      <c r="N387">
        <v>140.41800000000001</v>
      </c>
      <c r="P387">
        <f>+SUM(L387:N387)</f>
        <v>411.37800000000004</v>
      </c>
      <c r="Q387" s="56">
        <f t="shared" si="9"/>
        <v>11.431211681415931</v>
      </c>
      <c r="R387">
        <v>0</v>
      </c>
      <c r="U387">
        <v>0</v>
      </c>
      <c r="W387">
        <v>0</v>
      </c>
      <c r="X387" s="75">
        <v>0.47589999999999999</v>
      </c>
    </row>
    <row r="388" spans="1:31" ht="18" x14ac:dyDescent="0.4">
      <c r="A388" t="s">
        <v>841</v>
      </c>
      <c r="B388" t="s">
        <v>31</v>
      </c>
      <c r="C388" t="s">
        <v>19</v>
      </c>
      <c r="D388" t="s">
        <v>924</v>
      </c>
      <c r="E388" t="s">
        <v>435</v>
      </c>
      <c r="F388" s="1">
        <v>1.0372999999999999</v>
      </c>
      <c r="G388">
        <v>1.19</v>
      </c>
      <c r="Q388" s="56"/>
      <c r="R388">
        <f>+(U388*35)/S388</f>
        <v>57.260536398467437</v>
      </c>
      <c r="S388">
        <v>2.6100000000000002E-2</v>
      </c>
      <c r="U388">
        <v>4.2700000000000002E-2</v>
      </c>
      <c r="V388">
        <f>+(S388*1000)/35</f>
        <v>0.74571428571428577</v>
      </c>
      <c r="W388">
        <v>2</v>
      </c>
      <c r="X388" s="75">
        <v>0.47589999999999999</v>
      </c>
    </row>
    <row r="389" spans="1:31" ht="18" x14ac:dyDescent="0.4">
      <c r="A389" t="s">
        <v>841</v>
      </c>
      <c r="B389" t="s">
        <v>31</v>
      </c>
      <c r="C389" t="s">
        <v>19</v>
      </c>
      <c r="D389" t="s">
        <v>924</v>
      </c>
      <c r="E389" t="s">
        <v>436</v>
      </c>
      <c r="F389" s="1">
        <v>1.5254999999999999</v>
      </c>
      <c r="G389">
        <v>1</v>
      </c>
      <c r="H389">
        <v>0.1363</v>
      </c>
      <c r="I389">
        <v>7.690000000000001E-2</v>
      </c>
      <c r="J389">
        <f>+I389/H389</f>
        <v>0.56419662509170954</v>
      </c>
      <c r="K389">
        <v>3</v>
      </c>
      <c r="L389">
        <v>156.453</v>
      </c>
      <c r="M389">
        <v>162.12100000000001</v>
      </c>
      <c r="N389">
        <v>158.773</v>
      </c>
      <c r="P389">
        <f>+SUM(L389:N389)</f>
        <v>477.34699999999998</v>
      </c>
      <c r="Q389" s="56">
        <f t="shared" si="9"/>
        <v>9.7455759427828337</v>
      </c>
      <c r="R389">
        <f>+(U389*35)/S389</f>
        <v>78.69281045751633</v>
      </c>
      <c r="S389" s="4">
        <v>1.5300000000000001E-2</v>
      </c>
      <c r="T389" s="66">
        <v>20</v>
      </c>
      <c r="U389" s="4">
        <v>3.44E-2</v>
      </c>
      <c r="V389" s="2">
        <f>+(S389*1000)/20</f>
        <v>0.76500000000000001</v>
      </c>
      <c r="W389" s="3">
        <v>2</v>
      </c>
      <c r="X389" s="75">
        <v>0.47589999999999999</v>
      </c>
      <c r="Y389" s="7"/>
      <c r="Z389" s="2">
        <v>0.43714285714285717</v>
      </c>
      <c r="AA389" s="2" t="s">
        <v>849</v>
      </c>
      <c r="AB389" s="3"/>
      <c r="AC389" s="3"/>
      <c r="AD389" s="3"/>
      <c r="AE389" s="3"/>
    </row>
    <row r="390" spans="1:31" x14ac:dyDescent="0.35">
      <c r="A390" t="s">
        <v>841</v>
      </c>
      <c r="B390" t="s">
        <v>31</v>
      </c>
      <c r="C390" t="s">
        <v>21</v>
      </c>
      <c r="D390" t="s">
        <v>926</v>
      </c>
      <c r="E390" t="s">
        <v>437</v>
      </c>
      <c r="F390" s="1">
        <v>1.8230999999999999</v>
      </c>
      <c r="G390">
        <v>1.46</v>
      </c>
      <c r="H390">
        <v>0.17130000000000001</v>
      </c>
      <c r="I390">
        <v>9.3100000000000002E-2</v>
      </c>
      <c r="J390">
        <f>+I390/H390</f>
        <v>0.54349095154699356</v>
      </c>
      <c r="K390">
        <v>3</v>
      </c>
      <c r="L390">
        <v>236.047</v>
      </c>
      <c r="M390">
        <v>158.202</v>
      </c>
      <c r="N390">
        <v>184.75700000000001</v>
      </c>
      <c r="P390">
        <f>+SUM(L390:N390)</f>
        <v>579.00600000000009</v>
      </c>
      <c r="Q390" s="56">
        <f t="shared" si="9"/>
        <v>9.7641183673469403</v>
      </c>
      <c r="R390">
        <v>0</v>
      </c>
      <c r="U390">
        <v>0</v>
      </c>
      <c r="W390">
        <v>0</v>
      </c>
      <c r="X390">
        <v>0.4637</v>
      </c>
    </row>
    <row r="391" spans="1:31" x14ac:dyDescent="0.35">
      <c r="A391" t="s">
        <v>841</v>
      </c>
      <c r="B391" t="s">
        <v>31</v>
      </c>
      <c r="C391" t="s">
        <v>21</v>
      </c>
      <c r="D391" t="s">
        <v>926</v>
      </c>
      <c r="E391" t="s">
        <v>438</v>
      </c>
      <c r="F391" s="1">
        <v>0.77700000000000002</v>
      </c>
      <c r="G391">
        <v>1.03</v>
      </c>
      <c r="H391">
        <v>0.1007</v>
      </c>
      <c r="I391">
        <v>5.3400000000000003E-2</v>
      </c>
      <c r="J391">
        <f>+I391/H391</f>
        <v>0.53028798411122147</v>
      </c>
      <c r="K391">
        <v>3</v>
      </c>
      <c r="L391">
        <v>104.453</v>
      </c>
      <c r="M391">
        <v>94.536000000000001</v>
      </c>
      <c r="N391">
        <v>162.08699999999999</v>
      </c>
      <c r="P391">
        <f>+SUM(L391:N391)</f>
        <v>361.07600000000002</v>
      </c>
      <c r="Q391" s="56">
        <f t="shared" si="9"/>
        <v>10.615904868913859</v>
      </c>
      <c r="R391">
        <f>+(U391*35)/S391</f>
        <v>126.15384615384616</v>
      </c>
      <c r="S391">
        <v>1.8200000000000001E-2</v>
      </c>
      <c r="U391">
        <v>6.5600000000000006E-2</v>
      </c>
      <c r="V391">
        <f>+(S391*1000)/35</f>
        <v>0.52</v>
      </c>
      <c r="W391">
        <v>2</v>
      </c>
      <c r="X391">
        <v>0.4637</v>
      </c>
    </row>
    <row r="392" spans="1:31" x14ac:dyDescent="0.35">
      <c r="A392" t="s">
        <v>841</v>
      </c>
      <c r="B392" t="s">
        <v>31</v>
      </c>
      <c r="C392" t="s">
        <v>21</v>
      </c>
      <c r="D392" t="s">
        <v>926</v>
      </c>
      <c r="E392" t="s">
        <v>439</v>
      </c>
      <c r="F392" s="1">
        <v>1.5721000000000001</v>
      </c>
      <c r="G392">
        <v>0.94</v>
      </c>
      <c r="Q392" s="56"/>
      <c r="R392">
        <f>+(U392*35)/S392</f>
        <v>65.134529147982065</v>
      </c>
      <c r="S392">
        <v>2.23E-2</v>
      </c>
      <c r="U392">
        <v>4.1500000000000002E-2</v>
      </c>
      <c r="V392">
        <f>+(S392*1000)/35</f>
        <v>0.63714285714285712</v>
      </c>
      <c r="W392">
        <v>1</v>
      </c>
      <c r="X392">
        <v>0.4637</v>
      </c>
    </row>
    <row r="393" spans="1:31" x14ac:dyDescent="0.35">
      <c r="A393" t="s">
        <v>841</v>
      </c>
      <c r="B393" t="s">
        <v>31</v>
      </c>
      <c r="C393" t="s">
        <v>21</v>
      </c>
      <c r="D393" t="s">
        <v>926</v>
      </c>
      <c r="E393" t="s">
        <v>440</v>
      </c>
      <c r="F393" s="1">
        <v>0.94</v>
      </c>
      <c r="G393">
        <v>2.2400000000000002</v>
      </c>
      <c r="Q393" s="56"/>
      <c r="R393">
        <v>0</v>
      </c>
      <c r="U393">
        <v>0</v>
      </c>
      <c r="W393">
        <v>0</v>
      </c>
      <c r="X393">
        <v>0.4637</v>
      </c>
    </row>
    <row r="394" spans="1:31" x14ac:dyDescent="0.35">
      <c r="A394" t="s">
        <v>841</v>
      </c>
      <c r="B394" t="s">
        <v>31</v>
      </c>
      <c r="C394" t="s">
        <v>21</v>
      </c>
      <c r="D394" t="s">
        <v>926</v>
      </c>
      <c r="E394" t="s">
        <v>441</v>
      </c>
      <c r="F394" s="1">
        <v>1.5862999999999998</v>
      </c>
      <c r="G394">
        <v>1.55</v>
      </c>
      <c r="Q394" s="56"/>
      <c r="R394">
        <f>+(U394*35)/S394</f>
        <v>292.8531073446328</v>
      </c>
      <c r="S394">
        <v>1.77E-2</v>
      </c>
      <c r="U394">
        <v>0.14810000000000001</v>
      </c>
      <c r="V394">
        <f>+(S394*1000)/35</f>
        <v>0.50571428571428567</v>
      </c>
      <c r="W394">
        <v>9</v>
      </c>
      <c r="X394">
        <v>0.4637</v>
      </c>
    </row>
    <row r="395" spans="1:31" x14ac:dyDescent="0.35">
      <c r="A395" t="s">
        <v>841</v>
      </c>
      <c r="B395" t="s">
        <v>31</v>
      </c>
      <c r="C395" t="s">
        <v>21</v>
      </c>
      <c r="D395" t="s">
        <v>926</v>
      </c>
      <c r="E395" t="s">
        <v>442</v>
      </c>
      <c r="F395" s="1">
        <v>2.2008000000000001</v>
      </c>
      <c r="G395">
        <v>2.64</v>
      </c>
      <c r="Q395" s="56"/>
      <c r="R395">
        <f>+(U395*35)/S395</f>
        <v>271.61290322580652</v>
      </c>
      <c r="S395">
        <v>2.1700000000000001E-2</v>
      </c>
      <c r="U395">
        <v>0.16840000000000002</v>
      </c>
      <c r="V395">
        <f>+(S395*1000)/35</f>
        <v>0.62</v>
      </c>
      <c r="W395">
        <v>4</v>
      </c>
      <c r="X395">
        <v>0.4637</v>
      </c>
    </row>
    <row r="396" spans="1:31" x14ac:dyDescent="0.35">
      <c r="A396" t="s">
        <v>841</v>
      </c>
      <c r="B396" t="s">
        <v>31</v>
      </c>
      <c r="C396" t="s">
        <v>21</v>
      </c>
      <c r="D396" t="s">
        <v>926</v>
      </c>
      <c r="E396" t="s">
        <v>443</v>
      </c>
      <c r="F396" s="1">
        <v>1.214</v>
      </c>
      <c r="G396">
        <v>1.1000000000000001</v>
      </c>
      <c r="Q396" s="56"/>
      <c r="R396">
        <f>+(U396*35)/S396</f>
        <v>70.90322580645163</v>
      </c>
      <c r="S396">
        <v>1.55E-2</v>
      </c>
      <c r="U396">
        <v>3.1400000000000004E-2</v>
      </c>
      <c r="V396">
        <f>+(S396*1000)/35</f>
        <v>0.44285714285714284</v>
      </c>
      <c r="W396">
        <v>2</v>
      </c>
      <c r="X396">
        <v>0.4637</v>
      </c>
    </row>
    <row r="397" spans="1:31" x14ac:dyDescent="0.35">
      <c r="A397" t="s">
        <v>841</v>
      </c>
      <c r="B397" t="s">
        <v>31</v>
      </c>
      <c r="C397" t="s">
        <v>21</v>
      </c>
      <c r="D397" t="s">
        <v>926</v>
      </c>
      <c r="E397" t="s">
        <v>444</v>
      </c>
      <c r="F397" s="1">
        <v>1.1720999999999999</v>
      </c>
      <c r="G397">
        <v>1.45</v>
      </c>
      <c r="Q397" s="56"/>
      <c r="R397">
        <f>+(U397*35)/S397</f>
        <v>129.45205479452056</v>
      </c>
      <c r="S397">
        <v>2.1899999999999999E-2</v>
      </c>
      <c r="U397">
        <v>8.1000000000000003E-2</v>
      </c>
      <c r="V397">
        <f>+(S397*1000)/35</f>
        <v>0.62571428571428567</v>
      </c>
      <c r="W397">
        <v>3</v>
      </c>
      <c r="X397">
        <v>0.4637</v>
      </c>
    </row>
    <row r="398" spans="1:31" x14ac:dyDescent="0.35">
      <c r="A398" t="s">
        <v>841</v>
      </c>
      <c r="B398" t="s">
        <v>31</v>
      </c>
      <c r="C398" t="s">
        <v>21</v>
      </c>
      <c r="D398" t="s">
        <v>926</v>
      </c>
      <c r="E398" t="s">
        <v>445</v>
      </c>
      <c r="F398" s="1">
        <v>2.0575999999999999</v>
      </c>
      <c r="G398">
        <v>2.54</v>
      </c>
      <c r="H398">
        <v>0.14349999999999999</v>
      </c>
      <c r="I398">
        <v>7.7600000000000002E-2</v>
      </c>
      <c r="J398">
        <f>+I398/H398</f>
        <v>0.5407665505226481</v>
      </c>
      <c r="K398">
        <v>3</v>
      </c>
      <c r="L398">
        <v>184.232</v>
      </c>
      <c r="M398">
        <v>182.464</v>
      </c>
      <c r="N398">
        <v>209.60400000000001</v>
      </c>
      <c r="P398">
        <f>+SUM(L398:N398)</f>
        <v>576.30000000000007</v>
      </c>
      <c r="Q398" s="56">
        <f t="shared" si="9"/>
        <v>11.659677835051546</v>
      </c>
      <c r="R398">
        <v>0</v>
      </c>
      <c r="U398">
        <v>0</v>
      </c>
      <c r="W398">
        <v>0</v>
      </c>
      <c r="X398">
        <v>0.4637</v>
      </c>
    </row>
    <row r="399" spans="1:31" x14ac:dyDescent="0.35">
      <c r="A399" t="s">
        <v>841</v>
      </c>
      <c r="B399" t="s">
        <v>31</v>
      </c>
      <c r="C399" t="s">
        <v>21</v>
      </c>
      <c r="D399" t="s">
        <v>926</v>
      </c>
      <c r="E399" t="s">
        <v>446</v>
      </c>
      <c r="F399" s="1">
        <v>1.4362999999999999</v>
      </c>
      <c r="G399">
        <v>1.96</v>
      </c>
      <c r="Q399" s="56"/>
      <c r="R399">
        <f>+(U399*35)/S399</f>
        <v>285.96590909090912</v>
      </c>
      <c r="S399">
        <v>1.7600000000000001E-2</v>
      </c>
      <c r="U399">
        <v>0.14380000000000001</v>
      </c>
      <c r="V399">
        <f>+(S399*1000)/35</f>
        <v>0.50285714285714289</v>
      </c>
      <c r="W399">
        <v>7</v>
      </c>
      <c r="X399">
        <v>0.4637</v>
      </c>
    </row>
    <row r="400" spans="1:31" x14ac:dyDescent="0.35">
      <c r="A400" t="s">
        <v>841</v>
      </c>
      <c r="B400" t="s">
        <v>31</v>
      </c>
      <c r="C400" t="s">
        <v>21</v>
      </c>
      <c r="D400" t="s">
        <v>926</v>
      </c>
      <c r="E400" t="s">
        <v>447</v>
      </c>
      <c r="F400" s="1">
        <v>1.0312999999999999</v>
      </c>
      <c r="G400">
        <v>1.21</v>
      </c>
      <c r="H400">
        <v>0.1</v>
      </c>
      <c r="I400">
        <v>5.21E-2</v>
      </c>
      <c r="J400">
        <f>+I400/H400</f>
        <v>0.52100000000000002</v>
      </c>
      <c r="K400">
        <v>3</v>
      </c>
      <c r="L400">
        <v>97.503</v>
      </c>
      <c r="M400">
        <v>145.68</v>
      </c>
      <c r="N400">
        <v>139.98699999999999</v>
      </c>
      <c r="P400">
        <f>+SUM(L400:N400)</f>
        <v>383.16999999999996</v>
      </c>
      <c r="Q400" s="56">
        <f t="shared" si="9"/>
        <v>11.546581573896351</v>
      </c>
      <c r="R400">
        <f t="shared" ref="R400:R401" si="12">+(U400*35)/S400</f>
        <v>36.666666666666664</v>
      </c>
      <c r="S400" s="4">
        <v>4.2000000000000006E-3</v>
      </c>
      <c r="T400" s="66">
        <v>6</v>
      </c>
      <c r="U400" s="4">
        <v>4.4000000000000003E-3</v>
      </c>
      <c r="V400" s="2">
        <f>+(S400*1000)/6</f>
        <v>0.70000000000000007</v>
      </c>
      <c r="W400">
        <v>1</v>
      </c>
      <c r="X400">
        <v>0.4637</v>
      </c>
      <c r="Y400" s="7"/>
      <c r="Z400" s="2">
        <v>0.12000000000000001</v>
      </c>
      <c r="AA400" s="2" t="s">
        <v>861</v>
      </c>
    </row>
    <row r="401" spans="1:28" x14ac:dyDescent="0.35">
      <c r="A401" t="s">
        <v>841</v>
      </c>
      <c r="B401" t="s">
        <v>31</v>
      </c>
      <c r="C401" t="s">
        <v>21</v>
      </c>
      <c r="D401" t="s">
        <v>926</v>
      </c>
      <c r="E401" t="s">
        <v>448</v>
      </c>
      <c r="F401" s="1">
        <v>1.5962000000000001</v>
      </c>
      <c r="G401">
        <v>1.25</v>
      </c>
      <c r="H401">
        <v>0.14199999999999999</v>
      </c>
      <c r="I401">
        <v>7.85E-2</v>
      </c>
      <c r="J401">
        <f>+I401/H401</f>
        <v>0.55281690140845074</v>
      </c>
      <c r="K401">
        <v>3</v>
      </c>
      <c r="L401">
        <v>147.25800000000001</v>
      </c>
      <c r="M401">
        <v>161.803</v>
      </c>
      <c r="N401">
        <v>203.26599999999999</v>
      </c>
      <c r="P401">
        <f>+SUM(L401:N401)</f>
        <v>512.327</v>
      </c>
      <c r="Q401" s="56">
        <f t="shared" si="9"/>
        <v>10.24654</v>
      </c>
      <c r="R401">
        <f t="shared" si="12"/>
        <v>204.99999999999997</v>
      </c>
      <c r="S401" s="4">
        <v>2.1000000000000003E-3</v>
      </c>
      <c r="T401" s="66">
        <v>3</v>
      </c>
      <c r="U401" s="4">
        <v>1.23E-2</v>
      </c>
      <c r="V401" s="2">
        <f>+(S401*1000)/3</f>
        <v>0.70000000000000007</v>
      </c>
      <c r="W401">
        <v>1</v>
      </c>
      <c r="X401">
        <v>0.4637</v>
      </c>
      <c r="Y401" s="7"/>
      <c r="Z401" s="2">
        <v>6.0000000000000005E-2</v>
      </c>
      <c r="AA401" s="2" t="s">
        <v>860</v>
      </c>
      <c r="AB401" s="1"/>
    </row>
    <row r="402" spans="1:28" x14ac:dyDescent="0.35">
      <c r="A402" t="s">
        <v>841</v>
      </c>
      <c r="B402" t="s">
        <v>31</v>
      </c>
      <c r="C402" t="s">
        <v>21</v>
      </c>
      <c r="D402" t="s">
        <v>926</v>
      </c>
      <c r="E402" t="s">
        <v>449</v>
      </c>
      <c r="F402" s="1">
        <v>1.0386</v>
      </c>
      <c r="G402">
        <v>0.68059999999999998</v>
      </c>
      <c r="Q402" s="56"/>
      <c r="R402">
        <v>0</v>
      </c>
      <c r="S402" s="4"/>
      <c r="T402" s="66"/>
      <c r="U402" s="4">
        <v>0</v>
      </c>
      <c r="W402">
        <v>0</v>
      </c>
      <c r="X402">
        <v>0.4637</v>
      </c>
    </row>
    <row r="403" spans="1:28" x14ac:dyDescent="0.35">
      <c r="A403" t="s">
        <v>841</v>
      </c>
      <c r="B403" t="s">
        <v>31</v>
      </c>
      <c r="C403" t="s">
        <v>21</v>
      </c>
      <c r="D403" t="s">
        <v>926</v>
      </c>
      <c r="E403" t="s">
        <v>450</v>
      </c>
      <c r="F403" s="1">
        <v>2.0621999999999998</v>
      </c>
      <c r="G403">
        <v>0.79</v>
      </c>
      <c r="Q403" s="56"/>
      <c r="R403">
        <f>+(U403*35)/S403</f>
        <v>539.61340206185571</v>
      </c>
      <c r="S403" s="4">
        <v>1.9400000000000001E-2</v>
      </c>
      <c r="T403" s="66"/>
      <c r="U403" s="4">
        <v>0.29910000000000003</v>
      </c>
      <c r="V403">
        <f>+(S403*1000)/35</f>
        <v>0.55428571428571438</v>
      </c>
      <c r="W403">
        <v>11</v>
      </c>
      <c r="X403">
        <v>0.4637</v>
      </c>
    </row>
    <row r="404" spans="1:28" x14ac:dyDescent="0.35">
      <c r="A404" t="s">
        <v>841</v>
      </c>
      <c r="B404" t="s">
        <v>31</v>
      </c>
      <c r="C404" t="s">
        <v>21</v>
      </c>
      <c r="D404" t="s">
        <v>926</v>
      </c>
      <c r="E404" t="s">
        <v>451</v>
      </c>
      <c r="F404" s="1">
        <v>0.95669999999999999</v>
      </c>
      <c r="G404">
        <v>0.71</v>
      </c>
      <c r="Q404" s="56"/>
      <c r="R404">
        <f>+(U404*35)/S404</f>
        <v>223.49673202614377</v>
      </c>
      <c r="S404" s="4">
        <v>1.5300000000000001E-2</v>
      </c>
      <c r="T404" s="66"/>
      <c r="U404" s="4">
        <v>9.7700000000000009E-2</v>
      </c>
      <c r="V404">
        <f>+(S404*1000)/35</f>
        <v>0.43714285714285717</v>
      </c>
      <c r="W404">
        <v>4</v>
      </c>
      <c r="X404">
        <v>0.4637</v>
      </c>
    </row>
    <row r="405" spans="1:28" x14ac:dyDescent="0.35">
      <c r="A405" t="s">
        <v>841</v>
      </c>
      <c r="B405" t="s">
        <v>30</v>
      </c>
      <c r="C405" t="s">
        <v>24</v>
      </c>
      <c r="D405" t="s">
        <v>929</v>
      </c>
      <c r="E405" t="s">
        <v>452</v>
      </c>
      <c r="F405" s="1">
        <v>0.45120000000000005</v>
      </c>
      <c r="G405">
        <v>1.3</v>
      </c>
      <c r="H405">
        <v>0.1011</v>
      </c>
      <c r="I405">
        <v>5.1200000000000002E-2</v>
      </c>
      <c r="J405">
        <f>+I405/H405</f>
        <v>0.50642927794263115</v>
      </c>
      <c r="K405">
        <v>3</v>
      </c>
      <c r="L405">
        <v>128.226</v>
      </c>
      <c r="M405">
        <v>115.331</v>
      </c>
      <c r="N405">
        <v>121.154</v>
      </c>
      <c r="P405">
        <f>+SUM(L405:N405)</f>
        <v>364.71100000000001</v>
      </c>
      <c r="Q405" s="56">
        <f t="shared" si="9"/>
        <v>11.1835208984375</v>
      </c>
      <c r="R405">
        <v>0</v>
      </c>
      <c r="S405" s="4"/>
      <c r="T405" s="66"/>
      <c r="U405" s="4">
        <v>0</v>
      </c>
      <c r="W405">
        <v>0</v>
      </c>
      <c r="X405">
        <v>0.48130000000000001</v>
      </c>
    </row>
    <row r="406" spans="1:28" x14ac:dyDescent="0.35">
      <c r="A406" t="s">
        <v>841</v>
      </c>
      <c r="B406" t="s">
        <v>30</v>
      </c>
      <c r="C406" t="s">
        <v>24</v>
      </c>
      <c r="D406" t="s">
        <v>929</v>
      </c>
      <c r="E406" t="s">
        <v>453</v>
      </c>
      <c r="F406" s="1">
        <v>1.5558000000000001</v>
      </c>
      <c r="G406">
        <v>1.35</v>
      </c>
      <c r="H406">
        <v>0.1109</v>
      </c>
      <c r="I406">
        <v>5.5800000000000002E-2</v>
      </c>
      <c r="J406">
        <f>+I406/H406</f>
        <v>0.50315599639314701</v>
      </c>
      <c r="K406">
        <v>3</v>
      </c>
      <c r="L406">
        <v>135.19999999999999</v>
      </c>
      <c r="M406">
        <v>127.81699999999999</v>
      </c>
      <c r="N406">
        <v>124.009</v>
      </c>
      <c r="P406">
        <f>+SUM(L406:N406)</f>
        <v>387.02600000000001</v>
      </c>
      <c r="Q406" s="56">
        <f t="shared" ref="Q406:Q469" si="13">+P406*(3.14/2)/(I406*1000)</f>
        <v>10.889441218637993</v>
      </c>
      <c r="R406">
        <v>0</v>
      </c>
      <c r="S406" s="4"/>
      <c r="T406" s="66"/>
      <c r="U406" s="4">
        <v>0</v>
      </c>
      <c r="W406">
        <v>0</v>
      </c>
      <c r="X406">
        <v>0.48130000000000001</v>
      </c>
    </row>
    <row r="407" spans="1:28" x14ac:dyDescent="0.35">
      <c r="A407" t="s">
        <v>841</v>
      </c>
      <c r="B407" t="s">
        <v>30</v>
      </c>
      <c r="C407" t="s">
        <v>24</v>
      </c>
      <c r="D407" t="s">
        <v>929</v>
      </c>
      <c r="E407" t="s">
        <v>454</v>
      </c>
      <c r="F407" s="1">
        <v>2.0419</v>
      </c>
      <c r="G407">
        <v>1.97</v>
      </c>
      <c r="Q407" s="56"/>
      <c r="R407">
        <f>+(U407*35)/S407</f>
        <v>120.7679180887372</v>
      </c>
      <c r="S407" s="4">
        <v>2.9300000000000003E-2</v>
      </c>
      <c r="T407" s="66"/>
      <c r="U407" s="4">
        <v>0.10110000000000001</v>
      </c>
      <c r="V407">
        <f>+(S407*1000)/35</f>
        <v>0.8371428571428573</v>
      </c>
      <c r="W407">
        <v>6</v>
      </c>
      <c r="X407">
        <v>0.48130000000000001</v>
      </c>
    </row>
    <row r="408" spans="1:28" x14ac:dyDescent="0.35">
      <c r="A408" t="s">
        <v>841</v>
      </c>
      <c r="B408" t="s">
        <v>30</v>
      </c>
      <c r="C408" t="s">
        <v>24</v>
      </c>
      <c r="D408" t="s">
        <v>929</v>
      </c>
      <c r="E408" t="s">
        <v>455</v>
      </c>
      <c r="F408" s="1">
        <v>1.9843999999999999</v>
      </c>
      <c r="G408">
        <v>4.1399999999999997</v>
      </c>
      <c r="H408">
        <v>0.14030000000000001</v>
      </c>
      <c r="I408">
        <v>7.4400000000000008E-2</v>
      </c>
      <c r="J408">
        <f>+I408/H408</f>
        <v>0.53029223093371347</v>
      </c>
      <c r="K408">
        <v>3</v>
      </c>
      <c r="L408">
        <v>134.15</v>
      </c>
      <c r="M408">
        <v>164.37799999999999</v>
      </c>
      <c r="N408">
        <v>153.422</v>
      </c>
      <c r="P408">
        <f>+SUM(L408:N408)</f>
        <v>451.95000000000005</v>
      </c>
      <c r="Q408" s="56">
        <f t="shared" si="13"/>
        <v>9.5371169354838727</v>
      </c>
      <c r="R408">
        <v>0</v>
      </c>
      <c r="S408" s="4"/>
      <c r="T408" s="66"/>
      <c r="U408" s="4">
        <v>0</v>
      </c>
      <c r="W408">
        <v>0</v>
      </c>
      <c r="X408">
        <v>0.48130000000000001</v>
      </c>
    </row>
    <row r="409" spans="1:28" x14ac:dyDescent="0.35">
      <c r="A409" t="s">
        <v>841</v>
      </c>
      <c r="B409" t="s">
        <v>30</v>
      </c>
      <c r="C409" t="s">
        <v>24</v>
      </c>
      <c r="D409" t="s">
        <v>929</v>
      </c>
      <c r="E409" t="s">
        <v>456</v>
      </c>
      <c r="F409" s="1">
        <v>1.5134999999999998</v>
      </c>
      <c r="G409">
        <v>1.64</v>
      </c>
      <c r="Q409" s="56"/>
      <c r="R409">
        <f>+(U409*35)/S409</f>
        <v>76.125000000000014</v>
      </c>
      <c r="S409" s="4">
        <v>1.6E-2</v>
      </c>
      <c r="T409" s="66"/>
      <c r="U409" s="4">
        <v>3.4800000000000005E-2</v>
      </c>
      <c r="V409">
        <f>+(S409*1000)/35</f>
        <v>0.45714285714285713</v>
      </c>
      <c r="W409">
        <v>1</v>
      </c>
      <c r="X409">
        <v>0.48130000000000001</v>
      </c>
    </row>
    <row r="410" spans="1:28" x14ac:dyDescent="0.35">
      <c r="A410" t="s">
        <v>841</v>
      </c>
      <c r="B410" t="s">
        <v>30</v>
      </c>
      <c r="C410" t="s">
        <v>24</v>
      </c>
      <c r="D410" t="s">
        <v>929</v>
      </c>
      <c r="E410" t="s">
        <v>457</v>
      </c>
      <c r="F410" s="1">
        <v>9.74E-2</v>
      </c>
      <c r="G410">
        <v>0.27279999999999999</v>
      </c>
      <c r="Q410" s="56"/>
      <c r="R410">
        <v>0</v>
      </c>
      <c r="S410" s="4"/>
      <c r="T410" s="66"/>
      <c r="U410" s="4">
        <v>0</v>
      </c>
      <c r="W410">
        <v>0</v>
      </c>
      <c r="X410">
        <v>0.48130000000000001</v>
      </c>
    </row>
    <row r="411" spans="1:28" x14ac:dyDescent="0.35">
      <c r="A411" t="s">
        <v>841</v>
      </c>
      <c r="B411" t="s">
        <v>30</v>
      </c>
      <c r="C411" t="s">
        <v>24</v>
      </c>
      <c r="D411" t="s">
        <v>929</v>
      </c>
      <c r="E411" t="s">
        <v>458</v>
      </c>
      <c r="F411" s="1">
        <v>0.48039999999999999</v>
      </c>
      <c r="G411">
        <v>0.89710000000000001</v>
      </c>
      <c r="H411">
        <v>6.4899999999999999E-2</v>
      </c>
      <c r="I411">
        <v>3.56E-2</v>
      </c>
      <c r="J411">
        <f>+I411/H411</f>
        <v>0.54853620955315874</v>
      </c>
      <c r="K411">
        <v>3</v>
      </c>
      <c r="L411">
        <v>86.582999999999998</v>
      </c>
      <c r="M411">
        <v>81.623000000000005</v>
      </c>
      <c r="N411">
        <v>89.706999999999994</v>
      </c>
      <c r="P411">
        <f>+SUM(L411:N411)</f>
        <v>257.91300000000001</v>
      </c>
      <c r="Q411" s="56">
        <f t="shared" si="13"/>
        <v>11.374253089887642</v>
      </c>
      <c r="R411">
        <v>0</v>
      </c>
      <c r="S411" s="4"/>
      <c r="T411" s="66"/>
      <c r="U411" s="4">
        <v>0</v>
      </c>
      <c r="W411">
        <v>0</v>
      </c>
      <c r="X411">
        <v>0.48130000000000001</v>
      </c>
    </row>
    <row r="412" spans="1:28" x14ac:dyDescent="0.35">
      <c r="A412" t="s">
        <v>841</v>
      </c>
      <c r="B412" t="s">
        <v>30</v>
      </c>
      <c r="C412" t="s">
        <v>24</v>
      </c>
      <c r="D412" t="s">
        <v>929</v>
      </c>
      <c r="E412" t="s">
        <v>459</v>
      </c>
      <c r="F412" s="1">
        <v>0.94730000000000003</v>
      </c>
      <c r="G412">
        <v>0.9</v>
      </c>
      <c r="Q412" s="56"/>
      <c r="R412">
        <f>+(U412*35)/S412</f>
        <v>68.0859375</v>
      </c>
      <c r="S412" s="4">
        <v>1.2800000000000001E-2</v>
      </c>
      <c r="T412" s="66"/>
      <c r="U412" s="4">
        <v>2.4900000000000002E-2</v>
      </c>
      <c r="V412">
        <f>+(S412*1000)/35</f>
        <v>0.36571428571428571</v>
      </c>
      <c r="W412">
        <v>3</v>
      </c>
      <c r="X412">
        <v>0.48130000000000001</v>
      </c>
    </row>
    <row r="413" spans="1:28" x14ac:dyDescent="0.35">
      <c r="A413" t="s">
        <v>841</v>
      </c>
      <c r="B413" t="s">
        <v>30</v>
      </c>
      <c r="C413" t="s">
        <v>24</v>
      </c>
      <c r="D413" t="s">
        <v>929</v>
      </c>
      <c r="E413" t="s">
        <v>460</v>
      </c>
      <c r="F413" s="1">
        <v>2.0171999999999999</v>
      </c>
      <c r="G413">
        <v>1.75</v>
      </c>
      <c r="H413">
        <v>0.12570000000000001</v>
      </c>
      <c r="I413">
        <v>5.8500000000000003E-2</v>
      </c>
      <c r="J413">
        <f>+I413/H413</f>
        <v>0.46539379474940334</v>
      </c>
      <c r="K413">
        <v>3</v>
      </c>
      <c r="L413">
        <v>147.92099999999999</v>
      </c>
      <c r="M413">
        <v>147.93100000000001</v>
      </c>
      <c r="N413">
        <v>154.893</v>
      </c>
      <c r="P413">
        <f>+SUM(L413:N413)</f>
        <v>450.745</v>
      </c>
      <c r="Q413" s="56">
        <f t="shared" si="13"/>
        <v>12.096917094017094</v>
      </c>
      <c r="R413">
        <f>+(U413*35)/S413</f>
        <v>35</v>
      </c>
      <c r="S413" s="4">
        <v>4.1000000000000003E-3</v>
      </c>
      <c r="T413" s="66">
        <v>6</v>
      </c>
      <c r="U413" s="4">
        <v>4.1000000000000003E-3</v>
      </c>
      <c r="V413" s="2">
        <f>+(S413*1000)/6</f>
        <v>0.68333333333333346</v>
      </c>
      <c r="W413">
        <v>1</v>
      </c>
      <c r="X413">
        <v>0.48130000000000001</v>
      </c>
      <c r="Y413" s="7"/>
      <c r="Z413" s="2">
        <v>0.11714285714285716</v>
      </c>
      <c r="AA413" s="2" t="s">
        <v>862</v>
      </c>
    </row>
    <row r="414" spans="1:28" x14ac:dyDescent="0.35">
      <c r="A414" t="s">
        <v>841</v>
      </c>
      <c r="B414" t="s">
        <v>30</v>
      </c>
      <c r="C414" t="s">
        <v>24</v>
      </c>
      <c r="D414" t="s">
        <v>929</v>
      </c>
      <c r="E414" t="s">
        <v>461</v>
      </c>
      <c r="F414" s="1">
        <v>5.6899999999999999E-2</v>
      </c>
      <c r="G414">
        <v>0.2165</v>
      </c>
      <c r="Q414" s="56"/>
      <c r="R414">
        <v>0</v>
      </c>
      <c r="U414" s="4">
        <v>0</v>
      </c>
      <c r="W414">
        <v>0</v>
      </c>
      <c r="X414">
        <v>0.48130000000000001</v>
      </c>
    </row>
    <row r="415" spans="1:28" x14ac:dyDescent="0.35">
      <c r="A415" t="s">
        <v>841</v>
      </c>
      <c r="B415" t="s">
        <v>29</v>
      </c>
      <c r="C415" t="s">
        <v>22</v>
      </c>
      <c r="D415" t="s">
        <v>927</v>
      </c>
      <c r="E415" t="s">
        <v>462</v>
      </c>
      <c r="F415" s="1">
        <v>0.51990000000000003</v>
      </c>
      <c r="G415">
        <v>0.57489999999999997</v>
      </c>
      <c r="Q415" s="56"/>
      <c r="R415">
        <v>0</v>
      </c>
      <c r="U415" s="4">
        <v>0</v>
      </c>
      <c r="W415">
        <v>0</v>
      </c>
      <c r="X415">
        <v>0.49559999999999998</v>
      </c>
    </row>
    <row r="416" spans="1:28" x14ac:dyDescent="0.35">
      <c r="A416" t="s">
        <v>841</v>
      </c>
      <c r="B416" t="s">
        <v>29</v>
      </c>
      <c r="C416" t="s">
        <v>22</v>
      </c>
      <c r="D416" t="s">
        <v>927</v>
      </c>
      <c r="E416" t="s">
        <v>463</v>
      </c>
      <c r="F416" s="1">
        <v>1.6855000000000002</v>
      </c>
      <c r="G416">
        <v>0.88</v>
      </c>
      <c r="H416">
        <v>0.12470000000000001</v>
      </c>
      <c r="I416">
        <v>6.5500000000000003E-2</v>
      </c>
      <c r="J416">
        <f>+I416/H416</f>
        <v>0.52526062550120289</v>
      </c>
      <c r="K416">
        <v>3</v>
      </c>
      <c r="L416">
        <v>158.733</v>
      </c>
      <c r="M416">
        <v>122.154</v>
      </c>
      <c r="N416">
        <v>163.155</v>
      </c>
      <c r="P416">
        <f>+SUM(L416:N416)</f>
        <v>444.04200000000003</v>
      </c>
      <c r="Q416" s="56">
        <f t="shared" si="13"/>
        <v>10.643449465648857</v>
      </c>
      <c r="R416">
        <v>0</v>
      </c>
      <c r="U416" s="4">
        <v>0</v>
      </c>
      <c r="W416">
        <v>0</v>
      </c>
      <c r="X416">
        <v>0.49559999999999998</v>
      </c>
    </row>
    <row r="417" spans="1:28" x14ac:dyDescent="0.35">
      <c r="A417" t="s">
        <v>841</v>
      </c>
      <c r="B417" t="s">
        <v>29</v>
      </c>
      <c r="C417" t="s">
        <v>22</v>
      </c>
      <c r="D417" t="s">
        <v>927</v>
      </c>
      <c r="E417" t="s">
        <v>464</v>
      </c>
      <c r="F417" s="1">
        <v>0.67120000000000002</v>
      </c>
      <c r="G417">
        <v>0.64970000000000006</v>
      </c>
      <c r="H417">
        <v>0.12139999999999999</v>
      </c>
      <c r="I417">
        <v>6.430000000000001E-2</v>
      </c>
      <c r="J417">
        <f>+I417/H417</f>
        <v>0.52965403624382223</v>
      </c>
      <c r="K417">
        <v>3</v>
      </c>
      <c r="L417">
        <v>157.59299999999999</v>
      </c>
      <c r="M417">
        <v>129.54400000000001</v>
      </c>
      <c r="N417">
        <v>131.65</v>
      </c>
      <c r="P417">
        <f>+SUM(L417:N417)</f>
        <v>418.78700000000003</v>
      </c>
      <c r="Q417" s="56">
        <f t="shared" si="13"/>
        <v>10.225436858475893</v>
      </c>
      <c r="R417">
        <v>0</v>
      </c>
      <c r="U417" s="4">
        <v>0</v>
      </c>
      <c r="W417">
        <v>0</v>
      </c>
      <c r="X417">
        <v>0.49559999999999998</v>
      </c>
    </row>
    <row r="418" spans="1:28" x14ac:dyDescent="0.35">
      <c r="A418" t="s">
        <v>841</v>
      </c>
      <c r="B418" t="s">
        <v>29</v>
      </c>
      <c r="C418" t="s">
        <v>22</v>
      </c>
      <c r="D418" t="s">
        <v>927</v>
      </c>
      <c r="E418" t="s">
        <v>465</v>
      </c>
      <c r="F418" s="1">
        <v>1.7474000000000003</v>
      </c>
      <c r="G418">
        <v>1.1599999999999999</v>
      </c>
      <c r="H418">
        <v>8.8700000000000001E-2</v>
      </c>
      <c r="I418">
        <v>4.99E-2</v>
      </c>
      <c r="J418">
        <f>+I418/H418</f>
        <v>0.5625704622322435</v>
      </c>
      <c r="K418">
        <v>3</v>
      </c>
      <c r="L418">
        <v>106.232</v>
      </c>
      <c r="M418">
        <v>103.848</v>
      </c>
      <c r="N418">
        <v>124.246</v>
      </c>
      <c r="P418">
        <f>+SUM(L418:N418)</f>
        <v>334.32599999999996</v>
      </c>
      <c r="Q418" s="56">
        <f t="shared" si="13"/>
        <v>10.518874148296593</v>
      </c>
      <c r="R418">
        <f>+(U418*35)/S418</f>
        <v>278.32191780821921</v>
      </c>
      <c r="S418">
        <v>1.46E-2</v>
      </c>
      <c r="U418">
        <v>0.11610000000000001</v>
      </c>
      <c r="V418">
        <f>+(S418*1000)/35</f>
        <v>0.41714285714285715</v>
      </c>
      <c r="W418">
        <v>6</v>
      </c>
      <c r="X418">
        <v>0.49559999999999998</v>
      </c>
    </row>
    <row r="419" spans="1:28" x14ac:dyDescent="0.35">
      <c r="A419" t="s">
        <v>841</v>
      </c>
      <c r="B419" t="s">
        <v>29</v>
      </c>
      <c r="C419" t="s">
        <v>22</v>
      </c>
      <c r="D419" t="s">
        <v>927</v>
      </c>
      <c r="E419" t="s">
        <v>466</v>
      </c>
      <c r="F419" s="1">
        <v>1.6289</v>
      </c>
      <c r="G419">
        <v>1.28</v>
      </c>
      <c r="Q419" s="56"/>
      <c r="R419">
        <f>+(U419*35)/S419</f>
        <v>167.84782608695656</v>
      </c>
      <c r="S419">
        <v>2.3E-2</v>
      </c>
      <c r="U419">
        <v>0.11030000000000001</v>
      </c>
      <c r="V419">
        <f>+(S419*1000)/35</f>
        <v>0.65714285714285714</v>
      </c>
      <c r="W419">
        <v>3</v>
      </c>
      <c r="X419">
        <v>0.49559999999999998</v>
      </c>
    </row>
    <row r="420" spans="1:28" x14ac:dyDescent="0.35">
      <c r="A420" t="s">
        <v>841</v>
      </c>
      <c r="B420" t="s">
        <v>29</v>
      </c>
      <c r="C420" t="s">
        <v>22</v>
      </c>
      <c r="D420" t="s">
        <v>927</v>
      </c>
      <c r="E420" t="s">
        <v>467</v>
      </c>
      <c r="F420" s="1">
        <v>2.8482999999999996</v>
      </c>
      <c r="G420">
        <v>1.83</v>
      </c>
      <c r="Q420" s="56"/>
      <c r="R420">
        <f>+(U420*35)/S420</f>
        <v>630.57377049180332</v>
      </c>
      <c r="S420">
        <v>1.83E-2</v>
      </c>
      <c r="U420">
        <v>0.32969999999999999</v>
      </c>
      <c r="V420">
        <f>+(S420*1000)/35</f>
        <v>0.52285714285714291</v>
      </c>
      <c r="W420">
        <v>10</v>
      </c>
      <c r="X420">
        <v>0.49559999999999998</v>
      </c>
    </row>
    <row r="421" spans="1:28" x14ac:dyDescent="0.35">
      <c r="A421" t="s">
        <v>841</v>
      </c>
      <c r="B421" t="s">
        <v>29</v>
      </c>
      <c r="C421" t="s">
        <v>22</v>
      </c>
      <c r="D421" t="s">
        <v>927</v>
      </c>
      <c r="E421" t="s">
        <v>468</v>
      </c>
      <c r="F421" s="1">
        <v>0.74</v>
      </c>
      <c r="G421">
        <v>0.52</v>
      </c>
      <c r="Q421" s="56"/>
      <c r="R421">
        <v>0</v>
      </c>
      <c r="U421">
        <v>0</v>
      </c>
      <c r="W421">
        <v>0</v>
      </c>
      <c r="X421">
        <v>0.49559999999999998</v>
      </c>
    </row>
    <row r="422" spans="1:28" x14ac:dyDescent="0.35">
      <c r="A422" t="s">
        <v>841</v>
      </c>
      <c r="B422" t="s">
        <v>29</v>
      </c>
      <c r="C422" t="s">
        <v>22</v>
      </c>
      <c r="D422" t="s">
        <v>927</v>
      </c>
      <c r="E422" t="s">
        <v>469</v>
      </c>
      <c r="F422" s="1">
        <v>0.66</v>
      </c>
      <c r="G422">
        <v>0.45</v>
      </c>
      <c r="Q422" s="56"/>
      <c r="R422">
        <v>0</v>
      </c>
      <c r="U422">
        <v>0</v>
      </c>
      <c r="W422">
        <v>0</v>
      </c>
      <c r="X422">
        <v>0.49559999999999998</v>
      </c>
    </row>
    <row r="423" spans="1:28" x14ac:dyDescent="0.35">
      <c r="A423" t="s">
        <v>841</v>
      </c>
      <c r="B423" t="s">
        <v>29</v>
      </c>
      <c r="C423" t="s">
        <v>22</v>
      </c>
      <c r="D423" t="s">
        <v>927</v>
      </c>
      <c r="E423" t="s">
        <v>470</v>
      </c>
      <c r="F423" s="1">
        <v>0.95</v>
      </c>
      <c r="G423">
        <v>1.43</v>
      </c>
      <c r="Q423" s="56"/>
      <c r="R423">
        <v>0</v>
      </c>
      <c r="U423">
        <v>0</v>
      </c>
      <c r="W423">
        <v>0</v>
      </c>
      <c r="X423">
        <v>0.49559999999999998</v>
      </c>
    </row>
    <row r="424" spans="1:28" x14ac:dyDescent="0.35">
      <c r="A424" t="s">
        <v>841</v>
      </c>
      <c r="B424" t="s">
        <v>29</v>
      </c>
      <c r="C424" t="s">
        <v>22</v>
      </c>
      <c r="D424" t="s">
        <v>927</v>
      </c>
      <c r="E424" t="s">
        <v>471</v>
      </c>
      <c r="F424" s="1">
        <v>1.4005000000000003</v>
      </c>
      <c r="G424">
        <v>0.79</v>
      </c>
      <c r="H424">
        <v>0.1018</v>
      </c>
      <c r="I424">
        <v>5.1500000000000004E-2</v>
      </c>
      <c r="J424">
        <f>+I424/H424</f>
        <v>0.5058939096267191</v>
      </c>
      <c r="K424">
        <v>3</v>
      </c>
      <c r="L424">
        <v>94.027000000000001</v>
      </c>
      <c r="M424">
        <v>140.202</v>
      </c>
      <c r="N424">
        <v>118.578</v>
      </c>
      <c r="P424">
        <f>+SUM(L424:N424)</f>
        <v>352.80700000000002</v>
      </c>
      <c r="Q424" s="56">
        <f t="shared" si="13"/>
        <v>10.755475533980583</v>
      </c>
      <c r="R424">
        <f>+(U424*35)/S424</f>
        <v>72.545454545454547</v>
      </c>
      <c r="S424">
        <v>2.2000000000000002E-2</v>
      </c>
      <c r="U424">
        <v>4.5600000000000002E-2</v>
      </c>
      <c r="V424">
        <f>+(S424*1000)/35</f>
        <v>0.62857142857142867</v>
      </c>
      <c r="W424">
        <v>3</v>
      </c>
      <c r="X424">
        <v>0.49559999999999998</v>
      </c>
    </row>
    <row r="425" spans="1:28" x14ac:dyDescent="0.35">
      <c r="A425" t="s">
        <v>841</v>
      </c>
      <c r="B425" t="s">
        <v>29</v>
      </c>
      <c r="C425" t="s">
        <v>22</v>
      </c>
      <c r="D425" t="s">
        <v>927</v>
      </c>
      <c r="E425" t="s">
        <v>472</v>
      </c>
      <c r="F425" s="1">
        <v>1.377</v>
      </c>
      <c r="G425">
        <v>0.85</v>
      </c>
      <c r="Q425" s="56"/>
      <c r="R425">
        <f>+(U425*35)/S425</f>
        <v>134.16666666666666</v>
      </c>
      <c r="S425">
        <v>2.4E-2</v>
      </c>
      <c r="U425">
        <v>9.1999999999999998E-2</v>
      </c>
      <c r="V425">
        <f>+(S425*1000)/35</f>
        <v>0.68571428571428572</v>
      </c>
      <c r="W425">
        <v>2</v>
      </c>
      <c r="X425">
        <v>0.49559999999999998</v>
      </c>
    </row>
    <row r="426" spans="1:28" x14ac:dyDescent="0.35">
      <c r="A426" t="s">
        <v>841</v>
      </c>
      <c r="B426" t="s">
        <v>29</v>
      </c>
      <c r="C426" t="s">
        <v>22</v>
      </c>
      <c r="D426" t="s">
        <v>927</v>
      </c>
      <c r="E426" t="s">
        <v>473</v>
      </c>
      <c r="F426" s="1">
        <v>0.38</v>
      </c>
      <c r="G426">
        <v>0.46</v>
      </c>
      <c r="Q426" s="56"/>
      <c r="R426">
        <v>0</v>
      </c>
      <c r="U426">
        <v>0</v>
      </c>
      <c r="W426">
        <v>0</v>
      </c>
      <c r="X426">
        <v>0.49559999999999998</v>
      </c>
    </row>
    <row r="427" spans="1:28" x14ac:dyDescent="0.35">
      <c r="A427" t="s">
        <v>841</v>
      </c>
      <c r="B427" t="s">
        <v>29</v>
      </c>
      <c r="C427" t="s">
        <v>22</v>
      </c>
      <c r="D427" t="s">
        <v>927</v>
      </c>
      <c r="E427" t="s">
        <v>474</v>
      </c>
      <c r="F427" s="1">
        <v>2.1182999999999996</v>
      </c>
      <c r="G427">
        <v>1.81</v>
      </c>
      <c r="H427">
        <v>0.10539999999999999</v>
      </c>
      <c r="I427">
        <v>5.8800000000000005E-2</v>
      </c>
      <c r="J427">
        <f>+I427/H427</f>
        <v>0.55787476280834924</v>
      </c>
      <c r="K427">
        <v>3</v>
      </c>
      <c r="L427">
        <v>138.13399999999999</v>
      </c>
      <c r="M427">
        <v>150.178</v>
      </c>
      <c r="N427">
        <v>108.604</v>
      </c>
      <c r="P427">
        <f>+SUM(L427:N427)</f>
        <v>396.916</v>
      </c>
      <c r="Q427" s="56">
        <f t="shared" si="13"/>
        <v>10.597927210884354</v>
      </c>
      <c r="R427">
        <f>+(U427*35)/S427</f>
        <v>68.549222797927456</v>
      </c>
      <c r="S427">
        <v>1.9300000000000001E-2</v>
      </c>
      <c r="U427">
        <v>3.78E-2</v>
      </c>
      <c r="V427">
        <f>+(S427*1000)/35</f>
        <v>0.55142857142857149</v>
      </c>
      <c r="W427">
        <v>1</v>
      </c>
      <c r="X427">
        <v>0.49559999999999998</v>
      </c>
    </row>
    <row r="428" spans="1:28" x14ac:dyDescent="0.35">
      <c r="A428" t="s">
        <v>841</v>
      </c>
      <c r="B428" t="s">
        <v>29</v>
      </c>
      <c r="C428" t="s">
        <v>22</v>
      </c>
      <c r="D428" t="s">
        <v>927</v>
      </c>
      <c r="E428" t="s">
        <v>475</v>
      </c>
      <c r="F428" s="1">
        <v>1.67</v>
      </c>
      <c r="G428">
        <v>1.1499999999999999</v>
      </c>
      <c r="Q428" s="56"/>
      <c r="R428">
        <v>0</v>
      </c>
      <c r="U428">
        <v>0</v>
      </c>
      <c r="W428">
        <v>0</v>
      </c>
      <c r="X428">
        <v>0.49559999999999998</v>
      </c>
    </row>
    <row r="429" spans="1:28" x14ac:dyDescent="0.35">
      <c r="A429" t="s">
        <v>841</v>
      </c>
      <c r="B429" t="s">
        <v>29</v>
      </c>
      <c r="C429" t="s">
        <v>22</v>
      </c>
      <c r="D429" t="s">
        <v>927</v>
      </c>
      <c r="E429" t="s">
        <v>476</v>
      </c>
      <c r="F429" s="1">
        <v>0.5373</v>
      </c>
      <c r="G429">
        <v>0.49399999999999999</v>
      </c>
      <c r="Q429" s="56"/>
      <c r="R429">
        <v>0</v>
      </c>
      <c r="U429">
        <v>0</v>
      </c>
      <c r="W429">
        <v>0</v>
      </c>
      <c r="X429">
        <v>0.49559999999999998</v>
      </c>
    </row>
    <row r="430" spans="1:28" ht="19.5" x14ac:dyDescent="0.6">
      <c r="A430" t="s">
        <v>841</v>
      </c>
      <c r="B430" t="s">
        <v>30</v>
      </c>
      <c r="C430" t="s">
        <v>23</v>
      </c>
      <c r="D430" t="s">
        <v>928</v>
      </c>
      <c r="E430" t="s">
        <v>477</v>
      </c>
      <c r="F430" s="1">
        <v>1.6707000000000001</v>
      </c>
      <c r="G430">
        <v>0.86529999999999996</v>
      </c>
      <c r="H430">
        <v>0.10440000000000001</v>
      </c>
      <c r="I430">
        <v>5.1500000000000004E-2</v>
      </c>
      <c r="J430">
        <f>+I430/H430</f>
        <v>0.49329501915708812</v>
      </c>
      <c r="K430">
        <v>3</v>
      </c>
      <c r="L430">
        <v>126.169</v>
      </c>
      <c r="M430">
        <v>84.581999999999994</v>
      </c>
      <c r="N430">
        <v>146.16800000000001</v>
      </c>
      <c r="P430">
        <f>+SUM(L430:N430)</f>
        <v>356.91899999999998</v>
      </c>
      <c r="Q430" s="56">
        <f t="shared" si="13"/>
        <v>10.880831650485437</v>
      </c>
      <c r="R430">
        <v>0</v>
      </c>
      <c r="U430">
        <v>0</v>
      </c>
      <c r="W430">
        <v>0</v>
      </c>
      <c r="X430" s="77">
        <v>0.4879</v>
      </c>
    </row>
    <row r="431" spans="1:28" ht="19.5" x14ac:dyDescent="0.6">
      <c r="A431" t="s">
        <v>841</v>
      </c>
      <c r="B431" t="s">
        <v>30</v>
      </c>
      <c r="C431" t="s">
        <v>23</v>
      </c>
      <c r="D431" t="s">
        <v>928</v>
      </c>
      <c r="E431" t="s">
        <v>478</v>
      </c>
      <c r="F431" s="1">
        <v>0.59509999999999996</v>
      </c>
      <c r="G431">
        <v>0.73419999999999996</v>
      </c>
      <c r="Q431" s="56"/>
      <c r="R431">
        <f>+(U431*35)/S431</f>
        <v>97.878787878787875</v>
      </c>
      <c r="S431">
        <v>2.3100000000000002E-2</v>
      </c>
      <c r="U431">
        <v>6.4600000000000005E-2</v>
      </c>
      <c r="V431">
        <f>+(S431*1000)/35</f>
        <v>0.66</v>
      </c>
      <c r="W431">
        <v>3</v>
      </c>
      <c r="X431" s="77">
        <v>0.4879</v>
      </c>
      <c r="AB431" s="1" t="s">
        <v>877</v>
      </c>
    </row>
    <row r="432" spans="1:28" ht="19.5" x14ac:dyDescent="0.6">
      <c r="A432" t="s">
        <v>841</v>
      </c>
      <c r="B432" t="s">
        <v>30</v>
      </c>
      <c r="C432" t="s">
        <v>23</v>
      </c>
      <c r="D432" t="s">
        <v>928</v>
      </c>
      <c r="E432" t="s">
        <v>479</v>
      </c>
      <c r="F432" s="1">
        <v>2.2795999999999998</v>
      </c>
      <c r="G432">
        <v>1.46</v>
      </c>
      <c r="H432">
        <v>0.1014</v>
      </c>
      <c r="I432">
        <v>5.5900000000000005E-2</v>
      </c>
      <c r="J432">
        <f>+I432/H432</f>
        <v>0.55128205128205132</v>
      </c>
      <c r="K432">
        <v>3</v>
      </c>
      <c r="L432">
        <v>112.90900000000001</v>
      </c>
      <c r="M432">
        <v>119.72</v>
      </c>
      <c r="N432">
        <v>102.801</v>
      </c>
      <c r="P432">
        <f>+SUM(L432:N432)</f>
        <v>335.43</v>
      </c>
      <c r="Q432" s="56">
        <f t="shared" si="13"/>
        <v>9.4208425760286207</v>
      </c>
      <c r="R432">
        <f>+(U432*35)/S432</f>
        <v>97.60162601626017</v>
      </c>
      <c r="S432">
        <v>1.23E-2</v>
      </c>
      <c r="U432">
        <v>3.4300000000000004E-2</v>
      </c>
      <c r="V432">
        <f>+(S432*1000)/35</f>
        <v>0.35142857142857142</v>
      </c>
      <c r="W432" s="1">
        <v>3</v>
      </c>
      <c r="X432" s="77">
        <v>0.4879</v>
      </c>
      <c r="AB432" s="1">
        <v>2</v>
      </c>
    </row>
    <row r="433" spans="1:28" ht="19.5" x14ac:dyDescent="0.6">
      <c r="A433" t="s">
        <v>841</v>
      </c>
      <c r="B433" t="s">
        <v>30</v>
      </c>
      <c r="C433" t="s">
        <v>23</v>
      </c>
      <c r="D433" t="s">
        <v>928</v>
      </c>
      <c r="E433" t="s">
        <v>480</v>
      </c>
      <c r="F433" s="1">
        <v>0.1489</v>
      </c>
      <c r="G433">
        <v>0.1421</v>
      </c>
      <c r="Q433" s="56"/>
      <c r="R433">
        <v>0</v>
      </c>
      <c r="U433">
        <v>0</v>
      </c>
      <c r="W433">
        <v>0</v>
      </c>
      <c r="X433" s="77">
        <v>0.4879</v>
      </c>
    </row>
    <row r="434" spans="1:28" ht="19.5" x14ac:dyDescent="0.6">
      <c r="A434" t="s">
        <v>841</v>
      </c>
      <c r="B434" t="s">
        <v>30</v>
      </c>
      <c r="C434" t="s">
        <v>23</v>
      </c>
      <c r="D434" t="s">
        <v>928</v>
      </c>
      <c r="E434" t="s">
        <v>481</v>
      </c>
      <c r="F434" s="1">
        <v>0.61049999999999993</v>
      </c>
      <c r="G434">
        <v>0.64910000000000001</v>
      </c>
      <c r="H434">
        <v>3.6700000000000003E-2</v>
      </c>
      <c r="I434">
        <v>1.8500000000000003E-2</v>
      </c>
      <c r="J434">
        <f>+I434/H434</f>
        <v>0.50408719346049047</v>
      </c>
      <c r="K434">
        <v>3</v>
      </c>
      <c r="L434">
        <v>43.942</v>
      </c>
      <c r="M434">
        <v>42.512999999999998</v>
      </c>
      <c r="N434">
        <v>53.393000000000001</v>
      </c>
      <c r="P434">
        <f>+SUM(L434:N434)</f>
        <v>139.84800000000001</v>
      </c>
      <c r="Q434" s="56">
        <f t="shared" si="13"/>
        <v>11.868181621621622</v>
      </c>
      <c r="R434">
        <v>0</v>
      </c>
      <c r="U434">
        <v>0</v>
      </c>
      <c r="W434" s="1">
        <v>0</v>
      </c>
      <c r="X434" s="77">
        <v>0.4879</v>
      </c>
      <c r="AB434" s="1">
        <v>2</v>
      </c>
    </row>
    <row r="435" spans="1:28" ht="19.5" x14ac:dyDescent="0.6">
      <c r="A435" t="s">
        <v>841</v>
      </c>
      <c r="B435" t="s">
        <v>30</v>
      </c>
      <c r="C435" t="s">
        <v>23</v>
      </c>
      <c r="D435" t="s">
        <v>928</v>
      </c>
      <c r="E435" t="s">
        <v>482</v>
      </c>
      <c r="F435" s="1">
        <v>0.2077</v>
      </c>
      <c r="G435">
        <v>0.1318</v>
      </c>
      <c r="Q435" s="56"/>
      <c r="R435">
        <v>0</v>
      </c>
      <c r="U435">
        <v>0</v>
      </c>
      <c r="W435">
        <v>0</v>
      </c>
      <c r="X435" s="77">
        <v>0.4879</v>
      </c>
    </row>
    <row r="436" spans="1:28" ht="19.5" x14ac:dyDescent="0.6">
      <c r="A436" t="s">
        <v>841</v>
      </c>
      <c r="B436" t="s">
        <v>30</v>
      </c>
      <c r="C436" t="s">
        <v>23</v>
      </c>
      <c r="D436" t="s">
        <v>928</v>
      </c>
      <c r="E436" t="s">
        <v>483</v>
      </c>
      <c r="F436" s="1">
        <v>0.11890000000000001</v>
      </c>
      <c r="G436">
        <v>0.16919999999999999</v>
      </c>
      <c r="Q436" s="56"/>
      <c r="R436">
        <v>0</v>
      </c>
      <c r="U436">
        <v>0</v>
      </c>
      <c r="W436" s="1">
        <v>0</v>
      </c>
      <c r="X436" s="77">
        <v>0.4879</v>
      </c>
    </row>
    <row r="437" spans="1:28" ht="19.5" x14ac:dyDescent="0.6">
      <c r="A437" t="s">
        <v>841</v>
      </c>
      <c r="B437" t="s">
        <v>30</v>
      </c>
      <c r="C437" t="s">
        <v>23</v>
      </c>
      <c r="D437" t="s">
        <v>928</v>
      </c>
      <c r="E437" t="s">
        <v>484</v>
      </c>
      <c r="F437" s="1">
        <v>0.48709999999999998</v>
      </c>
      <c r="G437">
        <v>0.6</v>
      </c>
      <c r="Q437" s="56"/>
      <c r="R437">
        <f>+(U437*35)/S437</f>
        <v>58.451776649746186</v>
      </c>
      <c r="S437">
        <v>1.9700000000000002E-2</v>
      </c>
      <c r="U437">
        <v>3.2899999999999999E-2</v>
      </c>
      <c r="V437">
        <f>+(S437*1000)/35</f>
        <v>0.56285714285714294</v>
      </c>
      <c r="W437">
        <v>2</v>
      </c>
      <c r="X437" s="77">
        <v>0.4879</v>
      </c>
    </row>
    <row r="438" spans="1:28" ht="19.5" x14ac:dyDescent="0.6">
      <c r="A438" t="s">
        <v>841</v>
      </c>
      <c r="B438" t="s">
        <v>30</v>
      </c>
      <c r="C438" t="s">
        <v>23</v>
      </c>
      <c r="D438" t="s">
        <v>928</v>
      </c>
      <c r="E438" t="s">
        <v>485</v>
      </c>
      <c r="F438" s="1">
        <v>0.31509999999999999</v>
      </c>
      <c r="G438">
        <v>0.35980000000000001</v>
      </c>
      <c r="Q438" s="56"/>
      <c r="R438">
        <v>0</v>
      </c>
      <c r="U438">
        <v>0</v>
      </c>
      <c r="W438" s="1">
        <v>0</v>
      </c>
      <c r="X438" s="77">
        <v>0.4879</v>
      </c>
    </row>
    <row r="439" spans="1:28" ht="19.5" x14ac:dyDescent="0.6">
      <c r="A439" t="s">
        <v>841</v>
      </c>
      <c r="B439" t="s">
        <v>30</v>
      </c>
      <c r="C439" t="s">
        <v>23</v>
      </c>
      <c r="D439" t="s">
        <v>928</v>
      </c>
      <c r="E439" t="s">
        <v>486</v>
      </c>
      <c r="F439" s="1">
        <v>0.3024</v>
      </c>
      <c r="G439">
        <v>0.46479999999999999</v>
      </c>
      <c r="Q439" s="56"/>
      <c r="R439">
        <v>0</v>
      </c>
      <c r="U439">
        <v>0</v>
      </c>
      <c r="W439">
        <v>0</v>
      </c>
      <c r="X439" s="77">
        <v>0.4879</v>
      </c>
    </row>
    <row r="440" spans="1:28" ht="19.5" x14ac:dyDescent="0.6">
      <c r="A440" t="s">
        <v>841</v>
      </c>
      <c r="B440" t="s">
        <v>30</v>
      </c>
      <c r="C440" t="s">
        <v>23</v>
      </c>
      <c r="D440" t="s">
        <v>928</v>
      </c>
      <c r="E440" t="s">
        <v>487</v>
      </c>
      <c r="F440" s="1">
        <v>0.40189999999999998</v>
      </c>
      <c r="G440">
        <v>0.61439999999999995</v>
      </c>
      <c r="Q440" s="56"/>
      <c r="R440">
        <v>0</v>
      </c>
      <c r="U440">
        <v>0</v>
      </c>
      <c r="W440" s="1">
        <v>0</v>
      </c>
      <c r="X440" s="77">
        <v>0.4879</v>
      </c>
    </row>
    <row r="441" spans="1:28" ht="19.5" x14ac:dyDescent="0.6">
      <c r="A441" t="s">
        <v>841</v>
      </c>
      <c r="B441" t="s">
        <v>30</v>
      </c>
      <c r="C441" t="s">
        <v>23</v>
      </c>
      <c r="D441" t="s">
        <v>928</v>
      </c>
      <c r="E441" t="s">
        <v>488</v>
      </c>
      <c r="F441" s="1">
        <v>0.59389999999999998</v>
      </c>
      <c r="G441">
        <v>0.78790000000000004</v>
      </c>
      <c r="H441">
        <v>8.5000000000000006E-2</v>
      </c>
      <c r="I441">
        <v>4.02E-2</v>
      </c>
      <c r="J441">
        <f>+I441/H441</f>
        <v>0.4729411764705882</v>
      </c>
      <c r="K441">
        <v>3</v>
      </c>
      <c r="L441">
        <v>107.839</v>
      </c>
      <c r="M441">
        <v>106.941</v>
      </c>
      <c r="N441">
        <v>86.147999999999996</v>
      </c>
      <c r="P441">
        <f>+SUM(L441:N441)</f>
        <v>300.928</v>
      </c>
      <c r="Q441" s="56">
        <f t="shared" si="13"/>
        <v>11.752660696517413</v>
      </c>
      <c r="R441">
        <v>0</v>
      </c>
      <c r="U441">
        <v>0</v>
      </c>
      <c r="W441">
        <v>0</v>
      </c>
      <c r="X441" s="77">
        <v>0.4879</v>
      </c>
    </row>
    <row r="442" spans="1:28" ht="19.5" x14ac:dyDescent="0.6">
      <c r="A442" t="s">
        <v>841</v>
      </c>
      <c r="B442" t="s">
        <v>30</v>
      </c>
      <c r="C442" t="s">
        <v>23</v>
      </c>
      <c r="D442" t="s">
        <v>928</v>
      </c>
      <c r="E442" t="s">
        <v>489</v>
      </c>
      <c r="F442" s="1">
        <v>1.2496</v>
      </c>
      <c r="G442">
        <v>1.6</v>
      </c>
      <c r="H442">
        <v>8.2199999999999995E-2</v>
      </c>
      <c r="I442">
        <v>3.9600000000000003E-2</v>
      </c>
      <c r="J442">
        <f>+I442/H442</f>
        <v>0.48175182481751833</v>
      </c>
      <c r="K442">
        <v>3</v>
      </c>
      <c r="L442">
        <v>106.24299999999999</v>
      </c>
      <c r="M442">
        <v>80.287999999999997</v>
      </c>
      <c r="N442">
        <v>113.498</v>
      </c>
      <c r="P442">
        <f>+SUM(L442:N442)</f>
        <v>300.029</v>
      </c>
      <c r="Q442" s="56">
        <f t="shared" si="13"/>
        <v>11.895089141414141</v>
      </c>
      <c r="R442">
        <v>0</v>
      </c>
      <c r="U442">
        <v>0</v>
      </c>
      <c r="W442">
        <v>1</v>
      </c>
      <c r="X442" s="77">
        <v>0.4879</v>
      </c>
    </row>
    <row r="443" spans="1:28" ht="19.5" x14ac:dyDescent="0.6">
      <c r="A443" t="s">
        <v>841</v>
      </c>
      <c r="B443" t="s">
        <v>30</v>
      </c>
      <c r="C443" t="s">
        <v>23</v>
      </c>
      <c r="D443" t="s">
        <v>928</v>
      </c>
      <c r="E443" t="s">
        <v>490</v>
      </c>
      <c r="F443" s="1">
        <v>0.89890000000000003</v>
      </c>
      <c r="G443">
        <v>0.66059999999999997</v>
      </c>
      <c r="Q443" s="56"/>
      <c r="R443">
        <v>0</v>
      </c>
      <c r="U443">
        <v>0</v>
      </c>
      <c r="W443">
        <v>0</v>
      </c>
      <c r="X443" s="77">
        <v>0.4879</v>
      </c>
      <c r="AB443" s="1" t="s">
        <v>877</v>
      </c>
    </row>
    <row r="444" spans="1:28" ht="19.5" x14ac:dyDescent="0.6">
      <c r="A444" t="s">
        <v>841</v>
      </c>
      <c r="B444" t="s">
        <v>30</v>
      </c>
      <c r="C444" t="s">
        <v>319</v>
      </c>
      <c r="D444" t="s">
        <v>943</v>
      </c>
      <c r="E444" t="s">
        <v>491</v>
      </c>
      <c r="F444" s="1">
        <v>1.4631999999999998</v>
      </c>
      <c r="G444">
        <v>4.2300000000000004</v>
      </c>
      <c r="H444">
        <v>0.1898</v>
      </c>
      <c r="I444">
        <v>5.3200000000000004E-2</v>
      </c>
      <c r="J444">
        <f>+I444/H444</f>
        <v>0.28029504741833511</v>
      </c>
      <c r="K444">
        <v>3</v>
      </c>
      <c r="L444">
        <v>138.56100000000001</v>
      </c>
      <c r="M444">
        <v>123.65300000000001</v>
      </c>
      <c r="N444">
        <v>158.922</v>
      </c>
      <c r="P444">
        <f>+SUM(L444:N444)</f>
        <v>421.13599999999997</v>
      </c>
      <c r="Q444" s="56">
        <f t="shared" si="13"/>
        <v>12.428261654135337</v>
      </c>
      <c r="R444">
        <v>0</v>
      </c>
      <c r="U444">
        <v>0</v>
      </c>
      <c r="W444" s="1">
        <v>0</v>
      </c>
      <c r="X444" s="76">
        <v>0.55669999999999997</v>
      </c>
      <c r="AB444" s="1">
        <v>3</v>
      </c>
    </row>
    <row r="445" spans="1:28" ht="19.5" x14ac:dyDescent="0.6">
      <c r="A445" t="s">
        <v>841</v>
      </c>
      <c r="B445" t="s">
        <v>30</v>
      </c>
      <c r="C445" t="s">
        <v>319</v>
      </c>
      <c r="D445" t="s">
        <v>943</v>
      </c>
      <c r="E445" t="s">
        <v>492</v>
      </c>
      <c r="F445" s="1">
        <v>0.25290000000000001</v>
      </c>
      <c r="G445">
        <v>2.0428000000000002</v>
      </c>
      <c r="H445">
        <v>5.0900000000000001E-2</v>
      </c>
      <c r="I445">
        <v>2.06E-2</v>
      </c>
      <c r="J445">
        <f>+I445/H445</f>
        <v>0.40471512770137524</v>
      </c>
      <c r="K445">
        <v>3</v>
      </c>
      <c r="L445" s="58">
        <v>84.548000000000002</v>
      </c>
      <c r="M445" s="58">
        <v>69.846999999999994</v>
      </c>
      <c r="N445" s="58">
        <v>72.185000000000002</v>
      </c>
      <c r="P445">
        <f>+SUM(L445:N445)</f>
        <v>226.57999999999998</v>
      </c>
      <c r="Q445" s="57">
        <f t="shared" si="13"/>
        <v>17.268475728155337</v>
      </c>
      <c r="R445">
        <v>0</v>
      </c>
      <c r="U445">
        <v>0</v>
      </c>
      <c r="W445">
        <v>0</v>
      </c>
      <c r="X445" s="76">
        <v>0.55669999999999997</v>
      </c>
      <c r="Y445" s="72" t="s">
        <v>1063</v>
      </c>
    </row>
    <row r="446" spans="1:28" ht="19.5" x14ac:dyDescent="0.6">
      <c r="A446" t="s">
        <v>841</v>
      </c>
      <c r="B446" t="s">
        <v>30</v>
      </c>
      <c r="C446" t="s">
        <v>319</v>
      </c>
      <c r="D446" t="s">
        <v>943</v>
      </c>
      <c r="E446" t="s">
        <v>493</v>
      </c>
      <c r="F446" s="1">
        <v>3.2199999999999999E-2</v>
      </c>
      <c r="G446">
        <v>2.76E-2</v>
      </c>
      <c r="Q446" s="56"/>
      <c r="R446">
        <v>0</v>
      </c>
      <c r="U446">
        <v>0</v>
      </c>
      <c r="W446">
        <v>0</v>
      </c>
      <c r="X446" s="76">
        <v>0.55669999999999997</v>
      </c>
    </row>
    <row r="447" spans="1:28" ht="19.5" x14ac:dyDescent="0.6">
      <c r="A447" t="s">
        <v>841</v>
      </c>
      <c r="B447" t="s">
        <v>30</v>
      </c>
      <c r="C447" t="s">
        <v>319</v>
      </c>
      <c r="D447" t="s">
        <v>943</v>
      </c>
      <c r="E447" t="s">
        <v>494</v>
      </c>
      <c r="F447" s="1">
        <v>3.3999999999999998E-3</v>
      </c>
      <c r="G447">
        <v>1.2800000000000001E-2</v>
      </c>
      <c r="Q447" s="56"/>
      <c r="R447">
        <v>0</v>
      </c>
      <c r="U447">
        <v>0</v>
      </c>
      <c r="W447">
        <v>0</v>
      </c>
      <c r="X447" s="76">
        <v>0.55669999999999997</v>
      </c>
    </row>
    <row r="448" spans="1:28" ht="19.5" x14ac:dyDescent="0.6">
      <c r="A448" t="s">
        <v>841</v>
      </c>
      <c r="B448" t="s">
        <v>30</v>
      </c>
      <c r="C448" t="s">
        <v>319</v>
      </c>
      <c r="D448" t="s">
        <v>943</v>
      </c>
      <c r="E448" t="s">
        <v>495</v>
      </c>
      <c r="F448" s="1">
        <v>1.2886</v>
      </c>
      <c r="G448">
        <v>2.87</v>
      </c>
      <c r="H448" s="1">
        <v>7.1900000000000006E-2</v>
      </c>
      <c r="I448" s="1">
        <v>2.86E-2</v>
      </c>
      <c r="J448" s="1">
        <f>+I448/H448</f>
        <v>0.39777468706536856</v>
      </c>
      <c r="K448" s="1">
        <v>3</v>
      </c>
      <c r="L448" s="58">
        <v>109.541</v>
      </c>
      <c r="M448" s="58">
        <v>113.22</v>
      </c>
      <c r="N448" s="58">
        <v>105.83</v>
      </c>
      <c r="P448">
        <f>+SUM(L448:N448)</f>
        <v>328.59100000000001</v>
      </c>
      <c r="Q448" s="57">
        <f t="shared" si="13"/>
        <v>18.038037412587414</v>
      </c>
      <c r="R448">
        <v>0</v>
      </c>
      <c r="U448">
        <v>0</v>
      </c>
      <c r="W448">
        <v>0</v>
      </c>
      <c r="X448" s="76">
        <v>0.55669999999999997</v>
      </c>
      <c r="Y448" s="72" t="s">
        <v>1063</v>
      </c>
      <c r="AB448" s="1" t="s">
        <v>914</v>
      </c>
    </row>
    <row r="449" spans="1:24" ht="19.5" x14ac:dyDescent="0.6">
      <c r="A449" t="s">
        <v>841</v>
      </c>
      <c r="B449" t="s">
        <v>30</v>
      </c>
      <c r="C449" t="s">
        <v>319</v>
      </c>
      <c r="D449" t="s">
        <v>943</v>
      </c>
      <c r="E449" t="s">
        <v>496</v>
      </c>
      <c r="F449" s="1">
        <v>0.77429999999999999</v>
      </c>
      <c r="G449">
        <v>1.84</v>
      </c>
      <c r="H449">
        <v>8.9700000000000002E-2</v>
      </c>
      <c r="I449">
        <v>4.4299999999999999E-2</v>
      </c>
      <c r="J449">
        <f>+I449/H449</f>
        <v>0.49386845039018951</v>
      </c>
      <c r="K449">
        <v>3</v>
      </c>
      <c r="L449">
        <v>126.318</v>
      </c>
      <c r="M449">
        <v>106.39</v>
      </c>
      <c r="N449">
        <v>130.489</v>
      </c>
      <c r="P449">
        <f>+SUM(L449:N449)</f>
        <v>363.197</v>
      </c>
      <c r="Q449" s="56">
        <f t="shared" si="13"/>
        <v>12.871767268623026</v>
      </c>
      <c r="R449">
        <v>0</v>
      </c>
      <c r="U449">
        <v>0</v>
      </c>
      <c r="W449">
        <v>0</v>
      </c>
      <c r="X449" s="76">
        <v>0.55669999999999997</v>
      </c>
    </row>
    <row r="450" spans="1:24" ht="19.5" x14ac:dyDescent="0.6">
      <c r="A450" t="s">
        <v>841</v>
      </c>
      <c r="B450" t="s">
        <v>30</v>
      </c>
      <c r="C450" t="s">
        <v>319</v>
      </c>
      <c r="D450" t="s">
        <v>943</v>
      </c>
      <c r="E450" t="s">
        <v>497</v>
      </c>
      <c r="F450" s="1">
        <v>0.88789999999999991</v>
      </c>
      <c r="G450">
        <v>1.93</v>
      </c>
      <c r="Q450" s="56"/>
      <c r="R450">
        <f>+(U450*35)/S450</f>
        <v>77.513089005235599</v>
      </c>
      <c r="S450">
        <v>1.9100000000000002E-2</v>
      </c>
      <c r="U450">
        <v>4.2300000000000004E-2</v>
      </c>
      <c r="V450">
        <f>+(S450*1000)/35</f>
        <v>0.54571428571428571</v>
      </c>
      <c r="W450">
        <v>4</v>
      </c>
      <c r="X450" s="76">
        <v>0.55669999999999997</v>
      </c>
    </row>
    <row r="451" spans="1:24" ht="19.5" x14ac:dyDescent="0.6">
      <c r="A451" t="s">
        <v>841</v>
      </c>
      <c r="B451" t="s">
        <v>30</v>
      </c>
      <c r="C451" t="s">
        <v>319</v>
      </c>
      <c r="D451" t="s">
        <v>943</v>
      </c>
      <c r="E451" t="s">
        <v>498</v>
      </c>
      <c r="F451" s="1">
        <v>0.77900000000000003</v>
      </c>
      <c r="G451">
        <v>1.44</v>
      </c>
      <c r="H451">
        <v>4.3799999999999999E-2</v>
      </c>
      <c r="I451">
        <v>1.9E-2</v>
      </c>
      <c r="J451">
        <f>+I451/H451</f>
        <v>0.43378995433789952</v>
      </c>
      <c r="K451">
        <v>3</v>
      </c>
      <c r="L451">
        <v>90.305999999999997</v>
      </c>
      <c r="M451">
        <v>63.615000000000002</v>
      </c>
      <c r="N451">
        <v>36.688000000000002</v>
      </c>
      <c r="P451">
        <f>+SUM(L451:N451)</f>
        <v>190.60899999999998</v>
      </c>
      <c r="Q451" s="56">
        <f t="shared" si="13"/>
        <v>15.750322631578946</v>
      </c>
      <c r="R451">
        <v>0</v>
      </c>
      <c r="U451">
        <v>0</v>
      </c>
      <c r="W451">
        <v>0</v>
      </c>
      <c r="X451" s="76">
        <v>0.55669999999999997</v>
      </c>
    </row>
    <row r="452" spans="1:24" ht="19.5" x14ac:dyDescent="0.6">
      <c r="A452" t="s">
        <v>841</v>
      </c>
      <c r="B452" t="s">
        <v>32</v>
      </c>
      <c r="C452" t="s">
        <v>320</v>
      </c>
      <c r="D452" t="s">
        <v>944</v>
      </c>
      <c r="E452" t="s">
        <v>499</v>
      </c>
      <c r="F452" s="1">
        <v>4.2915999999999999</v>
      </c>
      <c r="G452">
        <v>2.79</v>
      </c>
      <c r="H452">
        <v>0.1221</v>
      </c>
      <c r="I452">
        <v>5.3100000000000001E-2</v>
      </c>
      <c r="J452">
        <f>+I452/H452</f>
        <v>0.43488943488943488</v>
      </c>
      <c r="K452">
        <v>3</v>
      </c>
      <c r="L452">
        <v>180.48699999999999</v>
      </c>
      <c r="M452">
        <v>164.60400000000001</v>
      </c>
      <c r="N452">
        <v>176.596</v>
      </c>
      <c r="P452">
        <f>+SUM(L452:N452)</f>
        <v>521.68700000000001</v>
      </c>
      <c r="Q452" s="56">
        <f t="shared" si="13"/>
        <v>15.424643879472695</v>
      </c>
      <c r="R452">
        <f>+(U452*35)/S452</f>
        <v>224.75609756097563</v>
      </c>
      <c r="S452">
        <v>2.87E-2</v>
      </c>
      <c r="U452">
        <v>0.18430000000000002</v>
      </c>
      <c r="V452">
        <f>+(S452*1000)/35</f>
        <v>0.82</v>
      </c>
      <c r="W452">
        <v>6</v>
      </c>
      <c r="X452" s="76">
        <v>0.54620000000000002</v>
      </c>
    </row>
    <row r="453" spans="1:24" ht="19.5" x14ac:dyDescent="0.6">
      <c r="A453" t="s">
        <v>841</v>
      </c>
      <c r="B453" t="s">
        <v>32</v>
      </c>
      <c r="C453" t="s">
        <v>320</v>
      </c>
      <c r="D453" t="s">
        <v>944</v>
      </c>
      <c r="E453" t="s">
        <v>500</v>
      </c>
      <c r="F453" s="1">
        <v>0.29120000000000001</v>
      </c>
      <c r="G453">
        <v>0.34649999999999997</v>
      </c>
      <c r="Q453" s="56"/>
      <c r="R453">
        <v>0</v>
      </c>
      <c r="U453">
        <v>0</v>
      </c>
      <c r="W453">
        <v>0</v>
      </c>
      <c r="X453" s="76">
        <v>0.54620000000000002</v>
      </c>
    </row>
    <row r="454" spans="1:24" ht="19.5" x14ac:dyDescent="0.6">
      <c r="A454" t="s">
        <v>841</v>
      </c>
      <c r="B454" t="s">
        <v>32</v>
      </c>
      <c r="C454" t="s">
        <v>320</v>
      </c>
      <c r="D454" t="s">
        <v>944</v>
      </c>
      <c r="E454" t="s">
        <v>501</v>
      </c>
      <c r="F454" s="1">
        <v>1.1318000000000001</v>
      </c>
      <c r="G454">
        <v>1.29</v>
      </c>
      <c r="H454">
        <v>0.1215</v>
      </c>
      <c r="I454">
        <v>6.1800000000000001E-2</v>
      </c>
      <c r="J454">
        <f>+I454/H454</f>
        <v>0.50864197530864197</v>
      </c>
      <c r="K454">
        <v>3</v>
      </c>
      <c r="L454">
        <v>209.82499999999999</v>
      </c>
      <c r="M454">
        <v>145.74700000000001</v>
      </c>
      <c r="N454">
        <v>169.21899999999999</v>
      </c>
      <c r="P454">
        <f>+SUM(L454:N454)</f>
        <v>524.79099999999994</v>
      </c>
      <c r="Q454" s="56">
        <f t="shared" si="13"/>
        <v>13.33206909385113</v>
      </c>
      <c r="R454">
        <v>0</v>
      </c>
      <c r="U454">
        <v>0</v>
      </c>
      <c r="W454">
        <v>0</v>
      </c>
      <c r="X454" s="76">
        <v>0.54620000000000002</v>
      </c>
    </row>
    <row r="455" spans="1:24" ht="19.5" x14ac:dyDescent="0.6">
      <c r="A455" t="s">
        <v>841</v>
      </c>
      <c r="B455" t="s">
        <v>32</v>
      </c>
      <c r="C455" t="s">
        <v>320</v>
      </c>
      <c r="D455" t="s">
        <v>944</v>
      </c>
      <c r="E455" t="s">
        <v>502</v>
      </c>
      <c r="F455" s="1">
        <v>1.6862000000000001</v>
      </c>
      <c r="G455">
        <v>0.74</v>
      </c>
      <c r="H455">
        <v>0.15409999999999999</v>
      </c>
      <c r="I455">
        <v>7.640000000000001E-2</v>
      </c>
      <c r="J455">
        <f>+I455/H455</f>
        <v>0.49578195976638556</v>
      </c>
      <c r="K455">
        <v>3</v>
      </c>
      <c r="L455">
        <v>147.39500000000001</v>
      </c>
      <c r="M455">
        <v>181.66300000000001</v>
      </c>
      <c r="N455">
        <v>194.36199999999999</v>
      </c>
      <c r="P455">
        <f>+SUM(L455:N455)</f>
        <v>523.41999999999996</v>
      </c>
      <c r="Q455" s="56">
        <f t="shared" si="13"/>
        <v>10.75614397905759</v>
      </c>
      <c r="R455">
        <f>+(U455*35)/S455</f>
        <v>288.14655172413791</v>
      </c>
      <c r="S455">
        <v>2.3200000000000002E-2</v>
      </c>
      <c r="U455">
        <v>0.191</v>
      </c>
      <c r="V455">
        <f>+(S455*1000)/35</f>
        <v>0.66285714285714292</v>
      </c>
      <c r="W455">
        <v>5</v>
      </c>
      <c r="X455" s="76">
        <v>0.54620000000000002</v>
      </c>
    </row>
    <row r="456" spans="1:24" ht="19.5" x14ac:dyDescent="0.6">
      <c r="A456" t="s">
        <v>841</v>
      </c>
      <c r="B456" t="s">
        <v>32</v>
      </c>
      <c r="C456" t="s">
        <v>320</v>
      </c>
      <c r="D456" t="s">
        <v>944</v>
      </c>
      <c r="E456" t="s">
        <v>503</v>
      </c>
      <c r="F456" s="1">
        <v>0.13270000000000001</v>
      </c>
      <c r="G456">
        <v>0.17499999999999999</v>
      </c>
      <c r="Q456" s="56"/>
      <c r="R456">
        <v>0</v>
      </c>
      <c r="U456">
        <v>0</v>
      </c>
      <c r="W456">
        <v>0</v>
      </c>
      <c r="X456" s="76">
        <v>0.54620000000000002</v>
      </c>
    </row>
    <row r="457" spans="1:24" ht="19.5" x14ac:dyDescent="0.6">
      <c r="A457" t="s">
        <v>841</v>
      </c>
      <c r="B457" t="s">
        <v>32</v>
      </c>
      <c r="C457" t="s">
        <v>320</v>
      </c>
      <c r="D457" t="s">
        <v>944</v>
      </c>
      <c r="E457" t="s">
        <v>504</v>
      </c>
      <c r="F457" s="1">
        <v>2.0432000000000001</v>
      </c>
      <c r="G457">
        <v>2.48</v>
      </c>
      <c r="H457">
        <v>0.12180000000000001</v>
      </c>
      <c r="I457">
        <v>5.2200000000000003E-2</v>
      </c>
      <c r="J457">
        <f>+I457/H457</f>
        <v>0.4285714285714286</v>
      </c>
      <c r="K457">
        <v>3</v>
      </c>
      <c r="L457">
        <v>162.249</v>
      </c>
      <c r="M457">
        <v>147.244</v>
      </c>
      <c r="N457">
        <v>137.381</v>
      </c>
      <c r="P457">
        <f>+SUM(L457:N457)</f>
        <v>446.87400000000002</v>
      </c>
      <c r="Q457" s="56">
        <f t="shared" si="13"/>
        <v>13.440463218390805</v>
      </c>
      <c r="R457">
        <f>+(U457*35)/S457</f>
        <v>57.010309278350519</v>
      </c>
      <c r="S457">
        <v>1.9400000000000001E-2</v>
      </c>
      <c r="U457">
        <v>3.1600000000000003E-2</v>
      </c>
      <c r="V457">
        <f>+(S457*1000)/35</f>
        <v>0.55428571428571438</v>
      </c>
      <c r="W457">
        <v>1</v>
      </c>
      <c r="X457" s="76">
        <v>0.54620000000000002</v>
      </c>
    </row>
    <row r="458" spans="1:24" ht="19.5" x14ac:dyDescent="0.6">
      <c r="A458" t="s">
        <v>841</v>
      </c>
      <c r="B458" t="s">
        <v>32</v>
      </c>
      <c r="C458" t="s">
        <v>320</v>
      </c>
      <c r="D458" t="s">
        <v>944</v>
      </c>
      <c r="E458" t="s">
        <v>505</v>
      </c>
      <c r="F458" s="1">
        <v>1.9099999999999999E-2</v>
      </c>
      <c r="G458">
        <v>1.5100000000000001E-2</v>
      </c>
      <c r="Q458" s="56"/>
      <c r="R458">
        <v>0</v>
      </c>
      <c r="U458">
        <v>0</v>
      </c>
      <c r="W458">
        <v>0</v>
      </c>
      <c r="X458" s="76">
        <v>0.54620000000000002</v>
      </c>
    </row>
    <row r="459" spans="1:24" ht="19.5" x14ac:dyDescent="0.6">
      <c r="A459" t="s">
        <v>841</v>
      </c>
      <c r="B459" t="s">
        <v>32</v>
      </c>
      <c r="C459" t="s">
        <v>320</v>
      </c>
      <c r="D459" t="s">
        <v>944</v>
      </c>
      <c r="E459" t="s">
        <v>506</v>
      </c>
      <c r="F459" s="1">
        <v>0.6542</v>
      </c>
      <c r="G459">
        <v>0.65859999999999996</v>
      </c>
      <c r="Q459" s="56"/>
      <c r="R459">
        <v>0</v>
      </c>
      <c r="U459">
        <v>0</v>
      </c>
      <c r="W459">
        <v>0</v>
      </c>
      <c r="X459" s="76">
        <v>0.54620000000000002</v>
      </c>
    </row>
    <row r="460" spans="1:24" ht="19.5" x14ac:dyDescent="0.6">
      <c r="A460" t="s">
        <v>841</v>
      </c>
      <c r="B460" t="s">
        <v>32</v>
      </c>
      <c r="C460" t="s">
        <v>320</v>
      </c>
      <c r="D460" t="s">
        <v>944</v>
      </c>
      <c r="E460" t="s">
        <v>507</v>
      </c>
      <c r="F460" s="1">
        <v>2.5172000000000003</v>
      </c>
      <c r="G460">
        <v>2.0099999999999998</v>
      </c>
      <c r="H460">
        <v>0.15629999999999999</v>
      </c>
      <c r="I460">
        <v>6.720000000000001E-2</v>
      </c>
      <c r="J460">
        <f>+I460/H460</f>
        <v>0.4299424184261037</v>
      </c>
      <c r="K460">
        <v>3</v>
      </c>
      <c r="L460">
        <v>188.642</v>
      </c>
      <c r="M460">
        <v>167.965</v>
      </c>
      <c r="N460">
        <v>179.625</v>
      </c>
      <c r="P460">
        <f>+SUM(L460:N460)</f>
        <v>536.23199999999997</v>
      </c>
      <c r="Q460" s="56">
        <f t="shared" si="13"/>
        <v>12.528039285714286</v>
      </c>
      <c r="R460">
        <v>0</v>
      </c>
      <c r="U460">
        <v>0</v>
      </c>
      <c r="W460">
        <v>0</v>
      </c>
      <c r="X460" s="76">
        <v>0.54620000000000002</v>
      </c>
    </row>
    <row r="461" spans="1:24" ht="19.5" x14ac:dyDescent="0.6">
      <c r="A461" t="s">
        <v>841</v>
      </c>
      <c r="B461" t="s">
        <v>30</v>
      </c>
      <c r="C461" t="s">
        <v>321</v>
      </c>
      <c r="D461" t="s">
        <v>945</v>
      </c>
      <c r="E461" t="s">
        <v>508</v>
      </c>
      <c r="F461" s="1">
        <v>1.6288</v>
      </c>
      <c r="G461">
        <v>3.81</v>
      </c>
      <c r="H461">
        <v>0.10199999999999999</v>
      </c>
      <c r="I461">
        <v>4.8800000000000003E-2</v>
      </c>
      <c r="J461">
        <f>+I461/H461</f>
        <v>0.47843137254901968</v>
      </c>
      <c r="K461">
        <v>3</v>
      </c>
      <c r="L461">
        <v>169.76400000000001</v>
      </c>
      <c r="M461">
        <v>110.85</v>
      </c>
      <c r="N461">
        <v>104.85899999999999</v>
      </c>
      <c r="P461">
        <f>+SUM(L461:N461)</f>
        <v>385.47300000000001</v>
      </c>
      <c r="Q461" s="56">
        <f t="shared" si="13"/>
        <v>12.401487909836066</v>
      </c>
      <c r="R461">
        <v>0</v>
      </c>
      <c r="U461">
        <v>0</v>
      </c>
      <c r="W461">
        <v>0</v>
      </c>
      <c r="X461" s="76">
        <v>0.48349999999999999</v>
      </c>
    </row>
    <row r="462" spans="1:24" ht="19.5" x14ac:dyDescent="0.6">
      <c r="A462" t="s">
        <v>841</v>
      </c>
      <c r="B462" t="s">
        <v>30</v>
      </c>
      <c r="C462" t="s">
        <v>321</v>
      </c>
      <c r="D462" t="s">
        <v>945</v>
      </c>
      <c r="E462" t="s">
        <v>509</v>
      </c>
      <c r="F462" s="1">
        <v>2.1167000000000002</v>
      </c>
      <c r="G462">
        <v>1.77</v>
      </c>
      <c r="Q462" s="56"/>
      <c r="R462">
        <f>+(U462*35)/S462</f>
        <v>872.56218905472633</v>
      </c>
      <c r="S462">
        <v>2.01E-2</v>
      </c>
      <c r="U462">
        <v>0.50109999999999999</v>
      </c>
      <c r="V462">
        <f>+(S462*1000)/35</f>
        <v>0.57428571428571429</v>
      </c>
      <c r="W462">
        <v>9</v>
      </c>
      <c r="X462" s="76">
        <v>0.48349999999999999</v>
      </c>
    </row>
    <row r="463" spans="1:24" ht="19.5" x14ac:dyDescent="0.6">
      <c r="A463" t="s">
        <v>841</v>
      </c>
      <c r="B463" t="s">
        <v>30</v>
      </c>
      <c r="C463" t="s">
        <v>321</v>
      </c>
      <c r="D463" t="s">
        <v>945</v>
      </c>
      <c r="E463" t="s">
        <v>510</v>
      </c>
      <c r="F463" s="1">
        <v>1.2806000000000002</v>
      </c>
      <c r="G463">
        <v>1.56</v>
      </c>
      <c r="Q463" s="56"/>
      <c r="R463">
        <f>+(U463*35)/S463</f>
        <v>254.05172413793099</v>
      </c>
      <c r="S463">
        <v>1.7400000000000002E-2</v>
      </c>
      <c r="U463">
        <v>0.1263</v>
      </c>
      <c r="V463">
        <f>+(S463*1000)/35</f>
        <v>0.49714285714285722</v>
      </c>
      <c r="W463">
        <v>5</v>
      </c>
      <c r="X463" s="76">
        <v>0.48349999999999999</v>
      </c>
    </row>
    <row r="464" spans="1:24" ht="19.5" x14ac:dyDescent="0.6">
      <c r="A464" t="s">
        <v>841</v>
      </c>
      <c r="B464" t="s">
        <v>30</v>
      </c>
      <c r="C464" t="s">
        <v>321</v>
      </c>
      <c r="D464" t="s">
        <v>945</v>
      </c>
      <c r="E464" t="s">
        <v>511</v>
      </c>
      <c r="F464" s="1">
        <v>1.5654000000000001</v>
      </c>
      <c r="G464">
        <v>2.5499999999999998</v>
      </c>
      <c r="Q464" s="56"/>
      <c r="R464">
        <f>+(U464*35)/S464</f>
        <v>271.95564516129031</v>
      </c>
      <c r="S464">
        <v>2.4800000000000003E-2</v>
      </c>
      <c r="U464">
        <v>0.19270000000000001</v>
      </c>
      <c r="V464">
        <f>+(S464*1000)/35</f>
        <v>0.70857142857142874</v>
      </c>
      <c r="W464">
        <v>9</v>
      </c>
      <c r="X464" s="76">
        <v>0.48349999999999999</v>
      </c>
    </row>
    <row r="465" spans="1:28" ht="19.5" x14ac:dyDescent="0.6">
      <c r="A465" t="s">
        <v>841</v>
      </c>
      <c r="B465" t="s">
        <v>30</v>
      </c>
      <c r="C465" t="s">
        <v>321</v>
      </c>
      <c r="D465" t="s">
        <v>945</v>
      </c>
      <c r="E465" t="s">
        <v>512</v>
      </c>
      <c r="F465" s="1">
        <v>2.0643000000000002</v>
      </c>
      <c r="G465">
        <v>1.86</v>
      </c>
      <c r="Q465" s="56"/>
      <c r="R465">
        <f>+(U465*35)/S465</f>
        <v>498.21739130434787</v>
      </c>
      <c r="S465">
        <v>2.3E-2</v>
      </c>
      <c r="U465">
        <v>0.32740000000000002</v>
      </c>
      <c r="V465">
        <f>+(S465*1000)/35</f>
        <v>0.65714285714285714</v>
      </c>
      <c r="W465">
        <v>9</v>
      </c>
      <c r="X465" s="76">
        <v>0.48349999999999999</v>
      </c>
    </row>
    <row r="466" spans="1:28" ht="19.5" x14ac:dyDescent="0.6">
      <c r="A466" t="s">
        <v>841</v>
      </c>
      <c r="B466" t="s">
        <v>30</v>
      </c>
      <c r="C466" t="s">
        <v>321</v>
      </c>
      <c r="D466" t="s">
        <v>945</v>
      </c>
      <c r="E466" t="s">
        <v>513</v>
      </c>
      <c r="F466" s="1">
        <v>2.0017</v>
      </c>
      <c r="G466">
        <v>2.42</v>
      </c>
      <c r="Q466" s="56"/>
      <c r="R466">
        <f>+(U466*35)/S466</f>
        <v>162.33668341708542</v>
      </c>
      <c r="S466">
        <v>1.9900000000000001E-2</v>
      </c>
      <c r="U466">
        <v>9.2300000000000007E-2</v>
      </c>
      <c r="V466">
        <f>+(S466*1000)/35</f>
        <v>0.56857142857142862</v>
      </c>
      <c r="W466">
        <v>2</v>
      </c>
      <c r="X466" s="76">
        <v>0.48349999999999999</v>
      </c>
    </row>
    <row r="467" spans="1:28" ht="19.5" x14ac:dyDescent="0.6">
      <c r="A467" t="s">
        <v>841</v>
      </c>
      <c r="B467" t="s">
        <v>30</v>
      </c>
      <c r="C467" t="s">
        <v>321</v>
      </c>
      <c r="D467" t="s">
        <v>945</v>
      </c>
      <c r="E467" t="s">
        <v>514</v>
      </c>
      <c r="F467" s="1">
        <v>0.32569999999999999</v>
      </c>
      <c r="G467">
        <v>0.72729999999999995</v>
      </c>
      <c r="H467">
        <v>0.13420000000000001</v>
      </c>
      <c r="I467">
        <v>7.1099999999999997E-2</v>
      </c>
      <c r="J467">
        <f>+I467/H467</f>
        <v>0.52980625931445591</v>
      </c>
      <c r="K467">
        <v>3</v>
      </c>
      <c r="L467">
        <v>156.316</v>
      </c>
      <c r="M467">
        <v>183.98099999999999</v>
      </c>
      <c r="N467">
        <v>106.10599999999999</v>
      </c>
      <c r="P467">
        <f>+SUM(L467:N467)</f>
        <v>446.40300000000002</v>
      </c>
      <c r="Q467" s="56">
        <f t="shared" si="13"/>
        <v>9.8572814345991588</v>
      </c>
      <c r="R467">
        <v>0</v>
      </c>
      <c r="U467">
        <v>0</v>
      </c>
      <c r="W467">
        <v>0</v>
      </c>
      <c r="X467" s="76">
        <v>0.48349999999999999</v>
      </c>
    </row>
    <row r="468" spans="1:28" ht="19.5" x14ac:dyDescent="0.6">
      <c r="A468" t="s">
        <v>841</v>
      </c>
      <c r="B468" t="s">
        <v>30</v>
      </c>
      <c r="C468" t="s">
        <v>321</v>
      </c>
      <c r="D468" t="s">
        <v>945</v>
      </c>
      <c r="E468" t="s">
        <v>515</v>
      </c>
      <c r="F468" s="1">
        <v>0.86929999999999996</v>
      </c>
      <c r="G468">
        <v>0.90180000000000005</v>
      </c>
      <c r="Q468" s="56"/>
      <c r="R468">
        <v>0</v>
      </c>
      <c r="U468">
        <v>0</v>
      </c>
      <c r="W468">
        <v>0</v>
      </c>
      <c r="X468" s="76">
        <v>0.48349999999999999</v>
      </c>
    </row>
    <row r="469" spans="1:28" ht="19.5" x14ac:dyDescent="0.6">
      <c r="A469" t="s">
        <v>841</v>
      </c>
      <c r="B469" t="s">
        <v>30</v>
      </c>
      <c r="C469" t="s">
        <v>321</v>
      </c>
      <c r="D469" t="s">
        <v>945</v>
      </c>
      <c r="E469" t="s">
        <v>516</v>
      </c>
      <c r="F469" s="1">
        <v>1.0901000000000001</v>
      </c>
      <c r="G469">
        <v>0.96</v>
      </c>
      <c r="H469">
        <v>7.46E-2</v>
      </c>
      <c r="I469">
        <v>4.0100000000000004E-2</v>
      </c>
      <c r="J469">
        <f>+I469/H469</f>
        <v>0.53753351206434319</v>
      </c>
      <c r="K469">
        <v>3</v>
      </c>
      <c r="L469">
        <v>77.72</v>
      </c>
      <c r="M469">
        <v>100.07</v>
      </c>
      <c r="N469">
        <v>106.417</v>
      </c>
      <c r="P469">
        <f>+SUM(L469:N469)</f>
        <v>284.20699999999999</v>
      </c>
      <c r="Q469" s="56">
        <f t="shared" si="13"/>
        <v>11.127306483790523</v>
      </c>
      <c r="R469">
        <v>0</v>
      </c>
      <c r="U469">
        <v>0</v>
      </c>
      <c r="W469">
        <v>0</v>
      </c>
      <c r="X469" s="76">
        <v>0.48349999999999999</v>
      </c>
    </row>
    <row r="470" spans="1:28" ht="19.5" x14ac:dyDescent="0.6">
      <c r="A470" t="s">
        <v>841</v>
      </c>
      <c r="B470" t="s">
        <v>30</v>
      </c>
      <c r="C470" t="s">
        <v>321</v>
      </c>
      <c r="D470" t="s">
        <v>945</v>
      </c>
      <c r="E470" t="s">
        <v>517</v>
      </c>
      <c r="F470" s="1">
        <v>1.7414000000000001</v>
      </c>
      <c r="G470">
        <v>1.46</v>
      </c>
      <c r="H470">
        <v>6.6000000000000003E-2</v>
      </c>
      <c r="I470">
        <v>3.6799999999999999E-2</v>
      </c>
      <c r="J470">
        <f>+I470/H470</f>
        <v>0.5575757575757575</v>
      </c>
      <c r="K470">
        <v>3</v>
      </c>
      <c r="L470">
        <v>69.722999999999999</v>
      </c>
      <c r="M470">
        <v>61.692</v>
      </c>
      <c r="N470">
        <v>106.812</v>
      </c>
      <c r="P470">
        <f>+SUM(L470:N470)</f>
        <v>238.22699999999998</v>
      </c>
      <c r="Q470" s="56">
        <f t="shared" ref="Q470:Q533" si="14">+P470*(3.14/2)/(I470*1000)</f>
        <v>10.163488858695652</v>
      </c>
      <c r="R470">
        <f>+(U470*35)/S470</f>
        <v>182.8609625668449</v>
      </c>
      <c r="S470">
        <v>1.8700000000000001E-2</v>
      </c>
      <c r="U470">
        <v>9.7700000000000009E-2</v>
      </c>
      <c r="V470">
        <f>+(S470*1000)/35</f>
        <v>0.53428571428571436</v>
      </c>
      <c r="W470">
        <v>4</v>
      </c>
      <c r="X470" s="76">
        <v>0.48349999999999999</v>
      </c>
    </row>
    <row r="471" spans="1:28" ht="19.5" x14ac:dyDescent="0.6">
      <c r="A471" t="s">
        <v>841</v>
      </c>
      <c r="B471" t="s">
        <v>30</v>
      </c>
      <c r="C471" t="s">
        <v>321</v>
      </c>
      <c r="D471" t="s">
        <v>945</v>
      </c>
      <c r="E471" t="s">
        <v>518</v>
      </c>
      <c r="F471" s="1">
        <v>0.2039</v>
      </c>
      <c r="G471">
        <v>0.40639999999999998</v>
      </c>
      <c r="Q471" s="56"/>
      <c r="R471">
        <v>0</v>
      </c>
      <c r="U471">
        <v>0</v>
      </c>
      <c r="W471">
        <v>0</v>
      </c>
      <c r="X471" s="76">
        <v>0.48349999999999999</v>
      </c>
    </row>
    <row r="472" spans="1:28" ht="19.5" x14ac:dyDescent="0.6">
      <c r="A472" t="s">
        <v>841</v>
      </c>
      <c r="B472" t="s">
        <v>30</v>
      </c>
      <c r="C472" t="s">
        <v>321</v>
      </c>
      <c r="D472" t="s">
        <v>945</v>
      </c>
      <c r="E472" t="s">
        <v>519</v>
      </c>
      <c r="F472" s="1">
        <v>0.85</v>
      </c>
      <c r="G472">
        <v>1.1599999999999999</v>
      </c>
      <c r="Q472" s="56"/>
      <c r="R472">
        <v>0</v>
      </c>
      <c r="U472">
        <v>0</v>
      </c>
      <c r="W472">
        <v>0</v>
      </c>
      <c r="X472" s="76">
        <v>0.48349999999999999</v>
      </c>
    </row>
    <row r="473" spans="1:28" ht="19.5" x14ac:dyDescent="0.6">
      <c r="A473" t="s">
        <v>841</v>
      </c>
      <c r="B473" t="s">
        <v>30</v>
      </c>
      <c r="C473" t="s">
        <v>321</v>
      </c>
      <c r="D473" t="s">
        <v>945</v>
      </c>
      <c r="E473" t="s">
        <v>520</v>
      </c>
      <c r="F473" s="1">
        <v>1.1012</v>
      </c>
      <c r="G473">
        <v>1.1865000000000001</v>
      </c>
      <c r="H473">
        <v>9.5299999999999996E-2</v>
      </c>
      <c r="I473">
        <v>4.7100000000000003E-2</v>
      </c>
      <c r="J473">
        <f>+I473/H473</f>
        <v>0.49422875131164751</v>
      </c>
      <c r="K473">
        <v>3</v>
      </c>
      <c r="L473">
        <v>126.532</v>
      </c>
      <c r="M473">
        <v>132.03100000000001</v>
      </c>
      <c r="N473">
        <v>126.56699999999999</v>
      </c>
      <c r="P473">
        <f>+SUM(L473:N473)</f>
        <v>385.13</v>
      </c>
      <c r="Q473" s="56">
        <f t="shared" si="14"/>
        <v>12.837666666666665</v>
      </c>
      <c r="R473">
        <v>0</v>
      </c>
      <c r="U473">
        <v>0</v>
      </c>
      <c r="W473">
        <v>0</v>
      </c>
      <c r="X473" s="76">
        <v>0.48349999999999999</v>
      </c>
      <c r="AB473" s="1" t="s">
        <v>877</v>
      </c>
    </row>
    <row r="474" spans="1:28" ht="19.5" x14ac:dyDescent="0.6">
      <c r="A474" t="s">
        <v>841</v>
      </c>
      <c r="B474" t="s">
        <v>30</v>
      </c>
      <c r="C474" t="s">
        <v>321</v>
      </c>
      <c r="D474" t="s">
        <v>945</v>
      </c>
      <c r="E474" t="s">
        <v>521</v>
      </c>
      <c r="F474" s="1">
        <v>1.5</v>
      </c>
      <c r="G474">
        <v>1.85</v>
      </c>
      <c r="Q474" s="56"/>
      <c r="R474">
        <f>+(U474*35)/S474</f>
        <v>166.25</v>
      </c>
      <c r="S474">
        <v>2.7200000000000002E-2</v>
      </c>
      <c r="U474">
        <v>0.12920000000000001</v>
      </c>
      <c r="V474">
        <f>+(S474*1000)/35</f>
        <v>0.77714285714285725</v>
      </c>
      <c r="W474" s="1">
        <v>8</v>
      </c>
      <c r="X474" s="76">
        <v>0.48349999999999999</v>
      </c>
      <c r="AB474" s="1">
        <v>0</v>
      </c>
    </row>
    <row r="475" spans="1:28" ht="19.5" x14ac:dyDescent="0.6">
      <c r="A475" t="s">
        <v>841</v>
      </c>
      <c r="B475" t="s">
        <v>30</v>
      </c>
      <c r="C475" t="s">
        <v>321</v>
      </c>
      <c r="D475" t="s">
        <v>945</v>
      </c>
      <c r="E475" t="s">
        <v>522</v>
      </c>
      <c r="F475" s="1">
        <v>2.0500000000000001E-2</v>
      </c>
      <c r="G475">
        <v>4.9799999999999997E-2</v>
      </c>
      <c r="Q475" s="56"/>
      <c r="R475">
        <v>0</v>
      </c>
      <c r="U475">
        <v>0</v>
      </c>
      <c r="W475">
        <v>0</v>
      </c>
      <c r="X475" s="76">
        <v>0.48349999999999999</v>
      </c>
    </row>
    <row r="476" spans="1:28" ht="19.5" x14ac:dyDescent="0.6">
      <c r="A476" t="s">
        <v>841</v>
      </c>
      <c r="B476" t="s">
        <v>32</v>
      </c>
      <c r="C476" t="s">
        <v>26</v>
      </c>
      <c r="D476" t="s">
        <v>931</v>
      </c>
      <c r="E476" t="s">
        <v>523</v>
      </c>
      <c r="F476" s="1">
        <v>4.99E-2</v>
      </c>
      <c r="G476">
        <v>0.1082</v>
      </c>
      <c r="H476">
        <v>1.7500000000000002E-2</v>
      </c>
      <c r="I476">
        <v>9.4000000000000004E-3</v>
      </c>
      <c r="J476">
        <f>+I476/H476</f>
        <v>0.53714285714285714</v>
      </c>
      <c r="K476">
        <v>3</v>
      </c>
      <c r="L476">
        <v>18.681999999999999</v>
      </c>
      <c r="M476">
        <v>30.474</v>
      </c>
      <c r="N476">
        <v>31.318000000000001</v>
      </c>
      <c r="P476">
        <f>+SUM(L476:N476)</f>
        <v>80.474000000000004</v>
      </c>
      <c r="Q476" s="56">
        <f t="shared" si="14"/>
        <v>13.440870212765958</v>
      </c>
      <c r="R476">
        <v>0</v>
      </c>
      <c r="U476">
        <v>0</v>
      </c>
      <c r="W476">
        <v>0</v>
      </c>
      <c r="X476" s="76">
        <v>0.55500000000000005</v>
      </c>
    </row>
    <row r="477" spans="1:28" ht="19.5" x14ac:dyDescent="0.6">
      <c r="A477" t="s">
        <v>841</v>
      </c>
      <c r="B477" t="s">
        <v>32</v>
      </c>
      <c r="C477" t="s">
        <v>26</v>
      </c>
      <c r="D477" t="s">
        <v>931</v>
      </c>
      <c r="E477" t="s">
        <v>524</v>
      </c>
      <c r="F477" s="1">
        <v>1.38E-2</v>
      </c>
      <c r="G477">
        <v>3.9199999999999999E-2</v>
      </c>
      <c r="Q477" s="56"/>
      <c r="R477">
        <v>0</v>
      </c>
      <c r="U477">
        <v>0</v>
      </c>
      <c r="W477">
        <v>0</v>
      </c>
      <c r="X477" s="76">
        <v>0.55500000000000005</v>
      </c>
    </row>
    <row r="478" spans="1:28" ht="19.5" x14ac:dyDescent="0.6">
      <c r="A478" t="s">
        <v>841</v>
      </c>
      <c r="B478" t="s">
        <v>32</v>
      </c>
      <c r="C478" t="s">
        <v>26</v>
      </c>
      <c r="D478" t="s">
        <v>931</v>
      </c>
      <c r="E478" t="s">
        <v>525</v>
      </c>
      <c r="F478" s="1">
        <v>0.25119999999999998</v>
      </c>
      <c r="G478">
        <v>0.55549999999999999</v>
      </c>
      <c r="H478">
        <v>3.4099999999999998E-2</v>
      </c>
      <c r="I478">
        <v>1.66E-2</v>
      </c>
      <c r="J478">
        <f>+I478/H478</f>
        <v>0.48680351906158359</v>
      </c>
      <c r="K478">
        <v>3</v>
      </c>
      <c r="L478">
        <v>33.646999999999998</v>
      </c>
      <c r="M478">
        <v>70.923000000000002</v>
      </c>
      <c r="N478">
        <v>42.899000000000001</v>
      </c>
      <c r="P478">
        <f>+SUM(L478:N478)</f>
        <v>147.46899999999999</v>
      </c>
      <c r="Q478" s="56">
        <f t="shared" si="14"/>
        <v>13.947369277108432</v>
      </c>
      <c r="R478">
        <v>0</v>
      </c>
      <c r="U478">
        <v>0</v>
      </c>
      <c r="W478">
        <v>0</v>
      </c>
      <c r="X478" s="76">
        <v>0.55500000000000005</v>
      </c>
    </row>
    <row r="479" spans="1:28" ht="19.5" x14ac:dyDescent="0.6">
      <c r="A479" t="s">
        <v>841</v>
      </c>
      <c r="B479" t="s">
        <v>32</v>
      </c>
      <c r="C479" t="s">
        <v>26</v>
      </c>
      <c r="D479" t="s">
        <v>931</v>
      </c>
      <c r="E479" t="s">
        <v>526</v>
      </c>
      <c r="F479" s="1">
        <v>3.0800000000000001E-2</v>
      </c>
      <c r="G479">
        <v>9.0200000000000002E-2</v>
      </c>
      <c r="Q479" s="56"/>
      <c r="R479">
        <v>0</v>
      </c>
      <c r="U479">
        <v>0</v>
      </c>
      <c r="W479">
        <v>0</v>
      </c>
      <c r="X479" s="76">
        <v>0.55500000000000005</v>
      </c>
    </row>
    <row r="480" spans="1:28" ht="19.5" x14ac:dyDescent="0.6">
      <c r="A480" t="s">
        <v>841</v>
      </c>
      <c r="B480" t="s">
        <v>32</v>
      </c>
      <c r="C480" t="s">
        <v>26</v>
      </c>
      <c r="D480" t="s">
        <v>931</v>
      </c>
      <c r="E480" t="s">
        <v>527</v>
      </c>
      <c r="F480" s="1">
        <v>1.9E-2</v>
      </c>
      <c r="G480">
        <v>4.4200000000000003E-2</v>
      </c>
      <c r="Q480" s="56"/>
      <c r="R480">
        <v>0</v>
      </c>
      <c r="U480">
        <v>0</v>
      </c>
      <c r="W480">
        <v>0</v>
      </c>
      <c r="X480" s="76">
        <v>0.55500000000000005</v>
      </c>
    </row>
    <row r="481" spans="1:25" ht="19.5" x14ac:dyDescent="0.6">
      <c r="A481" t="s">
        <v>841</v>
      </c>
      <c r="B481" t="s">
        <v>32</v>
      </c>
      <c r="C481" t="s">
        <v>26</v>
      </c>
      <c r="D481" t="s">
        <v>931</v>
      </c>
      <c r="E481" t="s">
        <v>528</v>
      </c>
      <c r="F481" s="1">
        <v>0.1075</v>
      </c>
      <c r="G481">
        <v>0.1835</v>
      </c>
      <c r="H481">
        <v>3.2899999999999999E-2</v>
      </c>
      <c r="I481">
        <v>1.34E-2</v>
      </c>
      <c r="J481">
        <f>+I481/H481</f>
        <v>0.40729483282674778</v>
      </c>
      <c r="K481">
        <v>3</v>
      </c>
      <c r="L481" s="58">
        <v>47.366999999999997</v>
      </c>
      <c r="M481" s="58">
        <v>46.447000000000003</v>
      </c>
      <c r="N481" s="58">
        <v>43.25</v>
      </c>
      <c r="P481">
        <f>+SUM(L481:N481)</f>
        <v>137.06399999999999</v>
      </c>
      <c r="Q481" s="57">
        <f t="shared" si="14"/>
        <v>16.058991044776121</v>
      </c>
      <c r="R481">
        <v>0</v>
      </c>
      <c r="U481">
        <v>0</v>
      </c>
      <c r="W481">
        <v>0</v>
      </c>
      <c r="X481" s="76">
        <v>0.55500000000000005</v>
      </c>
      <c r="Y481" s="72" t="s">
        <v>1063</v>
      </c>
    </row>
    <row r="482" spans="1:25" ht="19.5" x14ac:dyDescent="0.6">
      <c r="A482" t="s">
        <v>841</v>
      </c>
      <c r="B482" t="s">
        <v>32</v>
      </c>
      <c r="C482" t="s">
        <v>26</v>
      </c>
      <c r="D482" t="s">
        <v>931</v>
      </c>
      <c r="E482" t="s">
        <v>529</v>
      </c>
      <c r="F482" s="1">
        <v>0.11410000000000001</v>
      </c>
      <c r="G482">
        <v>0.2979</v>
      </c>
      <c r="H482">
        <v>1.5699999999999999E-2</v>
      </c>
      <c r="I482">
        <v>7.4000000000000003E-3</v>
      </c>
      <c r="J482">
        <f>+I482/H482</f>
        <v>0.47133757961783446</v>
      </c>
      <c r="K482">
        <v>3</v>
      </c>
      <c r="L482" s="58">
        <v>28.463000000000001</v>
      </c>
      <c r="M482" s="58">
        <v>25.463000000000001</v>
      </c>
      <c r="N482" s="58">
        <v>25.012</v>
      </c>
      <c r="P482">
        <f>+SUM(L482:N482)</f>
        <v>78.938000000000002</v>
      </c>
      <c r="Q482" s="57">
        <f t="shared" si="14"/>
        <v>16.747656756756758</v>
      </c>
      <c r="R482">
        <v>0</v>
      </c>
      <c r="U482">
        <v>0</v>
      </c>
      <c r="W482">
        <v>0</v>
      </c>
      <c r="X482" s="76">
        <v>0.55500000000000005</v>
      </c>
      <c r="Y482" s="72" t="s">
        <v>1063</v>
      </c>
    </row>
    <row r="483" spans="1:25" ht="19.5" x14ac:dyDescent="0.6">
      <c r="A483" t="s">
        <v>841</v>
      </c>
      <c r="B483" t="s">
        <v>32</v>
      </c>
      <c r="C483" t="s">
        <v>26</v>
      </c>
      <c r="D483" t="s">
        <v>931</v>
      </c>
      <c r="E483" t="s">
        <v>530</v>
      </c>
      <c r="F483" s="1">
        <v>0.1472</v>
      </c>
      <c r="G483">
        <v>8.8700000000000001E-2</v>
      </c>
      <c r="H483">
        <v>1.35E-2</v>
      </c>
      <c r="I483">
        <v>6.4000000000000003E-3</v>
      </c>
      <c r="J483">
        <f>+I483/H483</f>
        <v>0.47407407407407409</v>
      </c>
      <c r="K483">
        <v>3</v>
      </c>
      <c r="L483">
        <v>19.913</v>
      </c>
      <c r="M483">
        <v>26.523</v>
      </c>
      <c r="N483">
        <v>22.027000000000001</v>
      </c>
      <c r="P483">
        <f>+SUM(L483:N483)</f>
        <v>68.462999999999994</v>
      </c>
      <c r="Q483" s="57">
        <f t="shared" si="14"/>
        <v>16.794829687499998</v>
      </c>
      <c r="R483">
        <v>0</v>
      </c>
      <c r="U483">
        <v>0</v>
      </c>
      <c r="W483">
        <v>0</v>
      </c>
      <c r="X483" s="76">
        <v>0.55500000000000005</v>
      </c>
      <c r="Y483" s="72" t="s">
        <v>1063</v>
      </c>
    </row>
    <row r="484" spans="1:25" ht="19.5" x14ac:dyDescent="0.6">
      <c r="A484" t="s">
        <v>841</v>
      </c>
      <c r="B484" t="s">
        <v>32</v>
      </c>
      <c r="C484" t="s">
        <v>26</v>
      </c>
      <c r="D484" t="s">
        <v>931</v>
      </c>
      <c r="E484" t="s">
        <v>531</v>
      </c>
      <c r="F484" s="1">
        <v>1.6999999999999999E-3</v>
      </c>
      <c r="G484">
        <v>6.6E-3</v>
      </c>
      <c r="Q484" s="56"/>
      <c r="R484">
        <v>0</v>
      </c>
      <c r="U484">
        <v>0</v>
      </c>
      <c r="W484">
        <v>0</v>
      </c>
      <c r="X484" s="76">
        <v>0.55500000000000005</v>
      </c>
    </row>
    <row r="485" spans="1:25" ht="19.5" x14ac:dyDescent="0.6">
      <c r="A485" t="s">
        <v>841</v>
      </c>
      <c r="B485" t="s">
        <v>30</v>
      </c>
      <c r="C485" t="s">
        <v>316</v>
      </c>
      <c r="D485" t="s">
        <v>946</v>
      </c>
      <c r="E485" t="s">
        <v>532</v>
      </c>
      <c r="F485" s="1">
        <v>1.9327999999999999</v>
      </c>
      <c r="G485">
        <v>1.89</v>
      </c>
      <c r="H485">
        <v>9.8699999999999996E-2</v>
      </c>
      <c r="I485">
        <v>5.4400000000000004E-2</v>
      </c>
      <c r="J485">
        <f>+I485/H485</f>
        <v>0.55116514690982787</v>
      </c>
      <c r="K485">
        <v>3</v>
      </c>
      <c r="L485">
        <v>114.111</v>
      </c>
      <c r="M485">
        <v>100.672</v>
      </c>
      <c r="N485">
        <v>111.121</v>
      </c>
      <c r="P485">
        <f>+SUM(L485:N485)</f>
        <v>325.904</v>
      </c>
      <c r="Q485" s="56">
        <f t="shared" si="14"/>
        <v>9.4056852941176459</v>
      </c>
      <c r="R485">
        <f>+(U485*35)/S485</f>
        <v>219.9344978165939</v>
      </c>
      <c r="S485">
        <v>2.29E-2</v>
      </c>
      <c r="U485">
        <v>0.1439</v>
      </c>
      <c r="V485">
        <f>+(S485*1000)/35</f>
        <v>0.65428571428571425</v>
      </c>
      <c r="W485">
        <v>6</v>
      </c>
      <c r="X485" s="76">
        <v>0.63970000000000005</v>
      </c>
    </row>
    <row r="486" spans="1:25" ht="19.5" x14ac:dyDescent="0.6">
      <c r="A486" t="s">
        <v>841</v>
      </c>
      <c r="B486" t="s">
        <v>30</v>
      </c>
      <c r="C486" t="s">
        <v>316</v>
      </c>
      <c r="D486" t="s">
        <v>946</v>
      </c>
      <c r="E486" t="s">
        <v>533</v>
      </c>
      <c r="F486" s="1">
        <v>0.81390000000000007</v>
      </c>
      <c r="G486">
        <v>0.83</v>
      </c>
      <c r="Q486" s="56"/>
      <c r="R486">
        <f>+(U486*35)/S486</f>
        <v>52.5</v>
      </c>
      <c r="S486">
        <v>1.7400000000000002E-2</v>
      </c>
      <c r="U486">
        <v>2.6100000000000002E-2</v>
      </c>
      <c r="V486">
        <f>+(S486*1000)/35</f>
        <v>0.49714285714285722</v>
      </c>
      <c r="W486">
        <v>2</v>
      </c>
      <c r="X486" s="76">
        <v>0.63970000000000005</v>
      </c>
    </row>
    <row r="487" spans="1:25" ht="19.5" x14ac:dyDescent="0.6">
      <c r="A487" t="s">
        <v>841</v>
      </c>
      <c r="B487" t="s">
        <v>30</v>
      </c>
      <c r="C487" t="s">
        <v>316</v>
      </c>
      <c r="D487" t="s">
        <v>946</v>
      </c>
      <c r="E487" t="s">
        <v>534</v>
      </c>
      <c r="F487" s="1">
        <v>0.2094</v>
      </c>
      <c r="G487">
        <v>0.2288</v>
      </c>
      <c r="Q487" s="56"/>
      <c r="R487">
        <v>0</v>
      </c>
      <c r="U487">
        <v>0</v>
      </c>
      <c r="W487">
        <v>0</v>
      </c>
      <c r="X487" s="76">
        <v>0.63970000000000005</v>
      </c>
    </row>
    <row r="488" spans="1:25" ht="19.5" x14ac:dyDescent="0.6">
      <c r="A488" t="s">
        <v>841</v>
      </c>
      <c r="B488" t="s">
        <v>30</v>
      </c>
      <c r="C488" t="s">
        <v>316</v>
      </c>
      <c r="D488" t="s">
        <v>946</v>
      </c>
      <c r="E488" t="s">
        <v>535</v>
      </c>
      <c r="F488" s="1">
        <v>1.5002</v>
      </c>
      <c r="G488">
        <v>1.4</v>
      </c>
      <c r="H488">
        <v>0.127</v>
      </c>
      <c r="I488">
        <v>7.0199999999999999E-2</v>
      </c>
      <c r="J488">
        <f>+I488/H488</f>
        <v>0.55275590551181097</v>
      </c>
      <c r="K488">
        <v>3</v>
      </c>
      <c r="L488">
        <v>128.16</v>
      </c>
      <c r="M488">
        <v>136.31299999999999</v>
      </c>
      <c r="N488">
        <v>157.142</v>
      </c>
      <c r="P488">
        <f>+SUM(L488:N488)</f>
        <v>421.61499999999995</v>
      </c>
      <c r="Q488" s="56">
        <f t="shared" si="14"/>
        <v>9.4292813390313377</v>
      </c>
      <c r="R488">
        <v>0</v>
      </c>
      <c r="U488">
        <v>0</v>
      </c>
      <c r="W488">
        <v>0</v>
      </c>
      <c r="X488" s="76">
        <v>0.63970000000000005</v>
      </c>
    </row>
    <row r="489" spans="1:25" ht="19.5" x14ac:dyDescent="0.6">
      <c r="A489" t="s">
        <v>841</v>
      </c>
      <c r="B489" t="s">
        <v>30</v>
      </c>
      <c r="C489" t="s">
        <v>316</v>
      </c>
      <c r="D489" t="s">
        <v>946</v>
      </c>
      <c r="E489" t="s">
        <v>536</v>
      </c>
      <c r="F489" s="1">
        <v>0.3</v>
      </c>
      <c r="G489">
        <v>0.12</v>
      </c>
      <c r="Q489" s="56"/>
      <c r="R489">
        <v>0</v>
      </c>
      <c r="U489">
        <v>0</v>
      </c>
      <c r="W489">
        <v>0</v>
      </c>
      <c r="X489" s="76">
        <v>0.63970000000000005</v>
      </c>
    </row>
    <row r="490" spans="1:25" ht="19.5" x14ac:dyDescent="0.6">
      <c r="A490" t="s">
        <v>841</v>
      </c>
      <c r="B490" t="s">
        <v>30</v>
      </c>
      <c r="C490" t="s">
        <v>316</v>
      </c>
      <c r="D490" t="s">
        <v>946</v>
      </c>
      <c r="E490" t="s">
        <v>537</v>
      </c>
      <c r="F490" s="1">
        <v>0.1144</v>
      </c>
      <c r="G490">
        <v>0.17430000000000001</v>
      </c>
      <c r="H490">
        <v>8.5000000000000006E-2</v>
      </c>
      <c r="I490">
        <v>4.4299999999999999E-2</v>
      </c>
      <c r="J490">
        <f>+I490/H490</f>
        <v>0.52117647058823524</v>
      </c>
      <c r="K490">
        <v>3</v>
      </c>
      <c r="L490">
        <v>87.614999999999995</v>
      </c>
      <c r="M490">
        <v>93.926000000000002</v>
      </c>
      <c r="N490">
        <v>112.441</v>
      </c>
      <c r="P490">
        <f>+SUM(L490:N490)</f>
        <v>293.98199999999997</v>
      </c>
      <c r="Q490" s="56">
        <f t="shared" si="14"/>
        <v>10.418775169300226</v>
      </c>
      <c r="R490">
        <v>0</v>
      </c>
      <c r="U490">
        <v>0</v>
      </c>
      <c r="W490">
        <v>0</v>
      </c>
      <c r="X490" s="76">
        <v>0.63970000000000005</v>
      </c>
    </row>
    <row r="491" spans="1:25" ht="19.5" x14ac:dyDescent="0.6">
      <c r="A491" t="s">
        <v>841</v>
      </c>
      <c r="B491" t="s">
        <v>30</v>
      </c>
      <c r="C491" t="s">
        <v>316</v>
      </c>
      <c r="D491" t="s">
        <v>946</v>
      </c>
      <c r="E491" t="s">
        <v>538</v>
      </c>
      <c r="F491" s="1">
        <v>1.2105999999999999</v>
      </c>
      <c r="G491">
        <v>1.0900000000000001</v>
      </c>
      <c r="H491">
        <v>0.1105</v>
      </c>
      <c r="I491">
        <v>6.0600000000000001E-2</v>
      </c>
      <c r="J491">
        <f>+I491/H491</f>
        <v>0.54841628959276023</v>
      </c>
      <c r="K491">
        <v>3</v>
      </c>
      <c r="L491">
        <v>152.06100000000001</v>
      </c>
      <c r="M491">
        <v>145.15799999999999</v>
      </c>
      <c r="N491">
        <v>131.55500000000001</v>
      </c>
      <c r="P491">
        <f>+SUM(L491:N491)</f>
        <v>428.774</v>
      </c>
      <c r="Q491" s="56">
        <f t="shared" si="14"/>
        <v>11.108501320132014</v>
      </c>
      <c r="R491">
        <v>0</v>
      </c>
      <c r="U491">
        <v>0</v>
      </c>
      <c r="W491">
        <v>0</v>
      </c>
      <c r="X491" s="76">
        <v>0.63970000000000005</v>
      </c>
    </row>
    <row r="492" spans="1:25" ht="19.5" x14ac:dyDescent="0.6">
      <c r="A492" t="s">
        <v>841</v>
      </c>
      <c r="B492" t="s">
        <v>30</v>
      </c>
      <c r="C492" t="s">
        <v>316</v>
      </c>
      <c r="D492" t="s">
        <v>946</v>
      </c>
      <c r="E492" t="s">
        <v>539</v>
      </c>
      <c r="F492" s="1">
        <v>0.99</v>
      </c>
      <c r="G492">
        <v>0.94</v>
      </c>
      <c r="Q492" s="56"/>
      <c r="R492">
        <v>0</v>
      </c>
      <c r="U492">
        <v>0</v>
      </c>
      <c r="W492">
        <v>0</v>
      </c>
      <c r="X492" s="76">
        <v>0.63970000000000005</v>
      </c>
    </row>
    <row r="493" spans="1:25" ht="19.5" x14ac:dyDescent="0.6">
      <c r="A493" t="s">
        <v>841</v>
      </c>
      <c r="B493" t="s">
        <v>30</v>
      </c>
      <c r="C493" t="s">
        <v>316</v>
      </c>
      <c r="D493" t="s">
        <v>946</v>
      </c>
      <c r="E493" t="s">
        <v>540</v>
      </c>
      <c r="F493" s="1">
        <v>0.73429999999999995</v>
      </c>
      <c r="G493">
        <v>0.64</v>
      </c>
      <c r="Q493" s="56"/>
      <c r="R493">
        <f>+(U493*35)/S493</f>
        <v>81.746575342465746</v>
      </c>
      <c r="S493">
        <v>1.46E-2</v>
      </c>
      <c r="U493">
        <v>3.4099999999999998E-2</v>
      </c>
      <c r="V493">
        <f>+(S493*1000)/35</f>
        <v>0.41714285714285715</v>
      </c>
      <c r="W493">
        <v>4</v>
      </c>
      <c r="X493" s="76">
        <v>0.63970000000000005</v>
      </c>
    </row>
    <row r="494" spans="1:25" ht="19.5" x14ac:dyDescent="0.6">
      <c r="A494" t="s">
        <v>841</v>
      </c>
      <c r="B494" t="s">
        <v>30</v>
      </c>
      <c r="C494" t="s">
        <v>316</v>
      </c>
      <c r="D494" t="s">
        <v>946</v>
      </c>
      <c r="E494" t="s">
        <v>541</v>
      </c>
      <c r="F494" s="1">
        <v>7.9799999999999996E-2</v>
      </c>
      <c r="G494">
        <v>9.5000000000000001E-2</v>
      </c>
      <c r="Q494" s="56"/>
      <c r="R494">
        <v>0</v>
      </c>
      <c r="U494">
        <v>0</v>
      </c>
      <c r="W494">
        <v>0</v>
      </c>
      <c r="X494" s="76">
        <v>0.63970000000000005</v>
      </c>
    </row>
    <row r="495" spans="1:25" ht="19.5" x14ac:dyDescent="0.6">
      <c r="A495" t="s">
        <v>841</v>
      </c>
      <c r="B495" t="s">
        <v>30</v>
      </c>
      <c r="C495" t="s">
        <v>316</v>
      </c>
      <c r="D495" t="s">
        <v>946</v>
      </c>
      <c r="E495" t="s">
        <v>542</v>
      </c>
      <c r="F495" s="1">
        <v>1.5972000000000002</v>
      </c>
      <c r="G495">
        <v>0.67</v>
      </c>
      <c r="H495">
        <v>8.72E-2</v>
      </c>
      <c r="I495">
        <v>4.7900000000000005E-2</v>
      </c>
      <c r="J495">
        <f>+I495/H495</f>
        <v>0.54931192660550465</v>
      </c>
      <c r="K495">
        <v>3</v>
      </c>
      <c r="L495">
        <v>83.843999999999994</v>
      </c>
      <c r="M495">
        <v>94.501999999999995</v>
      </c>
      <c r="N495">
        <v>170.37</v>
      </c>
      <c r="P495">
        <f>+SUM(L495:N495)</f>
        <v>348.71600000000001</v>
      </c>
      <c r="Q495" s="56">
        <f t="shared" si="14"/>
        <v>11.429731106471817</v>
      </c>
      <c r="R495">
        <f>+(U495*35)/S495</f>
        <v>339.08906882591094</v>
      </c>
      <c r="S495">
        <v>2.47E-2</v>
      </c>
      <c r="U495">
        <v>0.23930000000000001</v>
      </c>
      <c r="V495">
        <f>+(S495*1000)/35</f>
        <v>0.70571428571428574</v>
      </c>
      <c r="W495">
        <v>7</v>
      </c>
      <c r="X495" s="76">
        <v>0.63970000000000005</v>
      </c>
    </row>
    <row r="496" spans="1:25" ht="19.5" x14ac:dyDescent="0.6">
      <c r="A496" t="s">
        <v>841</v>
      </c>
      <c r="B496" t="s">
        <v>30</v>
      </c>
      <c r="C496" t="s">
        <v>316</v>
      </c>
      <c r="D496" t="s">
        <v>946</v>
      </c>
      <c r="E496" t="s">
        <v>543</v>
      </c>
      <c r="F496" s="1">
        <v>0.71299999999999997</v>
      </c>
      <c r="G496">
        <v>0.55000000000000004</v>
      </c>
      <c r="Q496" s="56"/>
      <c r="R496">
        <f>+(U496*35)/S496</f>
        <v>124.4007490636704</v>
      </c>
      <c r="S496">
        <v>2.6700000000000002E-2</v>
      </c>
      <c r="U496">
        <v>9.4899999999999998E-2</v>
      </c>
      <c r="V496">
        <f>+(S496*1000)/35</f>
        <v>0.7628571428571429</v>
      </c>
      <c r="W496">
        <v>3</v>
      </c>
      <c r="X496" s="76">
        <v>0.63970000000000005</v>
      </c>
    </row>
    <row r="497" spans="1:28" ht="19.5" x14ac:dyDescent="0.6">
      <c r="A497" t="s">
        <v>841</v>
      </c>
      <c r="B497" t="s">
        <v>30</v>
      </c>
      <c r="C497" t="s">
        <v>316</v>
      </c>
      <c r="D497" t="s">
        <v>946</v>
      </c>
      <c r="E497" t="s">
        <v>544</v>
      </c>
      <c r="F497" s="1">
        <v>1.1012</v>
      </c>
      <c r="G497">
        <v>0.72</v>
      </c>
      <c r="Q497" s="56"/>
      <c r="R497">
        <f>+(U497*35)/S497</f>
        <v>119.40104166666666</v>
      </c>
      <c r="S497">
        <v>1.9200000000000002E-2</v>
      </c>
      <c r="U497">
        <v>6.5500000000000003E-2</v>
      </c>
      <c r="V497">
        <f>+(S497*1000)/35</f>
        <v>0.5485714285714286</v>
      </c>
      <c r="W497">
        <v>4</v>
      </c>
      <c r="X497" s="76">
        <v>0.63970000000000005</v>
      </c>
    </row>
    <row r="498" spans="1:28" ht="19.5" x14ac:dyDescent="0.6">
      <c r="A498" t="s">
        <v>841</v>
      </c>
      <c r="B498" t="s">
        <v>30</v>
      </c>
      <c r="C498" t="s">
        <v>240</v>
      </c>
      <c r="D498" t="s">
        <v>936</v>
      </c>
      <c r="E498" t="s">
        <v>545</v>
      </c>
      <c r="F498" s="1">
        <v>0.14810000000000001</v>
      </c>
      <c r="G498">
        <v>0.24640000000000001</v>
      </c>
      <c r="H498">
        <v>3.9899999999999998E-2</v>
      </c>
      <c r="I498">
        <v>1.9300000000000001E-2</v>
      </c>
      <c r="J498">
        <f>+I498/H498</f>
        <v>0.48370927318295742</v>
      </c>
      <c r="K498">
        <v>3</v>
      </c>
      <c r="L498">
        <v>43.777000000000001</v>
      </c>
      <c r="M498">
        <v>56.331000000000003</v>
      </c>
      <c r="N498">
        <v>62.851999999999997</v>
      </c>
      <c r="P498">
        <f>+SUM(L498:N498)</f>
        <v>162.96</v>
      </c>
      <c r="Q498" s="56">
        <f t="shared" si="14"/>
        <v>13.256331606217618</v>
      </c>
      <c r="R498">
        <v>0</v>
      </c>
      <c r="U498">
        <v>0</v>
      </c>
      <c r="W498">
        <v>0</v>
      </c>
      <c r="X498" s="76">
        <v>0.49709999999999999</v>
      </c>
    </row>
    <row r="499" spans="1:28" ht="19.5" x14ac:dyDescent="0.6">
      <c r="A499" t="s">
        <v>841</v>
      </c>
      <c r="B499" t="s">
        <v>30</v>
      </c>
      <c r="C499" t="s">
        <v>240</v>
      </c>
      <c r="D499" t="s">
        <v>936</v>
      </c>
      <c r="E499" t="s">
        <v>546</v>
      </c>
      <c r="F499" s="1">
        <v>0.107</v>
      </c>
      <c r="G499">
        <v>0.106</v>
      </c>
      <c r="Q499" s="56"/>
      <c r="R499">
        <v>0</v>
      </c>
      <c r="U499">
        <v>0</v>
      </c>
      <c r="W499">
        <v>0</v>
      </c>
      <c r="X499" s="76">
        <v>0.49709999999999999</v>
      </c>
      <c r="AB499" s="1" t="s">
        <v>877</v>
      </c>
    </row>
    <row r="500" spans="1:28" ht="19.5" x14ac:dyDescent="0.6">
      <c r="A500" t="s">
        <v>841</v>
      </c>
      <c r="B500" t="s">
        <v>30</v>
      </c>
      <c r="C500" t="s">
        <v>240</v>
      </c>
      <c r="D500" t="s">
        <v>936</v>
      </c>
      <c r="E500" t="s">
        <v>547</v>
      </c>
      <c r="F500" s="1">
        <v>2.1909000000000001</v>
      </c>
      <c r="G500">
        <v>1.72</v>
      </c>
      <c r="Q500" s="56"/>
      <c r="R500">
        <f>+(U500*35)/S500</f>
        <v>138.95299145299148</v>
      </c>
      <c r="S500">
        <v>2.3400000000000001E-2</v>
      </c>
      <c r="U500">
        <v>9.290000000000001E-2</v>
      </c>
      <c r="V500">
        <f>+(S500*1000)/35</f>
        <v>0.66857142857142859</v>
      </c>
      <c r="W500" s="1">
        <v>3</v>
      </c>
      <c r="X500" s="76">
        <v>0.49709999999999999</v>
      </c>
      <c r="AB500" s="1">
        <v>0</v>
      </c>
    </row>
    <row r="501" spans="1:28" ht="19.5" x14ac:dyDescent="0.6">
      <c r="A501" t="s">
        <v>841</v>
      </c>
      <c r="B501" t="s">
        <v>30</v>
      </c>
      <c r="C501" t="s">
        <v>240</v>
      </c>
      <c r="D501" t="s">
        <v>936</v>
      </c>
      <c r="E501" t="s">
        <v>548</v>
      </c>
      <c r="F501" s="1">
        <v>1.0256000000000001</v>
      </c>
      <c r="G501">
        <v>0.95040000000000002</v>
      </c>
      <c r="Q501" s="56"/>
      <c r="R501">
        <v>0</v>
      </c>
      <c r="U501">
        <v>0</v>
      </c>
      <c r="W501">
        <v>0</v>
      </c>
      <c r="X501" s="76">
        <v>0.49709999999999999</v>
      </c>
    </row>
    <row r="502" spans="1:28" ht="19.5" x14ac:dyDescent="0.6">
      <c r="A502" t="s">
        <v>841</v>
      </c>
      <c r="B502" t="s">
        <v>30</v>
      </c>
      <c r="C502" t="s">
        <v>240</v>
      </c>
      <c r="D502" t="s">
        <v>936</v>
      </c>
      <c r="E502" t="s">
        <v>549</v>
      </c>
      <c r="F502" s="1">
        <v>0.94130000000000003</v>
      </c>
      <c r="G502">
        <v>1.0250999999999999</v>
      </c>
      <c r="H502">
        <v>7.6899999999999996E-2</v>
      </c>
      <c r="I502">
        <v>3.5300000000000005E-2</v>
      </c>
      <c r="J502">
        <f>+I502/H502</f>
        <v>0.4590377113133941</v>
      </c>
      <c r="K502">
        <v>3</v>
      </c>
      <c r="L502">
        <v>98.971000000000004</v>
      </c>
      <c r="M502">
        <v>96.936999999999998</v>
      </c>
      <c r="N502">
        <v>96.462999999999994</v>
      </c>
      <c r="P502">
        <f>+SUM(L502:N502)</f>
        <v>292.37099999999998</v>
      </c>
      <c r="Q502" s="56">
        <f t="shared" si="14"/>
        <v>13.003469405099148</v>
      </c>
      <c r="R502">
        <v>0</v>
      </c>
      <c r="U502">
        <v>0</v>
      </c>
      <c r="W502">
        <v>0</v>
      </c>
      <c r="X502" s="76">
        <v>0.49709999999999999</v>
      </c>
    </row>
    <row r="503" spans="1:28" ht="19.5" x14ac:dyDescent="0.6">
      <c r="A503" t="s">
        <v>841</v>
      </c>
      <c r="B503" t="s">
        <v>30</v>
      </c>
      <c r="C503" t="s">
        <v>240</v>
      </c>
      <c r="D503" t="s">
        <v>936</v>
      </c>
      <c r="E503" t="s">
        <v>550</v>
      </c>
      <c r="F503" s="1">
        <v>0.1283</v>
      </c>
      <c r="G503">
        <v>0.1605</v>
      </c>
      <c r="Q503" s="56"/>
      <c r="R503">
        <v>0</v>
      </c>
      <c r="U503">
        <v>0</v>
      </c>
      <c r="W503">
        <v>0</v>
      </c>
      <c r="X503" s="76">
        <v>0.49709999999999999</v>
      </c>
    </row>
    <row r="504" spans="1:28" ht="19.5" x14ac:dyDescent="0.6">
      <c r="A504" t="s">
        <v>841</v>
      </c>
      <c r="B504" t="s">
        <v>30</v>
      </c>
      <c r="C504" t="s">
        <v>240</v>
      </c>
      <c r="D504" t="s">
        <v>936</v>
      </c>
      <c r="E504" t="s">
        <v>551</v>
      </c>
      <c r="F504" s="1">
        <v>0.37890000000000001</v>
      </c>
      <c r="G504">
        <v>0.158</v>
      </c>
      <c r="H504">
        <v>7.8799999999999995E-2</v>
      </c>
      <c r="I504">
        <v>3.61E-2</v>
      </c>
      <c r="J504">
        <f>+I504/H504</f>
        <v>0.45812182741116753</v>
      </c>
      <c r="K504">
        <v>3</v>
      </c>
      <c r="L504">
        <v>110.58799999999999</v>
      </c>
      <c r="M504">
        <v>84.418999999999997</v>
      </c>
      <c r="N504">
        <v>111.017</v>
      </c>
      <c r="P504">
        <f>+SUM(L504:N504)</f>
        <v>306.024</v>
      </c>
      <c r="Q504" s="56">
        <f t="shared" si="14"/>
        <v>13.309077008310251</v>
      </c>
      <c r="R504">
        <v>0</v>
      </c>
      <c r="U504">
        <v>0</v>
      </c>
      <c r="W504">
        <v>0</v>
      </c>
      <c r="X504" s="76">
        <v>0.49709999999999999</v>
      </c>
    </row>
    <row r="505" spans="1:28" ht="19.5" x14ac:dyDescent="0.6">
      <c r="A505" t="s">
        <v>841</v>
      </c>
      <c r="B505" t="s">
        <v>30</v>
      </c>
      <c r="C505" t="s">
        <v>240</v>
      </c>
      <c r="D505" t="s">
        <v>936</v>
      </c>
      <c r="E505" t="s">
        <v>552</v>
      </c>
      <c r="F505" s="1">
        <v>4.8999999999999998E-3</v>
      </c>
      <c r="G505">
        <v>3.7000000000000002E-3</v>
      </c>
      <c r="Q505" s="56"/>
      <c r="R505">
        <v>0</v>
      </c>
      <c r="U505">
        <v>0</v>
      </c>
      <c r="W505">
        <v>0</v>
      </c>
      <c r="X505" s="76">
        <v>0.49709999999999999</v>
      </c>
    </row>
    <row r="506" spans="1:28" ht="19.5" x14ac:dyDescent="0.6">
      <c r="A506" t="s">
        <v>841</v>
      </c>
      <c r="B506" t="s">
        <v>30</v>
      </c>
      <c r="C506" t="s">
        <v>240</v>
      </c>
      <c r="D506" t="s">
        <v>936</v>
      </c>
      <c r="E506" t="s">
        <v>553</v>
      </c>
      <c r="F506" s="1">
        <v>4.6899999999999997E-2</v>
      </c>
      <c r="G506">
        <v>4.5699999999999998E-2</v>
      </c>
      <c r="H506">
        <v>5.3400000000000003E-2</v>
      </c>
      <c r="I506">
        <v>2.86E-2</v>
      </c>
      <c r="J506">
        <f>+I506/H506</f>
        <v>0.53558052434456926</v>
      </c>
      <c r="K506">
        <v>3</v>
      </c>
      <c r="L506">
        <v>65.138999999999996</v>
      </c>
      <c r="M506">
        <v>81.096000000000004</v>
      </c>
      <c r="N506">
        <v>63.401000000000003</v>
      </c>
      <c r="P506">
        <f>+SUM(L506:N506)</f>
        <v>209.63600000000002</v>
      </c>
      <c r="Q506" s="56">
        <f t="shared" si="14"/>
        <v>11.507990209790211</v>
      </c>
      <c r="R506">
        <v>0</v>
      </c>
      <c r="U506">
        <v>0</v>
      </c>
      <c r="W506">
        <v>0</v>
      </c>
      <c r="X506" s="76">
        <v>0.49709999999999999</v>
      </c>
    </row>
    <row r="507" spans="1:28" ht="19.5" x14ac:dyDescent="0.6">
      <c r="A507" t="s">
        <v>841</v>
      </c>
      <c r="B507" t="s">
        <v>30</v>
      </c>
      <c r="C507" t="s">
        <v>240</v>
      </c>
      <c r="D507" t="s">
        <v>936</v>
      </c>
      <c r="E507" t="s">
        <v>554</v>
      </c>
      <c r="F507" s="1">
        <v>9.9400000000000002E-2</v>
      </c>
      <c r="G507">
        <v>7.5200000000000003E-2</v>
      </c>
      <c r="Q507" s="56"/>
      <c r="R507">
        <v>0</v>
      </c>
      <c r="U507">
        <v>0</v>
      </c>
      <c r="W507">
        <v>0</v>
      </c>
      <c r="X507" s="76">
        <v>0.49709999999999999</v>
      </c>
    </row>
    <row r="508" spans="1:28" ht="19.5" x14ac:dyDescent="0.6">
      <c r="A508" t="s">
        <v>841</v>
      </c>
      <c r="B508" t="s">
        <v>30</v>
      </c>
      <c r="C508" t="s">
        <v>240</v>
      </c>
      <c r="D508" t="s">
        <v>936</v>
      </c>
      <c r="E508" t="s">
        <v>555</v>
      </c>
      <c r="F508" s="1">
        <v>0.1278</v>
      </c>
      <c r="G508">
        <v>7.5399999999999995E-2</v>
      </c>
      <c r="Q508" s="56"/>
      <c r="R508">
        <v>0</v>
      </c>
      <c r="U508">
        <v>0</v>
      </c>
      <c r="W508">
        <v>0</v>
      </c>
      <c r="X508" s="76">
        <v>0.49709999999999999</v>
      </c>
    </row>
    <row r="509" spans="1:28" ht="19.5" x14ac:dyDescent="0.6">
      <c r="A509" t="s">
        <v>841</v>
      </c>
      <c r="B509" t="s">
        <v>30</v>
      </c>
      <c r="C509" t="s">
        <v>240</v>
      </c>
      <c r="D509" t="s">
        <v>936</v>
      </c>
      <c r="E509" t="s">
        <v>556</v>
      </c>
      <c r="F509" s="1">
        <v>0.1021</v>
      </c>
      <c r="G509">
        <v>5.4199999999999998E-2</v>
      </c>
      <c r="Q509" s="56"/>
      <c r="R509">
        <v>0</v>
      </c>
      <c r="U509">
        <v>0</v>
      </c>
      <c r="W509">
        <v>0</v>
      </c>
      <c r="X509" s="76">
        <v>0.49709999999999999</v>
      </c>
    </row>
    <row r="510" spans="1:28" ht="19.5" x14ac:dyDescent="0.6">
      <c r="A510" t="s">
        <v>841</v>
      </c>
      <c r="B510" t="s">
        <v>30</v>
      </c>
      <c r="C510" t="s">
        <v>240</v>
      </c>
      <c r="D510" t="s">
        <v>936</v>
      </c>
      <c r="E510" t="s">
        <v>557</v>
      </c>
      <c r="F510" s="1">
        <v>0.20530000000000001</v>
      </c>
      <c r="G510">
        <v>8.4000000000000005E-2</v>
      </c>
      <c r="H510">
        <v>3.15E-2</v>
      </c>
      <c r="I510">
        <v>1.7600000000000001E-2</v>
      </c>
      <c r="J510">
        <f>+I510/H510</f>
        <v>0.55873015873015874</v>
      </c>
      <c r="K510">
        <v>3</v>
      </c>
      <c r="L510">
        <v>41.459000000000003</v>
      </c>
      <c r="M510">
        <v>47.404000000000003</v>
      </c>
      <c r="N510">
        <v>45.628</v>
      </c>
      <c r="P510">
        <f>+SUM(L510:N510)</f>
        <v>134.49099999999999</v>
      </c>
      <c r="Q510" s="56">
        <f t="shared" si="14"/>
        <v>11.997208522727272</v>
      </c>
      <c r="R510">
        <v>0</v>
      </c>
      <c r="U510">
        <v>0</v>
      </c>
      <c r="W510">
        <v>0</v>
      </c>
      <c r="X510" s="76">
        <v>0.49709999999999999</v>
      </c>
    </row>
    <row r="511" spans="1:28" ht="19.5" x14ac:dyDescent="0.6">
      <c r="A511" t="s">
        <v>841</v>
      </c>
      <c r="B511" t="s">
        <v>32</v>
      </c>
      <c r="C511" t="s">
        <v>32</v>
      </c>
      <c r="D511" t="s">
        <v>947</v>
      </c>
      <c r="E511" t="s">
        <v>558</v>
      </c>
      <c r="F511" s="1">
        <v>3.1199999999999999E-2</v>
      </c>
      <c r="G511">
        <v>1.32E-2</v>
      </c>
      <c r="Q511" s="56"/>
      <c r="R511">
        <v>0</v>
      </c>
      <c r="U511">
        <v>0</v>
      </c>
      <c r="W511">
        <v>0</v>
      </c>
      <c r="X511" s="76">
        <v>0.53100000000000003</v>
      </c>
    </row>
    <row r="512" spans="1:28" ht="19.5" x14ac:dyDescent="0.6">
      <c r="A512" t="s">
        <v>841</v>
      </c>
      <c r="B512" t="s">
        <v>32</v>
      </c>
      <c r="C512" t="s">
        <v>32</v>
      </c>
      <c r="D512" t="s">
        <v>947</v>
      </c>
      <c r="E512" t="s">
        <v>559</v>
      </c>
      <c r="F512" s="1">
        <v>1.3176000000000001</v>
      </c>
      <c r="G512">
        <v>1.53</v>
      </c>
      <c r="H512">
        <v>8.4500000000000006E-2</v>
      </c>
      <c r="I512">
        <v>3.7600000000000001E-2</v>
      </c>
      <c r="J512">
        <f>+I512/H512</f>
        <v>0.44497041420118344</v>
      </c>
      <c r="K512">
        <v>3</v>
      </c>
      <c r="L512" s="58">
        <v>111.39</v>
      </c>
      <c r="M512" s="58">
        <v>138.82300000000001</v>
      </c>
      <c r="N512" s="58">
        <v>92.52</v>
      </c>
      <c r="P512">
        <f>+SUM(L512:N512)</f>
        <v>342.733</v>
      </c>
      <c r="Q512" s="56">
        <f t="shared" si="14"/>
        <v>14.310925797872342</v>
      </c>
      <c r="R512">
        <v>0</v>
      </c>
      <c r="U512">
        <v>0</v>
      </c>
      <c r="W512">
        <v>0</v>
      </c>
      <c r="X512" s="76">
        <v>0.53100000000000003</v>
      </c>
    </row>
    <row r="513" spans="1:32" ht="19.5" x14ac:dyDescent="0.6">
      <c r="A513" t="s">
        <v>841</v>
      </c>
      <c r="B513" t="s">
        <v>32</v>
      </c>
      <c r="C513" t="s">
        <v>32</v>
      </c>
      <c r="D513" t="s">
        <v>947</v>
      </c>
      <c r="E513" t="s">
        <v>560</v>
      </c>
      <c r="F513" s="1">
        <v>0.61670000000000003</v>
      </c>
      <c r="G513">
        <v>0.75</v>
      </c>
      <c r="H513">
        <v>4.07E-2</v>
      </c>
      <c r="I513">
        <v>1.67E-2</v>
      </c>
      <c r="J513">
        <f>+I513/H513</f>
        <v>0.41031941031941033</v>
      </c>
      <c r="K513">
        <v>3</v>
      </c>
      <c r="L513" s="58">
        <v>26.777999999999999</v>
      </c>
      <c r="M513" s="58">
        <v>19.402999999999999</v>
      </c>
      <c r="N513" s="58">
        <v>24.413</v>
      </c>
      <c r="P513">
        <f>+SUM(L513:N513)</f>
        <v>70.593999999999994</v>
      </c>
      <c r="Q513" s="57">
        <f t="shared" si="14"/>
        <v>6.6366814371257483</v>
      </c>
      <c r="R513">
        <v>0</v>
      </c>
      <c r="U513">
        <v>0</v>
      </c>
      <c r="W513">
        <v>0</v>
      </c>
      <c r="X513" s="76">
        <v>0.53100000000000003</v>
      </c>
      <c r="Y513" s="72" t="s">
        <v>1063</v>
      </c>
    </row>
    <row r="514" spans="1:32" ht="19.5" x14ac:dyDescent="0.6">
      <c r="A514" t="s">
        <v>841</v>
      </c>
      <c r="B514" t="s">
        <v>32</v>
      </c>
      <c r="C514" t="s">
        <v>32</v>
      </c>
      <c r="D514" t="s">
        <v>947</v>
      </c>
      <c r="E514" t="s">
        <v>561</v>
      </c>
      <c r="F514" s="1">
        <v>0.21</v>
      </c>
      <c r="G514">
        <v>0.31</v>
      </c>
      <c r="Q514" s="56"/>
      <c r="R514">
        <v>0</v>
      </c>
      <c r="U514">
        <v>0</v>
      </c>
      <c r="W514">
        <v>0</v>
      </c>
      <c r="X514" s="76">
        <v>0.53100000000000003</v>
      </c>
    </row>
    <row r="515" spans="1:32" ht="19.5" x14ac:dyDescent="0.6">
      <c r="A515" t="s">
        <v>841</v>
      </c>
      <c r="B515" t="s">
        <v>32</v>
      </c>
      <c r="C515" t="s">
        <v>32</v>
      </c>
      <c r="D515" t="s">
        <v>947</v>
      </c>
      <c r="E515" t="s">
        <v>562</v>
      </c>
      <c r="F515" s="1">
        <v>8.4599999999999995E-2</v>
      </c>
      <c r="G515">
        <v>0.114</v>
      </c>
      <c r="Q515" s="56"/>
      <c r="R515">
        <v>0</v>
      </c>
      <c r="U515">
        <v>0</v>
      </c>
      <c r="W515">
        <v>0</v>
      </c>
      <c r="X515" s="76">
        <v>0.53100000000000003</v>
      </c>
    </row>
    <row r="516" spans="1:32" ht="19.5" x14ac:dyDescent="0.6">
      <c r="A516" t="s">
        <v>841</v>
      </c>
      <c r="B516" t="s">
        <v>32</v>
      </c>
      <c r="C516" t="s">
        <v>32</v>
      </c>
      <c r="D516" t="s">
        <v>947</v>
      </c>
      <c r="E516" t="s">
        <v>563</v>
      </c>
      <c r="F516" s="1">
        <v>1.6908999999999998</v>
      </c>
      <c r="G516">
        <v>1.32</v>
      </c>
      <c r="H516">
        <v>8.5800000000000001E-2</v>
      </c>
      <c r="I516">
        <v>4.0899999999999999E-2</v>
      </c>
      <c r="J516">
        <f>+I516/H516</f>
        <v>0.47668997668997665</v>
      </c>
      <c r="K516">
        <v>3</v>
      </c>
      <c r="L516">
        <v>127.164</v>
      </c>
      <c r="M516">
        <v>113.87</v>
      </c>
      <c r="N516">
        <v>130.09399999999999</v>
      </c>
      <c r="P516">
        <f>+SUM(L516:N516)</f>
        <v>371.12799999999999</v>
      </c>
      <c r="Q516" s="56">
        <f t="shared" si="14"/>
        <v>14.246233740831297</v>
      </c>
      <c r="R516">
        <v>0</v>
      </c>
      <c r="U516">
        <v>0</v>
      </c>
      <c r="W516">
        <v>0</v>
      </c>
      <c r="X516" s="76">
        <v>0.53100000000000003</v>
      </c>
    </row>
    <row r="517" spans="1:32" ht="19.5" x14ac:dyDescent="0.6">
      <c r="A517" t="s">
        <v>841</v>
      </c>
      <c r="B517" t="s">
        <v>32</v>
      </c>
      <c r="C517" t="s">
        <v>32</v>
      </c>
      <c r="D517" t="s">
        <v>947</v>
      </c>
      <c r="E517" t="s">
        <v>564</v>
      </c>
      <c r="F517" s="1">
        <v>0.82730000000000004</v>
      </c>
      <c r="G517">
        <v>0.66</v>
      </c>
      <c r="H517">
        <v>5.6300000000000003E-2</v>
      </c>
      <c r="I517">
        <v>2.7300000000000001E-2</v>
      </c>
      <c r="J517">
        <f>+I517/H517</f>
        <v>0.48490230905861459</v>
      </c>
      <c r="K517">
        <v>3</v>
      </c>
      <c r="L517">
        <v>68.361999999999995</v>
      </c>
      <c r="M517">
        <v>74.998000000000005</v>
      </c>
      <c r="N517">
        <v>78.322000000000003</v>
      </c>
      <c r="P517">
        <f>+SUM(L517:N517)</f>
        <v>221.68200000000002</v>
      </c>
      <c r="Q517" s="56">
        <f t="shared" si="14"/>
        <v>12.748745054945056</v>
      </c>
      <c r="R517">
        <v>0</v>
      </c>
      <c r="U517">
        <v>0</v>
      </c>
      <c r="W517">
        <v>0</v>
      </c>
      <c r="X517" s="76">
        <v>0.53100000000000003</v>
      </c>
    </row>
    <row r="518" spans="1:32" ht="19.5" x14ac:dyDescent="0.6">
      <c r="A518" t="s">
        <v>841</v>
      </c>
      <c r="B518" t="s">
        <v>32</v>
      </c>
      <c r="C518" t="s">
        <v>32</v>
      </c>
      <c r="D518" t="s">
        <v>947</v>
      </c>
      <c r="E518" t="s">
        <v>565</v>
      </c>
      <c r="F518" s="1">
        <v>0.61</v>
      </c>
      <c r="G518">
        <v>0.49</v>
      </c>
      <c r="Q518" s="56"/>
      <c r="R518">
        <v>0</v>
      </c>
      <c r="U518">
        <v>0</v>
      </c>
      <c r="W518">
        <v>0</v>
      </c>
      <c r="X518" s="76">
        <v>0.53100000000000003</v>
      </c>
    </row>
    <row r="519" spans="1:32" ht="19.5" x14ac:dyDescent="0.6">
      <c r="A519" t="s">
        <v>841</v>
      </c>
      <c r="B519" t="s">
        <v>32</v>
      </c>
      <c r="C519" t="s">
        <v>32</v>
      </c>
      <c r="D519" t="s">
        <v>947</v>
      </c>
      <c r="E519" t="s">
        <v>566</v>
      </c>
      <c r="F519" s="1">
        <v>9.01E-2</v>
      </c>
      <c r="G519">
        <v>9.2100000000000001E-2</v>
      </c>
      <c r="Q519" s="56"/>
      <c r="R519">
        <v>0</v>
      </c>
      <c r="U519">
        <v>0</v>
      </c>
      <c r="W519">
        <v>0</v>
      </c>
      <c r="X519" s="76">
        <v>0.53100000000000003</v>
      </c>
      <c r="AE519" s="1" t="s">
        <v>878</v>
      </c>
      <c r="AF519" s="1"/>
    </row>
    <row r="520" spans="1:32" ht="19.5" x14ac:dyDescent="0.6">
      <c r="A520" t="s">
        <v>841</v>
      </c>
      <c r="B520" t="s">
        <v>32</v>
      </c>
      <c r="C520" t="s">
        <v>32</v>
      </c>
      <c r="D520" t="s">
        <v>947</v>
      </c>
      <c r="E520" t="s">
        <v>567</v>
      </c>
      <c r="F520" s="1">
        <v>0.6957000000000001</v>
      </c>
      <c r="G520">
        <v>0.69</v>
      </c>
      <c r="Q520" s="56"/>
      <c r="R520">
        <f>+(U520*35)/S520</f>
        <v>118.27586206896549</v>
      </c>
      <c r="S520" s="4">
        <v>2.9000000000000002E-3</v>
      </c>
      <c r="T520" s="66">
        <v>7</v>
      </c>
      <c r="U520" s="4">
        <v>9.7999999999999997E-3</v>
      </c>
      <c r="V520" s="2">
        <f>+(S520*1000)/7</f>
        <v>0.41428571428571431</v>
      </c>
      <c r="W520" s="1">
        <v>1</v>
      </c>
      <c r="X520" s="76">
        <v>0.53100000000000003</v>
      </c>
      <c r="Y520" s="7"/>
      <c r="Z520" s="3">
        <v>8.2857142857142865E-2</v>
      </c>
      <c r="AA520" s="2" t="s">
        <v>857</v>
      </c>
      <c r="AE520" s="1">
        <v>3</v>
      </c>
      <c r="AF520" s="1"/>
    </row>
    <row r="521" spans="1:32" ht="19.5" x14ac:dyDescent="0.6">
      <c r="A521" t="s">
        <v>841</v>
      </c>
      <c r="B521" t="s">
        <v>32</v>
      </c>
      <c r="C521" t="s">
        <v>32</v>
      </c>
      <c r="D521" t="s">
        <v>947</v>
      </c>
      <c r="E521" t="s">
        <v>568</v>
      </c>
      <c r="F521" s="1">
        <v>1.0449999999999999</v>
      </c>
      <c r="G521">
        <v>1</v>
      </c>
      <c r="H521">
        <v>6.0100000000000001E-2</v>
      </c>
      <c r="I521">
        <v>2.98E-2</v>
      </c>
      <c r="J521">
        <f>+I521/H521</f>
        <v>0.49584026622296173</v>
      </c>
      <c r="K521">
        <v>3</v>
      </c>
      <c r="L521">
        <v>81.087000000000003</v>
      </c>
      <c r="M521">
        <v>75.619</v>
      </c>
      <c r="N521">
        <v>85.221999999999994</v>
      </c>
      <c r="P521">
        <f>+SUM(L521:N521)</f>
        <v>241.928</v>
      </c>
      <c r="Q521" s="56">
        <f t="shared" si="14"/>
        <v>12.745871140939597</v>
      </c>
      <c r="R521">
        <f>+(U521*35)/S521</f>
        <v>110.38461538461539</v>
      </c>
      <c r="S521" s="59">
        <v>5.2000000000000006E-3</v>
      </c>
      <c r="T521" s="66">
        <v>8</v>
      </c>
      <c r="U521" s="59">
        <v>1.6400000000000001E-2</v>
      </c>
      <c r="V521" s="2">
        <f>+(S521*1000)/8</f>
        <v>0.65000000000000013</v>
      </c>
      <c r="W521" s="2">
        <v>2</v>
      </c>
      <c r="X521" s="76">
        <v>0.53100000000000003</v>
      </c>
      <c r="Y521" s="7"/>
      <c r="Z521" s="2">
        <v>0.1485714285714286</v>
      </c>
      <c r="AA521" s="2" t="s">
        <v>850</v>
      </c>
      <c r="AB521" s="3"/>
      <c r="AE521" s="1">
        <v>2</v>
      </c>
      <c r="AF521" s="1"/>
    </row>
    <row r="522" spans="1:32" x14ac:dyDescent="0.35">
      <c r="A522" t="s">
        <v>841</v>
      </c>
      <c r="B522" t="s">
        <v>30</v>
      </c>
      <c r="C522" t="s">
        <v>253</v>
      </c>
      <c r="D522" t="s">
        <v>937</v>
      </c>
      <c r="E522" t="s">
        <v>569</v>
      </c>
      <c r="F522" s="1">
        <v>0.1018</v>
      </c>
      <c r="G522">
        <v>7.9899999999999999E-2</v>
      </c>
      <c r="Q522" s="56"/>
      <c r="R522">
        <v>0</v>
      </c>
      <c r="U522">
        <v>0</v>
      </c>
      <c r="W522">
        <v>0</v>
      </c>
      <c r="X522">
        <v>0.50590000000000002</v>
      </c>
    </row>
    <row r="523" spans="1:32" x14ac:dyDescent="0.35">
      <c r="A523" t="s">
        <v>841</v>
      </c>
      <c r="B523" t="s">
        <v>30</v>
      </c>
      <c r="C523" t="s">
        <v>253</v>
      </c>
      <c r="D523" t="s">
        <v>937</v>
      </c>
      <c r="E523" t="s">
        <v>570</v>
      </c>
      <c r="F523" s="1">
        <v>3.2500000000000001E-2</v>
      </c>
      <c r="G523">
        <v>2.3999999999999998E-3</v>
      </c>
      <c r="H523">
        <v>5.7200000000000001E-2</v>
      </c>
      <c r="I523">
        <v>2.9300000000000003E-2</v>
      </c>
      <c r="J523">
        <f>+I523/H523</f>
        <v>0.5122377622377623</v>
      </c>
      <c r="K523">
        <v>3</v>
      </c>
      <c r="L523">
        <v>59.603999999999999</v>
      </c>
      <c r="M523">
        <v>75.703999999999994</v>
      </c>
      <c r="N523">
        <v>78.016000000000005</v>
      </c>
      <c r="P523">
        <f>+SUM(L523:N523)</f>
        <v>213.32400000000001</v>
      </c>
      <c r="Q523" s="56">
        <f t="shared" si="14"/>
        <v>11.430671672354949</v>
      </c>
      <c r="R523">
        <v>0</v>
      </c>
      <c r="U523">
        <v>0</v>
      </c>
      <c r="W523">
        <v>0</v>
      </c>
      <c r="X523">
        <v>0.50590000000000002</v>
      </c>
    </row>
    <row r="524" spans="1:32" x14ac:dyDescent="0.35">
      <c r="A524" t="s">
        <v>841</v>
      </c>
      <c r="B524" t="s">
        <v>30</v>
      </c>
      <c r="C524" t="s">
        <v>253</v>
      </c>
      <c r="D524" t="s">
        <v>937</v>
      </c>
      <c r="E524" t="s">
        <v>571</v>
      </c>
      <c r="F524" s="1">
        <v>0.95950000000000002</v>
      </c>
      <c r="G524">
        <v>0.64149999999999996</v>
      </c>
      <c r="Q524" s="56"/>
      <c r="R524">
        <v>0</v>
      </c>
      <c r="U524">
        <v>0</v>
      </c>
      <c r="W524">
        <v>0</v>
      </c>
      <c r="X524">
        <v>0.50590000000000002</v>
      </c>
    </row>
    <row r="525" spans="1:32" x14ac:dyDescent="0.35">
      <c r="A525" t="s">
        <v>841</v>
      </c>
      <c r="B525" t="s">
        <v>30</v>
      </c>
      <c r="C525" t="s">
        <v>253</v>
      </c>
      <c r="D525" t="s">
        <v>937</v>
      </c>
      <c r="E525" t="s">
        <v>572</v>
      </c>
      <c r="F525" s="1">
        <v>0.38219999999999998</v>
      </c>
      <c r="G525">
        <v>0.2455</v>
      </c>
      <c r="Q525" s="56"/>
      <c r="R525">
        <v>0</v>
      </c>
      <c r="U525">
        <v>0</v>
      </c>
      <c r="W525">
        <v>0</v>
      </c>
      <c r="X525">
        <v>0.50590000000000002</v>
      </c>
    </row>
    <row r="526" spans="1:32" x14ac:dyDescent="0.35">
      <c r="A526" t="s">
        <v>841</v>
      </c>
      <c r="B526" t="s">
        <v>30</v>
      </c>
      <c r="C526" t="s">
        <v>253</v>
      </c>
      <c r="D526" t="s">
        <v>937</v>
      </c>
      <c r="E526" t="s">
        <v>573</v>
      </c>
      <c r="F526" s="1">
        <v>1.9730000000000001</v>
      </c>
      <c r="G526">
        <v>1.21</v>
      </c>
      <c r="H526">
        <v>0.1</v>
      </c>
      <c r="I526">
        <v>5.2500000000000005E-2</v>
      </c>
      <c r="J526">
        <f>+I526/H526</f>
        <v>0.52500000000000002</v>
      </c>
      <c r="K526">
        <v>3</v>
      </c>
      <c r="L526">
        <v>88.465999999999994</v>
      </c>
      <c r="M526">
        <v>83.997</v>
      </c>
      <c r="N526">
        <v>123.828</v>
      </c>
      <c r="P526">
        <f>+SUM(L526:N526)</f>
        <v>296.291</v>
      </c>
      <c r="Q526" s="56">
        <f t="shared" si="14"/>
        <v>8.8605118095238087</v>
      </c>
      <c r="R526">
        <f>+(U526*35)/S526</f>
        <v>112.00000000000001</v>
      </c>
      <c r="S526">
        <v>2.1000000000000001E-2</v>
      </c>
      <c r="U526">
        <v>6.720000000000001E-2</v>
      </c>
      <c r="V526">
        <f>+(S526*1000)/35</f>
        <v>0.6</v>
      </c>
      <c r="W526">
        <v>3</v>
      </c>
      <c r="X526">
        <v>0.50590000000000002</v>
      </c>
    </row>
    <row r="527" spans="1:32" x14ac:dyDescent="0.35">
      <c r="A527" t="s">
        <v>841</v>
      </c>
      <c r="B527" t="s">
        <v>30</v>
      </c>
      <c r="C527" t="s">
        <v>253</v>
      </c>
      <c r="D527" t="s">
        <v>937</v>
      </c>
      <c r="E527" t="s">
        <v>574</v>
      </c>
      <c r="F527" s="1">
        <v>9.2100000000000001E-2</v>
      </c>
      <c r="G527">
        <v>9.1200000000000003E-2</v>
      </c>
      <c r="Q527" s="56"/>
      <c r="R527">
        <v>0</v>
      </c>
      <c r="U527">
        <v>0</v>
      </c>
      <c r="W527">
        <v>0</v>
      </c>
      <c r="X527">
        <v>0.50590000000000002</v>
      </c>
    </row>
    <row r="528" spans="1:32" x14ac:dyDescent="0.35">
      <c r="A528" t="s">
        <v>841</v>
      </c>
      <c r="B528" t="s">
        <v>30</v>
      </c>
      <c r="C528" t="s">
        <v>253</v>
      </c>
      <c r="D528" t="s">
        <v>937</v>
      </c>
      <c r="E528" t="s">
        <v>575</v>
      </c>
      <c r="F528" s="1">
        <v>7.0199999999999999E-2</v>
      </c>
      <c r="G528">
        <v>9.5399999999999999E-2</v>
      </c>
      <c r="Q528" s="56"/>
      <c r="R528">
        <v>0</v>
      </c>
      <c r="U528">
        <v>0</v>
      </c>
      <c r="W528">
        <v>0</v>
      </c>
      <c r="X528">
        <v>0.50590000000000002</v>
      </c>
    </row>
    <row r="529" spans="1:29" x14ac:dyDescent="0.35">
      <c r="A529" t="s">
        <v>841</v>
      </c>
      <c r="B529" t="s">
        <v>30</v>
      </c>
      <c r="C529" t="s">
        <v>253</v>
      </c>
      <c r="D529" t="s">
        <v>937</v>
      </c>
      <c r="E529" t="s">
        <v>576</v>
      </c>
      <c r="F529" s="1">
        <v>1.8926999999999998</v>
      </c>
      <c r="G529">
        <v>0.65</v>
      </c>
      <c r="Q529" s="56"/>
      <c r="R529">
        <f>+(U529*35)/S529</f>
        <v>181.15151515151516</v>
      </c>
      <c r="S529">
        <v>1.6500000000000001E-2</v>
      </c>
      <c r="U529">
        <v>8.5400000000000004E-2</v>
      </c>
      <c r="V529">
        <f>+(S529*1000)/35</f>
        <v>0.47142857142857142</v>
      </c>
      <c r="W529">
        <v>7</v>
      </c>
      <c r="X529">
        <v>0.50590000000000002</v>
      </c>
    </row>
    <row r="530" spans="1:29" x14ac:dyDescent="0.35">
      <c r="A530" t="s">
        <v>841</v>
      </c>
      <c r="B530" t="s">
        <v>30</v>
      </c>
      <c r="C530" t="s">
        <v>253</v>
      </c>
      <c r="D530" t="s">
        <v>937</v>
      </c>
      <c r="E530" t="s">
        <v>577</v>
      </c>
      <c r="F530" s="1">
        <v>1.4816999999999998</v>
      </c>
      <c r="G530">
        <v>0.79</v>
      </c>
      <c r="Q530" s="56"/>
      <c r="R530">
        <f>+(U530*35)/S530</f>
        <v>70.858895705521462</v>
      </c>
      <c r="S530">
        <v>1.6300000000000002E-2</v>
      </c>
      <c r="U530">
        <v>3.3000000000000002E-2</v>
      </c>
      <c r="V530">
        <f>+(S530*1000)/35</f>
        <v>0.46571428571428575</v>
      </c>
      <c r="W530">
        <v>2</v>
      </c>
      <c r="X530">
        <v>0.50590000000000002</v>
      </c>
    </row>
    <row r="531" spans="1:29" x14ac:dyDescent="0.35">
      <c r="A531" t="s">
        <v>841</v>
      </c>
      <c r="B531" t="s">
        <v>30</v>
      </c>
      <c r="C531" t="s">
        <v>253</v>
      </c>
      <c r="D531" t="s">
        <v>937</v>
      </c>
      <c r="E531" t="s">
        <v>578</v>
      </c>
      <c r="F531" s="1">
        <v>8.3000000000000004E-2</v>
      </c>
      <c r="G531">
        <v>9.4799999999999995E-2</v>
      </c>
      <c r="Q531" s="56"/>
      <c r="R531">
        <v>0</v>
      </c>
      <c r="U531">
        <v>0</v>
      </c>
      <c r="W531">
        <v>0</v>
      </c>
      <c r="X531">
        <v>0.50590000000000002</v>
      </c>
    </row>
    <row r="532" spans="1:29" x14ac:dyDescent="0.35">
      <c r="A532" t="s">
        <v>841</v>
      </c>
      <c r="B532" t="s">
        <v>30</v>
      </c>
      <c r="C532" t="s">
        <v>253</v>
      </c>
      <c r="D532" t="s">
        <v>937</v>
      </c>
      <c r="E532" t="s">
        <v>579</v>
      </c>
      <c r="F532" s="1">
        <v>1.0381</v>
      </c>
      <c r="G532">
        <v>0.58579999999999999</v>
      </c>
      <c r="H532">
        <v>7.7399999999999997E-2</v>
      </c>
      <c r="I532">
        <v>3.5300000000000005E-2</v>
      </c>
      <c r="J532">
        <f>+I532/H532</f>
        <v>0.45607235142118874</v>
      </c>
      <c r="K532">
        <v>3</v>
      </c>
      <c r="L532">
        <v>87.325999999999993</v>
      </c>
      <c r="M532">
        <v>97.072000000000003</v>
      </c>
      <c r="N532">
        <v>91.614999999999995</v>
      </c>
      <c r="P532">
        <f>+SUM(L532:N532)</f>
        <v>276.01299999999998</v>
      </c>
      <c r="Q532" s="56">
        <f t="shared" si="14"/>
        <v>12.275932294617562</v>
      </c>
      <c r="R532">
        <v>0</v>
      </c>
      <c r="U532">
        <v>0</v>
      </c>
      <c r="W532">
        <v>0</v>
      </c>
      <c r="X532">
        <v>0.50590000000000002</v>
      </c>
    </row>
    <row r="533" spans="1:29" x14ac:dyDescent="0.35">
      <c r="A533" t="s">
        <v>841</v>
      </c>
      <c r="B533" t="s">
        <v>30</v>
      </c>
      <c r="C533" t="s">
        <v>253</v>
      </c>
      <c r="D533" t="s">
        <v>937</v>
      </c>
      <c r="E533" t="s">
        <v>580</v>
      </c>
      <c r="F533" s="1">
        <v>2.1269999999999998</v>
      </c>
      <c r="G533">
        <v>1.41</v>
      </c>
      <c r="H533">
        <v>0.1333</v>
      </c>
      <c r="I533">
        <v>7.1500000000000008E-2</v>
      </c>
      <c r="J533">
        <f>+I533/H533</f>
        <v>0.53638409602400605</v>
      </c>
      <c r="K533">
        <v>3</v>
      </c>
      <c r="L533">
        <v>162.95599999999999</v>
      </c>
      <c r="M533">
        <v>151.68600000000001</v>
      </c>
      <c r="N533">
        <v>136.24</v>
      </c>
      <c r="P533">
        <f>+SUM(L533:N533)</f>
        <v>450.88200000000001</v>
      </c>
      <c r="Q533" s="56">
        <f t="shared" si="14"/>
        <v>9.9004858741258737</v>
      </c>
      <c r="R533">
        <f>+(U533*35)/S533</f>
        <v>152.36170212765958</v>
      </c>
      <c r="S533">
        <v>2.35E-2</v>
      </c>
      <c r="U533">
        <v>0.1023</v>
      </c>
      <c r="V533">
        <f>+(S533*1000)/35</f>
        <v>0.67142857142857137</v>
      </c>
      <c r="W533">
        <v>1</v>
      </c>
      <c r="X533">
        <v>0.50590000000000002</v>
      </c>
    </row>
    <row r="534" spans="1:29" x14ac:dyDescent="0.35">
      <c r="A534" t="s">
        <v>841</v>
      </c>
      <c r="B534" t="s">
        <v>30</v>
      </c>
      <c r="C534" t="s">
        <v>253</v>
      </c>
      <c r="D534" t="s">
        <v>937</v>
      </c>
      <c r="E534" t="s">
        <v>581</v>
      </c>
      <c r="F534" s="1">
        <v>1.2566999999999999</v>
      </c>
      <c r="G534">
        <v>0.72</v>
      </c>
      <c r="H534">
        <v>9.4600000000000004E-2</v>
      </c>
      <c r="I534">
        <v>4.6700000000000005E-2</v>
      </c>
      <c r="J534">
        <f>+I534/H534</f>
        <v>0.4936575052854123</v>
      </c>
      <c r="K534">
        <v>3</v>
      </c>
      <c r="L534">
        <v>111.861</v>
      </c>
      <c r="M534">
        <v>126.964</v>
      </c>
      <c r="N534">
        <v>105.93899999999999</v>
      </c>
      <c r="P534">
        <f>+SUM(L534:N534)</f>
        <v>344.76400000000001</v>
      </c>
      <c r="Q534" s="56">
        <f t="shared" ref="Q534:Q595" si="15">+P534*(3.14/2)/(I534*1000)</f>
        <v>11.590567023554604</v>
      </c>
      <c r="R534">
        <v>0</v>
      </c>
      <c r="U534">
        <v>0</v>
      </c>
      <c r="W534">
        <v>0</v>
      </c>
      <c r="X534">
        <v>0.50590000000000002</v>
      </c>
    </row>
    <row r="535" spans="1:29" x14ac:dyDescent="0.35">
      <c r="A535" t="s">
        <v>841</v>
      </c>
      <c r="B535" t="s">
        <v>30</v>
      </c>
      <c r="C535" t="s">
        <v>253</v>
      </c>
      <c r="D535" t="s">
        <v>937</v>
      </c>
      <c r="E535" t="s">
        <v>582</v>
      </c>
      <c r="F535" s="1">
        <v>0.99890000000000001</v>
      </c>
      <c r="G535">
        <v>0.8</v>
      </c>
      <c r="Q535" s="56"/>
      <c r="R535">
        <f>+(U535*35)/S535</f>
        <v>146.28640776699032</v>
      </c>
      <c r="S535">
        <v>2.06E-2</v>
      </c>
      <c r="U535">
        <v>8.610000000000001E-2</v>
      </c>
      <c r="V535">
        <f>+(S535*1000)/35</f>
        <v>0.58857142857142863</v>
      </c>
      <c r="W535">
        <v>3</v>
      </c>
      <c r="X535">
        <v>0.50590000000000002</v>
      </c>
    </row>
    <row r="536" spans="1:29" x14ac:dyDescent="0.35">
      <c r="A536" t="s">
        <v>841</v>
      </c>
      <c r="B536" t="s">
        <v>30</v>
      </c>
      <c r="C536" t="s">
        <v>269</v>
      </c>
      <c r="D536" t="s">
        <v>938</v>
      </c>
      <c r="E536" t="s">
        <v>583</v>
      </c>
      <c r="F536" s="1">
        <v>1.3161</v>
      </c>
      <c r="G536">
        <v>1.85</v>
      </c>
      <c r="H536">
        <v>0.1188</v>
      </c>
      <c r="I536">
        <v>6.6100000000000006E-2</v>
      </c>
      <c r="J536">
        <f>+I536/H536</f>
        <v>0.55639730639730645</v>
      </c>
      <c r="K536">
        <v>3</v>
      </c>
      <c r="L536">
        <v>135.40299999999999</v>
      </c>
      <c r="M536">
        <v>148.185</v>
      </c>
      <c r="N536">
        <v>123.038</v>
      </c>
      <c r="P536">
        <f>+SUM(L536:N536)</f>
        <v>406.62599999999998</v>
      </c>
      <c r="Q536" s="56">
        <f t="shared" si="15"/>
        <v>9.6581364599092279</v>
      </c>
      <c r="R536">
        <v>0</v>
      </c>
      <c r="U536">
        <v>0</v>
      </c>
      <c r="W536">
        <v>0</v>
      </c>
      <c r="X536">
        <v>0.48670000000000002</v>
      </c>
    </row>
    <row r="537" spans="1:29" x14ac:dyDescent="0.35">
      <c r="A537" t="s">
        <v>841</v>
      </c>
      <c r="B537" t="s">
        <v>30</v>
      </c>
      <c r="C537" t="s">
        <v>269</v>
      </c>
      <c r="D537" t="s">
        <v>938</v>
      </c>
      <c r="E537" t="s">
        <v>584</v>
      </c>
      <c r="F537" s="1">
        <v>0.21510000000000001</v>
      </c>
      <c r="G537">
        <v>0.37869999999999998</v>
      </c>
      <c r="H537">
        <v>4.6899999999999997E-2</v>
      </c>
      <c r="I537">
        <v>2.1600000000000001E-2</v>
      </c>
      <c r="J537">
        <f>+I537/H537</f>
        <v>0.46055437100213226</v>
      </c>
      <c r="K537">
        <v>3</v>
      </c>
      <c r="L537">
        <v>57.767000000000003</v>
      </c>
      <c r="M537">
        <v>55.423999999999999</v>
      </c>
      <c r="N537">
        <v>58.046999999999997</v>
      </c>
      <c r="P537">
        <f>+SUM(L537:N537)</f>
        <v>171.238</v>
      </c>
      <c r="Q537" s="56">
        <f t="shared" si="15"/>
        <v>12.44646574074074</v>
      </c>
      <c r="R537">
        <v>0</v>
      </c>
      <c r="U537">
        <v>0</v>
      </c>
      <c r="W537">
        <v>0</v>
      </c>
      <c r="X537">
        <v>0.48670000000000002</v>
      </c>
    </row>
    <row r="538" spans="1:29" x14ac:dyDescent="0.35">
      <c r="A538" t="s">
        <v>841</v>
      </c>
      <c r="B538" t="s">
        <v>30</v>
      </c>
      <c r="C538" t="s">
        <v>269</v>
      </c>
      <c r="D538" t="s">
        <v>938</v>
      </c>
      <c r="E538" t="s">
        <v>585</v>
      </c>
      <c r="F538" s="1">
        <v>4.2099999999999999E-2</v>
      </c>
      <c r="G538">
        <v>4.6100000000000002E-2</v>
      </c>
      <c r="Q538" s="56"/>
      <c r="R538">
        <v>0</v>
      </c>
      <c r="U538">
        <v>0</v>
      </c>
      <c r="W538">
        <v>0</v>
      </c>
      <c r="X538">
        <v>0.48670000000000002</v>
      </c>
    </row>
    <row r="539" spans="1:29" x14ac:dyDescent="0.35">
      <c r="A539" t="s">
        <v>841</v>
      </c>
      <c r="B539" t="s">
        <v>30</v>
      </c>
      <c r="C539" t="s">
        <v>269</v>
      </c>
      <c r="D539" t="s">
        <v>938</v>
      </c>
      <c r="E539" t="s">
        <v>586</v>
      </c>
      <c r="F539" s="1">
        <v>0.18629999999999999</v>
      </c>
      <c r="G539">
        <v>0.33610000000000001</v>
      </c>
      <c r="Q539" s="56"/>
      <c r="R539">
        <v>0</v>
      </c>
      <c r="U539">
        <v>0</v>
      </c>
      <c r="W539">
        <v>0</v>
      </c>
      <c r="X539">
        <v>0.48670000000000002</v>
      </c>
    </row>
    <row r="540" spans="1:29" x14ac:dyDescent="0.35">
      <c r="A540" t="s">
        <v>841</v>
      </c>
      <c r="B540" t="s">
        <v>30</v>
      </c>
      <c r="C540" t="s">
        <v>269</v>
      </c>
      <c r="D540" t="s">
        <v>938</v>
      </c>
      <c r="E540" t="s">
        <v>587</v>
      </c>
      <c r="F540" s="1">
        <v>6.1400000000000003E-2</v>
      </c>
      <c r="G540">
        <v>7.7600000000000002E-2</v>
      </c>
      <c r="Q540" s="56"/>
      <c r="R540">
        <v>0</v>
      </c>
      <c r="U540">
        <v>0</v>
      </c>
      <c r="W540">
        <v>0</v>
      </c>
      <c r="X540">
        <v>0.48670000000000002</v>
      </c>
    </row>
    <row r="541" spans="1:29" x14ac:dyDescent="0.35">
      <c r="A541" t="s">
        <v>841</v>
      </c>
      <c r="B541" t="s">
        <v>30</v>
      </c>
      <c r="C541" t="s">
        <v>269</v>
      </c>
      <c r="D541" t="s">
        <v>938</v>
      </c>
      <c r="E541" t="s">
        <v>588</v>
      </c>
      <c r="F541" s="1">
        <v>0.24759999999999999</v>
      </c>
      <c r="G541">
        <v>0.52380000000000004</v>
      </c>
      <c r="H541">
        <v>4.1300000000000003E-2</v>
      </c>
      <c r="I541">
        <v>2.3200000000000002E-2</v>
      </c>
      <c r="J541">
        <f>+I541/H541</f>
        <v>0.56174334140435833</v>
      </c>
      <c r="K541">
        <v>3</v>
      </c>
      <c r="L541">
        <v>72.855999999999995</v>
      </c>
      <c r="M541">
        <v>49.981999999999999</v>
      </c>
      <c r="N541">
        <v>64.38</v>
      </c>
      <c r="P541">
        <f>+SUM(L541:N541)</f>
        <v>187.21799999999999</v>
      </c>
      <c r="Q541" s="56">
        <f t="shared" si="15"/>
        <v>12.669493965517239</v>
      </c>
      <c r="R541">
        <v>0</v>
      </c>
      <c r="U541">
        <v>0</v>
      </c>
      <c r="W541">
        <v>0</v>
      </c>
      <c r="X541">
        <v>0.48670000000000002</v>
      </c>
    </row>
    <row r="542" spans="1:29" x14ac:dyDescent="0.35">
      <c r="A542" t="s">
        <v>841</v>
      </c>
      <c r="B542" t="s">
        <v>30</v>
      </c>
      <c r="C542" t="s">
        <v>269</v>
      </c>
      <c r="D542" t="s">
        <v>938</v>
      </c>
      <c r="E542" t="s">
        <v>589</v>
      </c>
      <c r="F542" s="1">
        <v>0.40440000000000004</v>
      </c>
      <c r="G542">
        <v>0.50429999999999997</v>
      </c>
      <c r="H542">
        <v>7.2999999999999995E-2</v>
      </c>
      <c r="I542">
        <v>3.7700000000000004E-2</v>
      </c>
      <c r="J542">
        <f>+I542/H542</f>
        <v>0.51643835616438361</v>
      </c>
      <c r="K542">
        <v>3</v>
      </c>
      <c r="L542">
        <v>86.024000000000001</v>
      </c>
      <c r="M542">
        <v>102.318</v>
      </c>
      <c r="N542">
        <v>99.018000000000001</v>
      </c>
      <c r="P542">
        <f>+SUM(L542:N542)</f>
        <v>287.36</v>
      </c>
      <c r="Q542" s="56">
        <f t="shared" si="15"/>
        <v>11.966981432360743</v>
      </c>
      <c r="R542">
        <v>0</v>
      </c>
      <c r="U542">
        <v>0</v>
      </c>
      <c r="W542">
        <v>0</v>
      </c>
      <c r="X542">
        <v>0.48670000000000002</v>
      </c>
    </row>
    <row r="543" spans="1:29" x14ac:dyDescent="0.35">
      <c r="A543" t="s">
        <v>841</v>
      </c>
      <c r="B543" t="s">
        <v>30</v>
      </c>
      <c r="C543" t="s">
        <v>269</v>
      </c>
      <c r="D543" t="s">
        <v>938</v>
      </c>
      <c r="E543" t="s">
        <v>590</v>
      </c>
      <c r="F543" s="1">
        <v>0.18209999999999998</v>
      </c>
      <c r="G543">
        <v>0.1714</v>
      </c>
      <c r="H543">
        <v>0.13750000000000001</v>
      </c>
      <c r="I543">
        <v>6.4000000000000001E-2</v>
      </c>
      <c r="J543">
        <f>+I543/H543</f>
        <v>0.46545454545454545</v>
      </c>
      <c r="K543">
        <v>3</v>
      </c>
      <c r="L543">
        <v>192.02799999999999</v>
      </c>
      <c r="M543">
        <v>137.238</v>
      </c>
      <c r="N543">
        <v>141.55600000000001</v>
      </c>
      <c r="P543">
        <f>+SUM(L543:N543)</f>
        <v>470.822</v>
      </c>
      <c r="Q543" s="56">
        <f t="shared" si="15"/>
        <v>11.549852187500001</v>
      </c>
      <c r="R543">
        <v>0</v>
      </c>
      <c r="U543">
        <v>0</v>
      </c>
      <c r="W543">
        <v>0</v>
      </c>
      <c r="X543">
        <v>0.48670000000000002</v>
      </c>
      <c r="AC543" s="1" t="s">
        <v>905</v>
      </c>
    </row>
    <row r="544" spans="1:29" x14ac:dyDescent="0.35">
      <c r="A544" t="s">
        <v>841</v>
      </c>
      <c r="B544" t="s">
        <v>30</v>
      </c>
      <c r="C544" t="s">
        <v>269</v>
      </c>
      <c r="D544" t="s">
        <v>938</v>
      </c>
      <c r="E544" t="s">
        <v>591</v>
      </c>
      <c r="F544" s="1">
        <v>3.8100000000000002E-2</v>
      </c>
      <c r="G544">
        <v>4.0300000000000002E-2</v>
      </c>
      <c r="Q544" s="56"/>
      <c r="R544">
        <v>0</v>
      </c>
      <c r="U544">
        <v>0</v>
      </c>
      <c r="W544">
        <v>0</v>
      </c>
      <c r="X544">
        <v>0.48670000000000002</v>
      </c>
    </row>
    <row r="545" spans="1:24" x14ac:dyDescent="0.35">
      <c r="A545" t="s">
        <v>841</v>
      </c>
      <c r="B545" t="s">
        <v>30</v>
      </c>
      <c r="C545" t="s">
        <v>269</v>
      </c>
      <c r="D545" t="s">
        <v>938</v>
      </c>
      <c r="E545" t="s">
        <v>592</v>
      </c>
      <c r="F545" s="1">
        <v>0.22439999999999999</v>
      </c>
      <c r="G545">
        <v>0.32369999999999999</v>
      </c>
      <c r="Q545" s="56"/>
      <c r="R545">
        <v>0</v>
      </c>
      <c r="U545">
        <v>0</v>
      </c>
      <c r="W545">
        <v>0</v>
      </c>
      <c r="X545">
        <v>0.48670000000000002</v>
      </c>
    </row>
    <row r="546" spans="1:24" x14ac:dyDescent="0.35">
      <c r="A546" t="s">
        <v>841</v>
      </c>
      <c r="B546" t="s">
        <v>30</v>
      </c>
      <c r="C546" t="s">
        <v>269</v>
      </c>
      <c r="D546" t="s">
        <v>938</v>
      </c>
      <c r="E546" t="s">
        <v>593</v>
      </c>
      <c r="F546" s="1">
        <v>0.9</v>
      </c>
      <c r="G546">
        <v>1.22</v>
      </c>
      <c r="Q546" s="56"/>
      <c r="R546">
        <v>0</v>
      </c>
      <c r="U546">
        <v>0</v>
      </c>
      <c r="W546">
        <v>0</v>
      </c>
      <c r="X546">
        <v>0.48670000000000002</v>
      </c>
    </row>
    <row r="547" spans="1:24" x14ac:dyDescent="0.35">
      <c r="A547" t="s">
        <v>841</v>
      </c>
      <c r="B547" t="s">
        <v>30</v>
      </c>
      <c r="C547" t="s">
        <v>269</v>
      </c>
      <c r="D547" t="s">
        <v>938</v>
      </c>
      <c r="E547" t="s">
        <v>594</v>
      </c>
      <c r="F547" s="1">
        <v>0.23669999999999999</v>
      </c>
      <c r="G547">
        <v>0.18529999999999999</v>
      </c>
      <c r="Q547" s="56"/>
      <c r="R547">
        <v>0</v>
      </c>
      <c r="U547">
        <v>0</v>
      </c>
      <c r="W547">
        <v>0</v>
      </c>
      <c r="X547">
        <v>0.48670000000000002</v>
      </c>
    </row>
    <row r="548" spans="1:24" x14ac:dyDescent="0.35">
      <c r="A548" t="s">
        <v>841</v>
      </c>
      <c r="B548" t="s">
        <v>285</v>
      </c>
      <c r="C548" t="s">
        <v>286</v>
      </c>
      <c r="D548" t="s">
        <v>939</v>
      </c>
      <c r="E548" t="s">
        <v>595</v>
      </c>
      <c r="F548" s="1">
        <v>2.0442</v>
      </c>
      <c r="G548">
        <v>1.21</v>
      </c>
      <c r="H548">
        <v>7.3999999999999996E-2</v>
      </c>
      <c r="I548">
        <v>3.4700000000000002E-2</v>
      </c>
      <c r="J548">
        <f>+I548/H548</f>
        <v>0.46891891891891896</v>
      </c>
      <c r="K548">
        <v>3</v>
      </c>
      <c r="L548">
        <v>72.442999999999998</v>
      </c>
      <c r="M548">
        <v>110.73099999999999</v>
      </c>
      <c r="N548">
        <v>106.209</v>
      </c>
      <c r="P548">
        <f>+SUM(L548:N548)</f>
        <v>289.38299999999998</v>
      </c>
      <c r="Q548" s="56">
        <f t="shared" si="15"/>
        <v>13.093121325648413</v>
      </c>
      <c r="R548">
        <f>+(U548*35)/S548</f>
        <v>231.9252873563218</v>
      </c>
      <c r="S548">
        <v>1.7400000000000002E-2</v>
      </c>
      <c r="U548">
        <v>0.1153</v>
      </c>
      <c r="V548">
        <f>+(S548*1000)/35</f>
        <v>0.49714285714285722</v>
      </c>
      <c r="W548">
        <v>13</v>
      </c>
      <c r="X548">
        <v>0.5232</v>
      </c>
    </row>
    <row r="549" spans="1:24" x14ac:dyDescent="0.35">
      <c r="A549" t="s">
        <v>841</v>
      </c>
      <c r="B549" t="s">
        <v>285</v>
      </c>
      <c r="C549" t="s">
        <v>286</v>
      </c>
      <c r="D549" t="s">
        <v>939</v>
      </c>
      <c r="E549" t="s">
        <v>596</v>
      </c>
      <c r="F549" s="1">
        <v>1.18</v>
      </c>
      <c r="G549">
        <v>1.03</v>
      </c>
      <c r="Q549" s="56"/>
      <c r="R549">
        <v>0</v>
      </c>
      <c r="U549">
        <v>0</v>
      </c>
      <c r="W549">
        <v>3</v>
      </c>
      <c r="X549">
        <v>0.5232</v>
      </c>
    </row>
    <row r="550" spans="1:24" x14ac:dyDescent="0.35">
      <c r="A550" t="s">
        <v>841</v>
      </c>
      <c r="B550" t="s">
        <v>285</v>
      </c>
      <c r="C550" t="s">
        <v>286</v>
      </c>
      <c r="D550" t="s">
        <v>939</v>
      </c>
      <c r="E550" t="s">
        <v>597</v>
      </c>
      <c r="F550" s="1">
        <v>0.73110000000000008</v>
      </c>
      <c r="G550">
        <v>1.4</v>
      </c>
      <c r="Q550" s="56"/>
      <c r="R550">
        <f>+(U550*35)/S550</f>
        <v>124.10714285714286</v>
      </c>
      <c r="S550">
        <v>1.9599999999999999E-2</v>
      </c>
      <c r="U550">
        <v>6.9500000000000006E-2</v>
      </c>
      <c r="V550">
        <f>+(S550*1000)/35</f>
        <v>0.55999999999999994</v>
      </c>
      <c r="W550">
        <v>1</v>
      </c>
      <c r="X550">
        <v>0.5232</v>
      </c>
    </row>
    <row r="551" spans="1:24" x14ac:dyDescent="0.35">
      <c r="A551" t="s">
        <v>841</v>
      </c>
      <c r="B551" t="s">
        <v>285</v>
      </c>
      <c r="C551" t="s">
        <v>286</v>
      </c>
      <c r="D551" t="s">
        <v>939</v>
      </c>
      <c r="E551" t="s">
        <v>598</v>
      </c>
      <c r="F551" s="1">
        <v>1.0665</v>
      </c>
      <c r="G551">
        <v>0.89</v>
      </c>
      <c r="Q551" s="56"/>
      <c r="R551">
        <f>+(U551*35)/S551</f>
        <v>333.86524822695037</v>
      </c>
      <c r="S551">
        <v>1.4100000000000001E-2</v>
      </c>
      <c r="U551">
        <v>0.13450000000000001</v>
      </c>
      <c r="V551">
        <f>+(S551*1000)/35</f>
        <v>0.40285714285714291</v>
      </c>
      <c r="W551">
        <v>5</v>
      </c>
      <c r="X551">
        <v>0.5232</v>
      </c>
    </row>
    <row r="552" spans="1:24" x14ac:dyDescent="0.35">
      <c r="A552" t="s">
        <v>841</v>
      </c>
      <c r="B552" t="s">
        <v>285</v>
      </c>
      <c r="C552" t="s">
        <v>286</v>
      </c>
      <c r="D552" t="s">
        <v>939</v>
      </c>
      <c r="E552" t="s">
        <v>599</v>
      </c>
      <c r="F552" s="1">
        <v>2.5820000000000003</v>
      </c>
      <c r="G552">
        <v>1.68</v>
      </c>
      <c r="Q552" s="56"/>
      <c r="R552">
        <f>+(U552*35)/S552</f>
        <v>395.44573643410854</v>
      </c>
      <c r="S552">
        <v>2.58E-2</v>
      </c>
      <c r="U552">
        <v>0.29150000000000004</v>
      </c>
      <c r="V552">
        <f>+(S552*1000)/35</f>
        <v>0.73714285714285721</v>
      </c>
      <c r="W552">
        <v>8</v>
      </c>
      <c r="X552">
        <v>0.5232</v>
      </c>
    </row>
    <row r="553" spans="1:24" x14ac:dyDescent="0.35">
      <c r="A553" t="s">
        <v>841</v>
      </c>
      <c r="B553" t="s">
        <v>285</v>
      </c>
      <c r="C553" t="s">
        <v>286</v>
      </c>
      <c r="D553" t="s">
        <v>939</v>
      </c>
      <c r="E553" t="s">
        <v>600</v>
      </c>
      <c r="F553" s="1">
        <v>1.9159000000000002</v>
      </c>
      <c r="G553">
        <v>1.51</v>
      </c>
      <c r="Q553" s="56"/>
      <c r="R553">
        <f>+(U553*35)/S553</f>
        <v>396.19369369369372</v>
      </c>
      <c r="S553">
        <v>2.2200000000000001E-2</v>
      </c>
      <c r="U553">
        <v>0.25130000000000002</v>
      </c>
      <c r="V553">
        <f>+(S553*1000)/35</f>
        <v>0.63428571428571423</v>
      </c>
      <c r="W553">
        <v>8</v>
      </c>
      <c r="X553">
        <v>0.5232</v>
      </c>
    </row>
    <row r="554" spans="1:24" x14ac:dyDescent="0.35">
      <c r="A554" t="s">
        <v>841</v>
      </c>
      <c r="B554" t="s">
        <v>285</v>
      </c>
      <c r="C554" t="s">
        <v>286</v>
      </c>
      <c r="D554" t="s">
        <v>939</v>
      </c>
      <c r="E554" t="s">
        <v>601</v>
      </c>
      <c r="F554" s="1">
        <v>0.72</v>
      </c>
      <c r="G554">
        <v>0.72</v>
      </c>
      <c r="Q554" s="56"/>
      <c r="R554">
        <v>0</v>
      </c>
      <c r="U554">
        <v>0</v>
      </c>
      <c r="W554">
        <v>0</v>
      </c>
      <c r="X554">
        <v>0.5232</v>
      </c>
    </row>
    <row r="555" spans="1:24" x14ac:dyDescent="0.35">
      <c r="A555" t="s">
        <v>841</v>
      </c>
      <c r="B555" t="s">
        <v>285</v>
      </c>
      <c r="C555" t="s">
        <v>286</v>
      </c>
      <c r="D555" t="s">
        <v>939</v>
      </c>
      <c r="E555" t="s">
        <v>602</v>
      </c>
      <c r="F555" s="1">
        <v>1.3607</v>
      </c>
      <c r="G555">
        <v>0.93</v>
      </c>
      <c r="H555">
        <v>0.10299999999999999</v>
      </c>
      <c r="I555">
        <v>5.0100000000000006E-2</v>
      </c>
      <c r="J555">
        <f>+I555/H555</f>
        <v>0.48640776699029137</v>
      </c>
      <c r="K555">
        <v>3</v>
      </c>
      <c r="L555">
        <v>126.39</v>
      </c>
      <c r="M555">
        <v>126.80800000000001</v>
      </c>
      <c r="N555">
        <v>122.60299999999999</v>
      </c>
      <c r="P555">
        <f>+SUM(L555:N555)</f>
        <v>375.80099999999999</v>
      </c>
      <c r="Q555" s="56">
        <f t="shared" si="15"/>
        <v>11.776598203592812</v>
      </c>
      <c r="R555">
        <f>+(U555*35)/S555</f>
        <v>151.10344827586209</v>
      </c>
      <c r="S555">
        <v>1.4500000000000001E-2</v>
      </c>
      <c r="U555">
        <v>6.2600000000000003E-2</v>
      </c>
      <c r="V555">
        <f>+(S555*1000)/35</f>
        <v>0.41428571428571431</v>
      </c>
      <c r="W555">
        <v>3</v>
      </c>
      <c r="X555">
        <v>0.5232</v>
      </c>
    </row>
    <row r="556" spans="1:24" x14ac:dyDescent="0.35">
      <c r="A556" t="s">
        <v>841</v>
      </c>
      <c r="B556" t="s">
        <v>285</v>
      </c>
      <c r="C556" t="s">
        <v>286</v>
      </c>
      <c r="D556" t="s">
        <v>939</v>
      </c>
      <c r="E556" t="s">
        <v>603</v>
      </c>
      <c r="F556" s="1">
        <v>2.4115000000000002</v>
      </c>
      <c r="G556">
        <v>1.08</v>
      </c>
      <c r="H556">
        <v>8.1299999999999997E-2</v>
      </c>
      <c r="I556">
        <v>4.2800000000000005E-2</v>
      </c>
      <c r="J556">
        <f>+I556/H556</f>
        <v>0.52644526445264461</v>
      </c>
      <c r="K556">
        <v>3</v>
      </c>
      <c r="L556">
        <v>93.962000000000003</v>
      </c>
      <c r="M556">
        <v>116.407</v>
      </c>
      <c r="N556">
        <v>104.59099999999999</v>
      </c>
      <c r="P556">
        <f>+SUM(L556:N556)</f>
        <v>314.95999999999998</v>
      </c>
      <c r="Q556" s="56">
        <f t="shared" si="15"/>
        <v>11.553439252336446</v>
      </c>
      <c r="R556">
        <f>+(U556*35)/S556</f>
        <v>323.01612903225811</v>
      </c>
      <c r="S556">
        <v>3.1E-2</v>
      </c>
      <c r="U556">
        <v>0.28610000000000002</v>
      </c>
      <c r="V556">
        <f>+(S556*1000)/35</f>
        <v>0.88571428571428568</v>
      </c>
      <c r="W556">
        <v>10</v>
      </c>
      <c r="X556">
        <v>0.5232</v>
      </c>
    </row>
    <row r="557" spans="1:24" x14ac:dyDescent="0.35">
      <c r="A557" t="s">
        <v>841</v>
      </c>
      <c r="B557" t="s">
        <v>285</v>
      </c>
      <c r="C557" t="s">
        <v>286</v>
      </c>
      <c r="D557" t="s">
        <v>939</v>
      </c>
      <c r="E557" t="s">
        <v>604</v>
      </c>
      <c r="F557" s="1">
        <v>2.7165999999999997</v>
      </c>
      <c r="G557">
        <v>1.1200000000000001</v>
      </c>
      <c r="H557">
        <v>0.15479999999999999</v>
      </c>
      <c r="I557">
        <v>7.1500000000000008E-2</v>
      </c>
      <c r="J557">
        <f>+I557/H557</f>
        <v>0.46188630490956079</v>
      </c>
      <c r="K557">
        <v>3</v>
      </c>
      <c r="L557">
        <v>196.66200000000001</v>
      </c>
      <c r="M557">
        <v>170.41399999999999</v>
      </c>
      <c r="N557">
        <v>182.43899999999999</v>
      </c>
      <c r="P557">
        <f>+SUM(L557:N557)</f>
        <v>549.51499999999999</v>
      </c>
      <c r="Q557" s="56">
        <f t="shared" si="15"/>
        <v>12.066273426573424</v>
      </c>
      <c r="R557">
        <f>+(U557*35)/S557</f>
        <v>78.536585365853668</v>
      </c>
      <c r="S557">
        <v>1.23E-2</v>
      </c>
      <c r="U557">
        <v>2.7600000000000003E-2</v>
      </c>
      <c r="V557">
        <f>+(S557*1000)/35</f>
        <v>0.35142857142857142</v>
      </c>
      <c r="W557">
        <v>1</v>
      </c>
      <c r="X557">
        <v>0.5232</v>
      </c>
    </row>
    <row r="558" spans="1:24" x14ac:dyDescent="0.35">
      <c r="A558" t="s">
        <v>841</v>
      </c>
      <c r="B558" t="s">
        <v>285</v>
      </c>
      <c r="C558" t="s">
        <v>286</v>
      </c>
      <c r="D558" t="s">
        <v>939</v>
      </c>
      <c r="E558" t="s">
        <v>605</v>
      </c>
      <c r="F558" s="1">
        <v>1.2451999999999999</v>
      </c>
      <c r="G558">
        <v>0.62</v>
      </c>
      <c r="Q558" s="56"/>
      <c r="R558">
        <f>+(U558*35)/S558</f>
        <v>361.17370892018783</v>
      </c>
      <c r="S558">
        <v>2.1299999999999999E-2</v>
      </c>
      <c r="U558">
        <v>0.21980000000000002</v>
      </c>
      <c r="V558">
        <f>+(S558*1000)/35</f>
        <v>0.60857142857142854</v>
      </c>
      <c r="W558">
        <v>9</v>
      </c>
      <c r="X558">
        <v>0.5232</v>
      </c>
    </row>
    <row r="559" spans="1:24" x14ac:dyDescent="0.35">
      <c r="A559" t="s">
        <v>841</v>
      </c>
      <c r="B559" t="s">
        <v>285</v>
      </c>
      <c r="C559" t="s">
        <v>286</v>
      </c>
      <c r="D559" t="s">
        <v>939</v>
      </c>
      <c r="E559" t="s">
        <v>606</v>
      </c>
      <c r="F559" s="1">
        <v>1.7251999999999998</v>
      </c>
      <c r="G559">
        <v>1.43</v>
      </c>
      <c r="H559">
        <v>0.15229999999999999</v>
      </c>
      <c r="I559">
        <v>6.5200000000000008E-2</v>
      </c>
      <c r="J559">
        <f>+I559/H559</f>
        <v>0.42810242941562715</v>
      </c>
      <c r="K559">
        <v>3</v>
      </c>
      <c r="L559">
        <v>164.52199999999999</v>
      </c>
      <c r="M559">
        <v>174.90700000000001</v>
      </c>
      <c r="N559">
        <v>166.66900000000001</v>
      </c>
      <c r="P559">
        <f>+SUM(L559:N559)</f>
        <v>506.09799999999996</v>
      </c>
      <c r="Q559" s="56">
        <f t="shared" si="15"/>
        <v>12.186715644171779</v>
      </c>
      <c r="R559">
        <v>0</v>
      </c>
      <c r="U559">
        <v>0</v>
      </c>
      <c r="W559">
        <v>0</v>
      </c>
      <c r="X559">
        <v>0.5232</v>
      </c>
    </row>
    <row r="560" spans="1:24" ht="19.5" x14ac:dyDescent="0.6">
      <c r="A560" t="s">
        <v>841</v>
      </c>
      <c r="B560" t="s">
        <v>30</v>
      </c>
      <c r="C560" t="s">
        <v>322</v>
      </c>
      <c r="D560" t="s">
        <v>948</v>
      </c>
      <c r="E560" t="s">
        <v>607</v>
      </c>
      <c r="F560" s="1">
        <v>3.5466000000000002</v>
      </c>
      <c r="G560">
        <v>2.56</v>
      </c>
      <c r="Q560" s="56"/>
      <c r="R560">
        <f>+(U560*35)/S560</f>
        <v>607.11538461538464</v>
      </c>
      <c r="S560">
        <v>1.8200000000000001E-2</v>
      </c>
      <c r="U560">
        <v>0.31570000000000004</v>
      </c>
      <c r="V560">
        <f>+(S560*1000)/35</f>
        <v>0.52</v>
      </c>
      <c r="W560">
        <v>8</v>
      </c>
      <c r="X560" s="76">
        <v>0.48409999999999997</v>
      </c>
    </row>
    <row r="561" spans="1:29" ht="19.5" x14ac:dyDescent="0.6">
      <c r="A561" t="s">
        <v>841</v>
      </c>
      <c r="B561" t="s">
        <v>30</v>
      </c>
      <c r="C561" t="s">
        <v>322</v>
      </c>
      <c r="D561" t="s">
        <v>948</v>
      </c>
      <c r="E561" t="s">
        <v>608</v>
      </c>
      <c r="F561" s="1">
        <v>1.1216000000000002</v>
      </c>
      <c r="G561">
        <v>0.86</v>
      </c>
      <c r="H561">
        <v>8.2299999999999998E-2</v>
      </c>
      <c r="I561">
        <v>4.1600000000000005E-2</v>
      </c>
      <c r="J561">
        <f>+I561/H561</f>
        <v>0.50546780072904018</v>
      </c>
      <c r="K561">
        <v>3</v>
      </c>
      <c r="L561">
        <v>90.432000000000002</v>
      </c>
      <c r="M561">
        <v>150.023</v>
      </c>
      <c r="N561">
        <v>118.452</v>
      </c>
      <c r="P561">
        <f>+SUM(L561:N561)</f>
        <v>358.90699999999998</v>
      </c>
      <c r="Q561" s="56">
        <f t="shared" si="15"/>
        <v>13.545288221153843</v>
      </c>
      <c r="R561">
        <v>0</v>
      </c>
      <c r="U561">
        <v>0</v>
      </c>
      <c r="W561">
        <v>0</v>
      </c>
      <c r="X561" s="76">
        <v>0.48409999999999997</v>
      </c>
    </row>
    <row r="562" spans="1:29" ht="19.5" x14ac:dyDescent="0.6">
      <c r="A562" t="s">
        <v>841</v>
      </c>
      <c r="B562" t="s">
        <v>30</v>
      </c>
      <c r="C562" t="s">
        <v>322</v>
      </c>
      <c r="D562" t="s">
        <v>948</v>
      </c>
      <c r="E562" t="s">
        <v>609</v>
      </c>
      <c r="F562" s="1">
        <v>1.5919000000000001</v>
      </c>
      <c r="G562">
        <v>2.65</v>
      </c>
      <c r="H562">
        <v>7.46E-2</v>
      </c>
      <c r="I562">
        <v>3.1900000000000005E-2</v>
      </c>
      <c r="J562">
        <f>+I562/H562</f>
        <v>0.42761394101876682</v>
      </c>
      <c r="K562">
        <v>3</v>
      </c>
      <c r="L562">
        <v>87.531000000000006</v>
      </c>
      <c r="M562">
        <v>99.888999999999996</v>
      </c>
      <c r="N562">
        <v>105.97499999999999</v>
      </c>
      <c r="P562">
        <f>+SUM(L562:N562)</f>
        <v>293.39499999999998</v>
      </c>
      <c r="Q562" s="56">
        <f t="shared" si="15"/>
        <v>14.43981661442006</v>
      </c>
      <c r="R562">
        <v>0</v>
      </c>
      <c r="U562">
        <v>0</v>
      </c>
      <c r="W562">
        <v>0</v>
      </c>
      <c r="X562" s="76">
        <v>0.48409999999999997</v>
      </c>
    </row>
    <row r="563" spans="1:29" ht="19.5" x14ac:dyDescent="0.6">
      <c r="A563" t="s">
        <v>841</v>
      </c>
      <c r="B563" t="s">
        <v>30</v>
      </c>
      <c r="C563" t="s">
        <v>322</v>
      </c>
      <c r="D563" t="s">
        <v>948</v>
      </c>
      <c r="E563" t="s">
        <v>610</v>
      </c>
      <c r="F563" s="1">
        <v>1.0661</v>
      </c>
      <c r="G563">
        <v>0.94</v>
      </c>
      <c r="H563">
        <v>7.1800000000000003E-2</v>
      </c>
      <c r="I563">
        <v>3.61E-2</v>
      </c>
      <c r="J563">
        <f>+I563/H563</f>
        <v>0.50278551532033422</v>
      </c>
      <c r="K563">
        <v>3</v>
      </c>
      <c r="L563">
        <v>86.153000000000006</v>
      </c>
      <c r="M563">
        <v>73.227999999999994</v>
      </c>
      <c r="N563">
        <v>105.254</v>
      </c>
      <c r="P563">
        <f>+SUM(L563:N563)</f>
        <v>264.63499999999999</v>
      </c>
      <c r="Q563" s="56">
        <f t="shared" si="15"/>
        <v>11.509056786703601</v>
      </c>
      <c r="R563">
        <v>0</v>
      </c>
      <c r="U563">
        <v>0</v>
      </c>
      <c r="W563">
        <v>0</v>
      </c>
      <c r="X563" s="76">
        <v>0.48409999999999997</v>
      </c>
    </row>
    <row r="564" spans="1:29" ht="19.5" x14ac:dyDescent="0.6">
      <c r="A564" t="s">
        <v>841</v>
      </c>
      <c r="B564" t="s">
        <v>30</v>
      </c>
      <c r="C564" t="s">
        <v>322</v>
      </c>
      <c r="D564" t="s">
        <v>948</v>
      </c>
      <c r="E564" t="s">
        <v>611</v>
      </c>
      <c r="F564" s="1">
        <v>2.8329000000000004</v>
      </c>
      <c r="G564">
        <v>2.68</v>
      </c>
      <c r="H564">
        <v>0.1008</v>
      </c>
      <c r="I564">
        <v>4.4900000000000002E-2</v>
      </c>
      <c r="J564">
        <f>+I564/H564</f>
        <v>0.44543650793650796</v>
      </c>
      <c r="K564">
        <v>3</v>
      </c>
      <c r="L564">
        <v>132.22999999999999</v>
      </c>
      <c r="M564">
        <v>134.458</v>
      </c>
      <c r="N564">
        <v>146.89599999999999</v>
      </c>
      <c r="P564">
        <f>+SUM(L564:N564)</f>
        <v>413.58399999999995</v>
      </c>
      <c r="Q564" s="56">
        <f t="shared" si="15"/>
        <v>14.461623162583516</v>
      </c>
      <c r="R564">
        <f>+(U564*35)/S564</f>
        <v>202.01754385964912</v>
      </c>
      <c r="S564">
        <v>2.2800000000000001E-2</v>
      </c>
      <c r="U564">
        <v>0.13159999999999999</v>
      </c>
      <c r="V564">
        <f>+(S564*1000)/35</f>
        <v>0.65142857142857147</v>
      </c>
      <c r="W564">
        <v>10</v>
      </c>
      <c r="X564" s="76">
        <v>0.48409999999999997</v>
      </c>
    </row>
    <row r="565" spans="1:29" ht="19.5" x14ac:dyDescent="0.6">
      <c r="A565" t="s">
        <v>841</v>
      </c>
      <c r="B565" t="s">
        <v>30</v>
      </c>
      <c r="C565" t="s">
        <v>322</v>
      </c>
      <c r="D565" t="s">
        <v>948</v>
      </c>
      <c r="E565" t="s">
        <v>612</v>
      </c>
      <c r="F565" s="1">
        <v>5.1900000000000002E-2</v>
      </c>
      <c r="G565">
        <v>0.1323</v>
      </c>
      <c r="Q565" s="56"/>
      <c r="R565">
        <v>0</v>
      </c>
      <c r="U565">
        <v>0</v>
      </c>
      <c r="W565">
        <v>0</v>
      </c>
      <c r="X565" s="76">
        <v>0.48409999999999997</v>
      </c>
    </row>
    <row r="566" spans="1:29" ht="19.5" x14ac:dyDescent="0.6">
      <c r="A566" t="s">
        <v>841</v>
      </c>
      <c r="B566" t="s">
        <v>30</v>
      </c>
      <c r="C566" t="s">
        <v>322</v>
      </c>
      <c r="D566" t="s">
        <v>948</v>
      </c>
      <c r="E566" t="s">
        <v>613</v>
      </c>
      <c r="F566" s="1">
        <v>0.4456</v>
      </c>
      <c r="G566">
        <v>0.59040000000000004</v>
      </c>
      <c r="H566">
        <v>7.3200000000000001E-2</v>
      </c>
      <c r="I566">
        <v>3.1900000000000005E-2</v>
      </c>
      <c r="J566">
        <f>+I566/H566</f>
        <v>0.435792349726776</v>
      </c>
      <c r="K566">
        <v>3</v>
      </c>
      <c r="L566">
        <v>108.16</v>
      </c>
      <c r="M566">
        <v>122.224</v>
      </c>
      <c r="N566">
        <v>78.067999999999998</v>
      </c>
      <c r="P566">
        <f>+SUM(L566:N566)</f>
        <v>308.452</v>
      </c>
      <c r="Q566" s="56">
        <f t="shared" si="15"/>
        <v>15.180866457680249</v>
      </c>
      <c r="R566">
        <v>0</v>
      </c>
      <c r="U566">
        <v>0</v>
      </c>
      <c r="W566">
        <v>0</v>
      </c>
      <c r="X566" s="76">
        <v>0.48409999999999997</v>
      </c>
    </row>
    <row r="567" spans="1:29" ht="19.5" x14ac:dyDescent="0.6">
      <c r="A567" t="s">
        <v>841</v>
      </c>
      <c r="B567" t="s">
        <v>30</v>
      </c>
      <c r="C567" t="s">
        <v>322</v>
      </c>
      <c r="D567" t="s">
        <v>948</v>
      </c>
      <c r="E567" t="s">
        <v>614</v>
      </c>
      <c r="F567" s="1">
        <v>0.38269999999999998</v>
      </c>
      <c r="G567">
        <v>0.2979</v>
      </c>
      <c r="Q567" s="56"/>
      <c r="R567">
        <v>0</v>
      </c>
      <c r="U567">
        <v>0</v>
      </c>
      <c r="W567">
        <v>0</v>
      </c>
      <c r="X567" s="76">
        <v>0.48409999999999997</v>
      </c>
    </row>
    <row r="568" spans="1:29" ht="19.5" x14ac:dyDescent="0.6">
      <c r="A568" t="s">
        <v>841</v>
      </c>
      <c r="B568" t="s">
        <v>30</v>
      </c>
      <c r="C568" t="s">
        <v>322</v>
      </c>
      <c r="D568" t="s">
        <v>948</v>
      </c>
      <c r="E568" t="s">
        <v>615</v>
      </c>
      <c r="F568" s="1">
        <v>7.1000000000000004E-3</v>
      </c>
      <c r="G568">
        <v>1.4800000000000001E-2</v>
      </c>
      <c r="Q568" s="56"/>
      <c r="R568">
        <v>0</v>
      </c>
      <c r="U568">
        <v>0</v>
      </c>
      <c r="W568">
        <v>0</v>
      </c>
      <c r="X568" s="76">
        <v>0.48409999999999997</v>
      </c>
    </row>
    <row r="569" spans="1:29" ht="19.5" x14ac:dyDescent="0.6">
      <c r="A569" t="s">
        <v>841</v>
      </c>
      <c r="B569" t="s">
        <v>30</v>
      </c>
      <c r="C569" t="s">
        <v>322</v>
      </c>
      <c r="D569" t="s">
        <v>948</v>
      </c>
      <c r="E569" t="s">
        <v>616</v>
      </c>
      <c r="F569" s="1">
        <v>1.9900000000000001E-2</v>
      </c>
      <c r="G569">
        <v>3.8800000000000001E-2</v>
      </c>
      <c r="Q569" s="56"/>
      <c r="R569">
        <v>0</v>
      </c>
      <c r="U569">
        <v>0</v>
      </c>
      <c r="W569">
        <v>0</v>
      </c>
      <c r="X569" s="76">
        <v>0.48409999999999997</v>
      </c>
    </row>
    <row r="570" spans="1:29" ht="19.5" x14ac:dyDescent="0.6">
      <c r="A570" t="s">
        <v>841</v>
      </c>
      <c r="B570" t="s">
        <v>29</v>
      </c>
      <c r="C570" t="s">
        <v>300</v>
      </c>
      <c r="D570" t="s">
        <v>940</v>
      </c>
      <c r="E570" t="s">
        <v>617</v>
      </c>
      <c r="F570" s="1">
        <v>0.56999999999999995</v>
      </c>
      <c r="G570">
        <v>0.33</v>
      </c>
      <c r="Q570" s="56"/>
      <c r="R570">
        <v>0</v>
      </c>
      <c r="U570">
        <v>0</v>
      </c>
      <c r="W570">
        <v>0</v>
      </c>
      <c r="X570" s="76">
        <v>0.47370000000000001</v>
      </c>
    </row>
    <row r="571" spans="1:29" ht="19.5" x14ac:dyDescent="0.6">
      <c r="A571" t="s">
        <v>841</v>
      </c>
      <c r="B571" t="s">
        <v>29</v>
      </c>
      <c r="C571" t="s">
        <v>300</v>
      </c>
      <c r="D571" t="s">
        <v>940</v>
      </c>
      <c r="E571" t="s">
        <v>618</v>
      </c>
      <c r="F571" s="1">
        <v>3.11</v>
      </c>
      <c r="G571">
        <v>3.07</v>
      </c>
      <c r="Q571" s="56"/>
      <c r="R571">
        <v>0</v>
      </c>
      <c r="U571">
        <v>0</v>
      </c>
      <c r="W571">
        <v>0</v>
      </c>
      <c r="X571" s="76">
        <v>0.47370000000000001</v>
      </c>
    </row>
    <row r="572" spans="1:29" ht="19.5" x14ac:dyDescent="0.6">
      <c r="A572" t="s">
        <v>841</v>
      </c>
      <c r="B572" t="s">
        <v>29</v>
      </c>
      <c r="C572" t="s">
        <v>300</v>
      </c>
      <c r="D572" t="s">
        <v>940</v>
      </c>
      <c r="E572" t="s">
        <v>619</v>
      </c>
      <c r="F572" s="1">
        <v>2.4700000000000002</v>
      </c>
      <c r="G572">
        <v>1.1000000000000001</v>
      </c>
      <c r="Q572" s="56"/>
      <c r="R572">
        <v>0</v>
      </c>
      <c r="U572">
        <v>0</v>
      </c>
      <c r="W572">
        <v>0</v>
      </c>
      <c r="X572" s="76">
        <v>0.47370000000000001</v>
      </c>
      <c r="AC572" s="1" t="s">
        <v>877</v>
      </c>
    </row>
    <row r="573" spans="1:29" ht="19.5" x14ac:dyDescent="0.6">
      <c r="A573" t="s">
        <v>841</v>
      </c>
      <c r="B573" t="s">
        <v>29</v>
      </c>
      <c r="C573" t="s">
        <v>300</v>
      </c>
      <c r="D573" t="s">
        <v>940</v>
      </c>
      <c r="E573" t="s">
        <v>620</v>
      </c>
      <c r="F573" s="1">
        <v>1.69</v>
      </c>
      <c r="G573">
        <v>0.82</v>
      </c>
      <c r="Q573" s="56"/>
      <c r="R573">
        <v>0</v>
      </c>
      <c r="U573">
        <v>0</v>
      </c>
      <c r="W573" s="1">
        <v>0</v>
      </c>
      <c r="X573" s="76">
        <v>0.47370000000000001</v>
      </c>
      <c r="AC573" s="1">
        <v>11</v>
      </c>
    </row>
    <row r="574" spans="1:29" ht="19.5" x14ac:dyDescent="0.6">
      <c r="A574" t="s">
        <v>841</v>
      </c>
      <c r="B574" t="s">
        <v>29</v>
      </c>
      <c r="C574" t="s">
        <v>300</v>
      </c>
      <c r="D574" t="s">
        <v>940</v>
      </c>
      <c r="E574" t="s">
        <v>621</v>
      </c>
      <c r="F574" s="1">
        <v>5.5764000000000005</v>
      </c>
      <c r="G574">
        <v>2.91</v>
      </c>
      <c r="H574">
        <v>0.1721</v>
      </c>
      <c r="I574">
        <v>8.72E-2</v>
      </c>
      <c r="J574">
        <f>+I574/H574</f>
        <v>0.50668216153399182</v>
      </c>
      <c r="K574">
        <v>3</v>
      </c>
      <c r="L574">
        <v>186.96299999999999</v>
      </c>
      <c r="M574">
        <v>168.714</v>
      </c>
      <c r="N574">
        <v>189.172</v>
      </c>
      <c r="P574">
        <f>+SUM(L574:N574)</f>
        <v>544.84900000000005</v>
      </c>
      <c r="Q574" s="56">
        <f t="shared" si="15"/>
        <v>9.8097813073394509</v>
      </c>
      <c r="R574">
        <f>+(U574*35)/S574</f>
        <v>233.64444444444439</v>
      </c>
      <c r="S574">
        <v>2.2500000000000003E-2</v>
      </c>
      <c r="U574">
        <v>0.1502</v>
      </c>
      <c r="V574">
        <f>+(S574*1000)/35</f>
        <v>0.6428571428571429</v>
      </c>
      <c r="W574">
        <v>4</v>
      </c>
      <c r="X574" s="76">
        <v>0.47370000000000001</v>
      </c>
    </row>
    <row r="575" spans="1:29" ht="19.5" x14ac:dyDescent="0.6">
      <c r="A575" t="s">
        <v>841</v>
      </c>
      <c r="B575" t="s">
        <v>29</v>
      </c>
      <c r="C575" t="s">
        <v>300</v>
      </c>
      <c r="D575" t="s">
        <v>940</v>
      </c>
      <c r="E575" t="s">
        <v>622</v>
      </c>
      <c r="F575" s="1">
        <v>5.2809999999999997</v>
      </c>
      <c r="G575">
        <v>2.31</v>
      </c>
      <c r="Q575" s="56"/>
      <c r="R575">
        <f>+(U575*35)/S575</f>
        <v>1596.3888888888889</v>
      </c>
      <c r="S575">
        <v>1.8000000000000002E-2</v>
      </c>
      <c r="U575">
        <v>0.82100000000000006</v>
      </c>
      <c r="V575">
        <f>+(S575*1000)/35</f>
        <v>0.51428571428571435</v>
      </c>
      <c r="W575" s="1">
        <v>12</v>
      </c>
      <c r="X575" s="76">
        <v>0.47370000000000001</v>
      </c>
      <c r="AC575" s="1">
        <v>10</v>
      </c>
    </row>
    <row r="576" spans="1:29" ht="19.5" x14ac:dyDescent="0.6">
      <c r="A576" t="s">
        <v>841</v>
      </c>
      <c r="B576" t="s">
        <v>29</v>
      </c>
      <c r="C576" t="s">
        <v>300</v>
      </c>
      <c r="D576" t="s">
        <v>940</v>
      </c>
      <c r="E576" t="s">
        <v>623</v>
      </c>
      <c r="F576" s="1">
        <v>2.5817999999999999</v>
      </c>
      <c r="G576">
        <v>2.6</v>
      </c>
      <c r="Q576" s="56"/>
      <c r="R576">
        <f>+(U576*35)/S576</f>
        <v>56.045751633986924</v>
      </c>
      <c r="S576">
        <v>1.5300000000000001E-2</v>
      </c>
      <c r="U576">
        <v>2.4500000000000001E-2</v>
      </c>
      <c r="V576">
        <f>+(S576*1000)/35</f>
        <v>0.43714285714285717</v>
      </c>
      <c r="W576">
        <v>1</v>
      </c>
      <c r="X576" s="76">
        <v>0.47370000000000001</v>
      </c>
    </row>
    <row r="577" spans="1:29" ht="19.5" x14ac:dyDescent="0.6">
      <c r="A577" t="s">
        <v>841</v>
      </c>
      <c r="B577" t="s">
        <v>29</v>
      </c>
      <c r="C577" t="s">
        <v>300</v>
      </c>
      <c r="D577" t="s">
        <v>940</v>
      </c>
      <c r="E577" t="s">
        <v>624</v>
      </c>
      <c r="F577" s="1">
        <v>0.28839999999999999</v>
      </c>
      <c r="G577">
        <v>0.32900000000000001</v>
      </c>
      <c r="Q577" s="56"/>
      <c r="R577">
        <v>0</v>
      </c>
      <c r="U577">
        <v>0</v>
      </c>
      <c r="W577" s="1">
        <v>0</v>
      </c>
      <c r="X577" s="76">
        <v>0.47370000000000001</v>
      </c>
    </row>
    <row r="578" spans="1:29" ht="19.5" x14ac:dyDescent="0.6">
      <c r="A578" t="s">
        <v>841</v>
      </c>
      <c r="B578" t="s">
        <v>29</v>
      </c>
      <c r="C578" t="s">
        <v>300</v>
      </c>
      <c r="D578" t="s">
        <v>940</v>
      </c>
      <c r="E578" t="s">
        <v>625</v>
      </c>
      <c r="F578" s="1">
        <v>0.15359999999999999</v>
      </c>
      <c r="G578">
        <v>0.22520000000000001</v>
      </c>
      <c r="Q578" s="56"/>
      <c r="R578">
        <v>0</v>
      </c>
      <c r="U578">
        <v>0</v>
      </c>
      <c r="W578">
        <v>0</v>
      </c>
      <c r="X578" s="76">
        <v>0.47370000000000001</v>
      </c>
    </row>
    <row r="579" spans="1:29" ht="19.5" x14ac:dyDescent="0.6">
      <c r="A579" t="s">
        <v>841</v>
      </c>
      <c r="B579" t="s">
        <v>29</v>
      </c>
      <c r="C579" t="s">
        <v>300</v>
      </c>
      <c r="D579" t="s">
        <v>940</v>
      </c>
      <c r="E579" t="s">
        <v>626</v>
      </c>
      <c r="F579" s="1">
        <v>1.9805999999999999</v>
      </c>
      <c r="G579">
        <v>1.4</v>
      </c>
      <c r="Q579" s="56"/>
      <c r="R579">
        <f>+(U579*35)/S579</f>
        <v>322.65625</v>
      </c>
      <c r="S579">
        <v>1.9200000000000002E-2</v>
      </c>
      <c r="U579">
        <v>0.17700000000000002</v>
      </c>
      <c r="V579">
        <f>+(S579*1000)/35</f>
        <v>0.5485714285714286</v>
      </c>
      <c r="W579">
        <v>5</v>
      </c>
      <c r="X579" s="76">
        <v>0.47370000000000001</v>
      </c>
    </row>
    <row r="580" spans="1:29" ht="19.5" x14ac:dyDescent="0.6">
      <c r="A580" t="s">
        <v>841</v>
      </c>
      <c r="B580" t="s">
        <v>29</v>
      </c>
      <c r="C580" t="s">
        <v>300</v>
      </c>
      <c r="D580" t="s">
        <v>940</v>
      </c>
      <c r="E580" t="s">
        <v>627</v>
      </c>
      <c r="F580" s="1">
        <v>2.3733999999999997</v>
      </c>
      <c r="G580">
        <v>1.95</v>
      </c>
      <c r="H580">
        <v>0.14249999999999999</v>
      </c>
      <c r="I580">
        <v>7.3400000000000007E-2</v>
      </c>
      <c r="J580">
        <f>+I580/H580</f>
        <v>0.51508771929824571</v>
      </c>
      <c r="K580">
        <v>3</v>
      </c>
      <c r="L580">
        <v>119.172</v>
      </c>
      <c r="M580">
        <v>177.417</v>
      </c>
      <c r="N580">
        <v>172.589</v>
      </c>
      <c r="P580">
        <f>+SUM(L580:N580)</f>
        <v>469.178</v>
      </c>
      <c r="Q580" s="56">
        <f t="shared" si="15"/>
        <v>10.035551226158038</v>
      </c>
      <c r="R580">
        <v>0</v>
      </c>
      <c r="U580">
        <v>0</v>
      </c>
      <c r="W580">
        <v>0</v>
      </c>
      <c r="X580" s="76">
        <v>0.47370000000000001</v>
      </c>
    </row>
    <row r="581" spans="1:29" ht="19.5" x14ac:dyDescent="0.6">
      <c r="A581" t="s">
        <v>841</v>
      </c>
      <c r="B581" t="s">
        <v>29</v>
      </c>
      <c r="C581" t="s">
        <v>300</v>
      </c>
      <c r="D581" t="s">
        <v>940</v>
      </c>
      <c r="E581" t="s">
        <v>628</v>
      </c>
      <c r="F581" s="1">
        <v>2.9851000000000001</v>
      </c>
      <c r="G581">
        <v>2.0299999999999998</v>
      </c>
      <c r="H581">
        <v>0.13170000000000001</v>
      </c>
      <c r="I581">
        <v>6.6100000000000006E-2</v>
      </c>
      <c r="J581">
        <f>+I581/H581</f>
        <v>0.50189825360668183</v>
      </c>
      <c r="K581">
        <v>3</v>
      </c>
      <c r="L581">
        <v>114.265</v>
      </c>
      <c r="M581">
        <v>177.56</v>
      </c>
      <c r="N581">
        <v>143.09299999999999</v>
      </c>
      <c r="P581">
        <f>+SUM(L581:N581)</f>
        <v>434.91800000000001</v>
      </c>
      <c r="Q581" s="56">
        <f t="shared" si="15"/>
        <v>10.330124962178516</v>
      </c>
      <c r="R581">
        <f>+(U581*35)/S581</f>
        <v>184.31952662721892</v>
      </c>
      <c r="S581">
        <v>1.6900000000000002E-2</v>
      </c>
      <c r="U581">
        <v>8.900000000000001E-2</v>
      </c>
      <c r="V581">
        <f>+(S581*1000)/35</f>
        <v>0.48285714285714293</v>
      </c>
      <c r="W581">
        <v>3</v>
      </c>
      <c r="X581" s="76">
        <v>0.47370000000000001</v>
      </c>
    </row>
    <row r="582" spans="1:29" ht="19.5" x14ac:dyDescent="0.6">
      <c r="A582" t="s">
        <v>841</v>
      </c>
      <c r="B582" t="s">
        <v>29</v>
      </c>
      <c r="C582" t="s">
        <v>300</v>
      </c>
      <c r="D582" t="s">
        <v>940</v>
      </c>
      <c r="E582" t="s">
        <v>629</v>
      </c>
      <c r="F582" s="1">
        <v>1.0465</v>
      </c>
      <c r="G582">
        <v>1.51</v>
      </c>
      <c r="H582">
        <v>8.7999999999999995E-2</v>
      </c>
      <c r="I582">
        <v>4.5100000000000001E-2</v>
      </c>
      <c r="J582">
        <f>+I582/H582</f>
        <v>0.51250000000000007</v>
      </c>
      <c r="K582">
        <v>3</v>
      </c>
      <c r="L582">
        <v>115.285</v>
      </c>
      <c r="M582">
        <v>128.97499999999999</v>
      </c>
      <c r="N582">
        <v>119.642</v>
      </c>
      <c r="P582">
        <f>+SUM(L582:N582)</f>
        <v>363.90199999999999</v>
      </c>
      <c r="Q582" s="56">
        <f t="shared" si="15"/>
        <v>12.667985365853658</v>
      </c>
      <c r="R582">
        <f>+(U582*35)/S582</f>
        <v>65.150602409638552</v>
      </c>
      <c r="S582">
        <v>1.66E-2</v>
      </c>
      <c r="U582">
        <v>3.09E-2</v>
      </c>
      <c r="V582">
        <f>+(S582*1000)/35</f>
        <v>0.47428571428571431</v>
      </c>
      <c r="W582">
        <v>1</v>
      </c>
      <c r="X582" s="76">
        <v>0.47370000000000001</v>
      </c>
    </row>
    <row r="583" spans="1:29" ht="19.5" x14ac:dyDescent="0.6">
      <c r="A583" t="s">
        <v>841</v>
      </c>
      <c r="B583" t="s">
        <v>29</v>
      </c>
      <c r="C583" t="s">
        <v>300</v>
      </c>
      <c r="D583" t="s">
        <v>940</v>
      </c>
      <c r="E583" t="s">
        <v>630</v>
      </c>
      <c r="F583" s="1">
        <v>2.9480999999999997</v>
      </c>
      <c r="G583">
        <v>2.94</v>
      </c>
      <c r="H583">
        <v>0.17829999999999999</v>
      </c>
      <c r="I583">
        <v>9.9500000000000005E-2</v>
      </c>
      <c r="J583">
        <f>+I583/H583</f>
        <v>0.55804823331463838</v>
      </c>
      <c r="K583">
        <v>3</v>
      </c>
      <c r="L583">
        <v>231.13300000000001</v>
      </c>
      <c r="M583">
        <v>140.69200000000001</v>
      </c>
      <c r="N583">
        <v>192.113</v>
      </c>
      <c r="P583">
        <f>+SUM(L583:N583)</f>
        <v>563.9380000000001</v>
      </c>
      <c r="Q583" s="56">
        <f t="shared" si="15"/>
        <v>8.8983181909547753</v>
      </c>
      <c r="R583">
        <f>+(U583*35)/S583</f>
        <v>314.30348258706471</v>
      </c>
      <c r="S583">
        <v>2.01E-2</v>
      </c>
      <c r="U583">
        <v>0.18050000000000002</v>
      </c>
      <c r="V583">
        <f>+(S583*1000)/35</f>
        <v>0.57428571428571429</v>
      </c>
      <c r="W583">
        <v>3</v>
      </c>
      <c r="X583" s="76">
        <v>0.47370000000000001</v>
      </c>
    </row>
    <row r="584" spans="1:29" ht="19.5" x14ac:dyDescent="0.6">
      <c r="A584" t="s">
        <v>841</v>
      </c>
      <c r="B584" t="s">
        <v>30</v>
      </c>
      <c r="C584" t="s">
        <v>27</v>
      </c>
      <c r="D584" t="s">
        <v>932</v>
      </c>
      <c r="E584" t="s">
        <v>631</v>
      </c>
      <c r="F584" s="1">
        <v>0.95810000000000006</v>
      </c>
      <c r="G584">
        <v>1.0058</v>
      </c>
      <c r="H584">
        <v>7.5200000000000003E-2</v>
      </c>
      <c r="I584">
        <v>3.9199999999999999E-2</v>
      </c>
      <c r="J584">
        <f>+I584/H584</f>
        <v>0.52127659574468077</v>
      </c>
      <c r="K584">
        <v>3</v>
      </c>
      <c r="L584">
        <v>88.063999999999993</v>
      </c>
      <c r="M584">
        <v>70.975999999999999</v>
      </c>
      <c r="N584">
        <v>120.63200000000001</v>
      </c>
      <c r="P584">
        <f>+SUM(L584:N584)</f>
        <v>279.67200000000003</v>
      </c>
      <c r="Q584" s="56">
        <f t="shared" si="15"/>
        <v>11.201148979591839</v>
      </c>
      <c r="R584">
        <v>0</v>
      </c>
      <c r="U584">
        <v>0</v>
      </c>
      <c r="W584">
        <v>0</v>
      </c>
      <c r="X584" s="76">
        <v>0.48870000000000002</v>
      </c>
    </row>
    <row r="585" spans="1:29" ht="19.5" x14ac:dyDescent="0.6">
      <c r="A585" t="s">
        <v>841</v>
      </c>
      <c r="B585" t="s">
        <v>30</v>
      </c>
      <c r="C585" t="s">
        <v>27</v>
      </c>
      <c r="D585" t="s">
        <v>932</v>
      </c>
      <c r="E585" t="s">
        <v>632</v>
      </c>
      <c r="F585" s="1">
        <v>0.19220000000000001</v>
      </c>
      <c r="G585">
        <v>0.34710000000000002</v>
      </c>
      <c r="Q585" s="56"/>
      <c r="R585">
        <v>0</v>
      </c>
      <c r="U585">
        <v>0</v>
      </c>
      <c r="W585">
        <v>0</v>
      </c>
      <c r="X585" s="76">
        <v>0.48870000000000002</v>
      </c>
    </row>
    <row r="586" spans="1:29" ht="19.5" x14ac:dyDescent="0.6">
      <c r="A586" t="s">
        <v>841</v>
      </c>
      <c r="B586" t="s">
        <v>30</v>
      </c>
      <c r="C586" t="s">
        <v>27</v>
      </c>
      <c r="D586" t="s">
        <v>932</v>
      </c>
      <c r="E586" t="s">
        <v>633</v>
      </c>
      <c r="F586" s="1">
        <v>0.74849999999999994</v>
      </c>
      <c r="G586">
        <v>0.85370000000000001</v>
      </c>
      <c r="H586">
        <v>7.9500000000000001E-2</v>
      </c>
      <c r="I586">
        <v>4.1500000000000002E-2</v>
      </c>
      <c r="J586">
        <f>+I586/H586</f>
        <v>0.5220125786163522</v>
      </c>
      <c r="K586">
        <v>3</v>
      </c>
      <c r="L586">
        <v>86.608999999999995</v>
      </c>
      <c r="M586">
        <v>102.855</v>
      </c>
      <c r="N586">
        <v>95.474999999999994</v>
      </c>
      <c r="P586">
        <f>+SUM(L586:N586)</f>
        <v>284.93899999999996</v>
      </c>
      <c r="Q586" s="56">
        <f t="shared" si="15"/>
        <v>10.77962</v>
      </c>
      <c r="R586">
        <v>0</v>
      </c>
      <c r="U586">
        <v>0</v>
      </c>
      <c r="W586">
        <v>0</v>
      </c>
      <c r="X586" s="76">
        <v>0.48870000000000002</v>
      </c>
    </row>
    <row r="587" spans="1:29" ht="19.5" x14ac:dyDescent="0.6">
      <c r="A587" t="s">
        <v>841</v>
      </c>
      <c r="B587" t="s">
        <v>30</v>
      </c>
      <c r="C587" t="s">
        <v>27</v>
      </c>
      <c r="D587" t="s">
        <v>932</v>
      </c>
      <c r="E587" t="s">
        <v>634</v>
      </c>
      <c r="F587" s="1">
        <v>2.0139</v>
      </c>
      <c r="G587">
        <v>1.5899000000000001</v>
      </c>
      <c r="H587">
        <v>9.5799999999999996E-2</v>
      </c>
      <c r="I587">
        <v>5.1900000000000002E-2</v>
      </c>
      <c r="J587">
        <f>+I587/H587</f>
        <v>0.54175365344467641</v>
      </c>
      <c r="K587">
        <v>3</v>
      </c>
      <c r="L587">
        <v>107.855</v>
      </c>
      <c r="M587">
        <v>91.405000000000001</v>
      </c>
      <c r="N587">
        <v>131.00200000000001</v>
      </c>
      <c r="P587">
        <f>+SUM(L587:N587)</f>
        <v>330.262</v>
      </c>
      <c r="Q587" s="56">
        <f t="shared" si="15"/>
        <v>9.9905845857418125</v>
      </c>
      <c r="R587">
        <v>0</v>
      </c>
      <c r="U587">
        <v>0</v>
      </c>
      <c r="W587">
        <v>0</v>
      </c>
      <c r="X587" s="76">
        <v>0.48870000000000002</v>
      </c>
    </row>
    <row r="588" spans="1:29" ht="19.5" x14ac:dyDescent="0.6">
      <c r="A588" t="s">
        <v>841</v>
      </c>
      <c r="B588" t="s">
        <v>30</v>
      </c>
      <c r="C588" t="s">
        <v>27</v>
      </c>
      <c r="D588" t="s">
        <v>932</v>
      </c>
      <c r="E588" t="s">
        <v>635</v>
      </c>
      <c r="F588" s="1">
        <v>1.3871</v>
      </c>
      <c r="G588">
        <v>1.1618999999999999</v>
      </c>
      <c r="H588">
        <v>8.5300000000000001E-2</v>
      </c>
      <c r="I588">
        <v>4.5900000000000003E-2</v>
      </c>
      <c r="J588">
        <f>+I588/H588</f>
        <v>0.53810082063305986</v>
      </c>
      <c r="K588">
        <v>3</v>
      </c>
      <c r="L588">
        <v>134.50899999999999</v>
      </c>
      <c r="M588">
        <v>130.97300000000001</v>
      </c>
      <c r="N588">
        <v>92.001000000000005</v>
      </c>
      <c r="P588">
        <f>+SUM(L588:N588)</f>
        <v>357.48299999999995</v>
      </c>
      <c r="Q588" s="56">
        <f t="shared" si="15"/>
        <v>12.227632026143787</v>
      </c>
      <c r="R588">
        <v>0</v>
      </c>
      <c r="U588">
        <v>0</v>
      </c>
      <c r="W588">
        <v>0</v>
      </c>
      <c r="X588" s="76">
        <v>0.48870000000000002</v>
      </c>
    </row>
    <row r="589" spans="1:29" ht="19.5" x14ac:dyDescent="0.6">
      <c r="A589" t="s">
        <v>841</v>
      </c>
      <c r="B589" t="s">
        <v>30</v>
      </c>
      <c r="C589" t="s">
        <v>27</v>
      </c>
      <c r="D589" t="s">
        <v>932</v>
      </c>
      <c r="E589" t="s">
        <v>636</v>
      </c>
      <c r="F589" s="1">
        <v>0.61299999999999999</v>
      </c>
      <c r="G589">
        <v>0.84</v>
      </c>
      <c r="Q589" s="56"/>
      <c r="R589">
        <f>+(U589*35)/S589</f>
        <v>46.478494623655912</v>
      </c>
      <c r="S589">
        <v>1.8600000000000002E-2</v>
      </c>
      <c r="U589">
        <v>2.47E-2</v>
      </c>
      <c r="V589">
        <f>+(S589*1000)/35</f>
        <v>0.53142857142857147</v>
      </c>
      <c r="W589">
        <v>2</v>
      </c>
      <c r="X589" s="76">
        <v>0.48870000000000002</v>
      </c>
    </row>
    <row r="590" spans="1:29" ht="19.5" x14ac:dyDescent="0.6">
      <c r="A590" t="s">
        <v>841</v>
      </c>
      <c r="B590" t="s">
        <v>30</v>
      </c>
      <c r="C590" t="s">
        <v>27</v>
      </c>
      <c r="D590" t="s">
        <v>932</v>
      </c>
      <c r="E590" t="s">
        <v>637</v>
      </c>
      <c r="F590" s="1">
        <v>1.6124999999999998</v>
      </c>
      <c r="G590">
        <v>1.21</v>
      </c>
      <c r="Q590" s="56"/>
      <c r="R590">
        <f>+(U590*35)/S590</f>
        <v>256.06321839080454</v>
      </c>
      <c r="S590">
        <v>1.7400000000000002E-2</v>
      </c>
      <c r="U590">
        <v>0.1273</v>
      </c>
      <c r="V590">
        <f>+(S590*1000)/35</f>
        <v>0.49714285714285722</v>
      </c>
      <c r="W590">
        <v>3</v>
      </c>
      <c r="X590" s="76">
        <v>0.48870000000000002</v>
      </c>
      <c r="AC590" s="1" t="s">
        <v>877</v>
      </c>
    </row>
    <row r="591" spans="1:29" ht="19.5" x14ac:dyDescent="0.6">
      <c r="A591" t="s">
        <v>841</v>
      </c>
      <c r="B591" t="s">
        <v>30</v>
      </c>
      <c r="C591" t="s">
        <v>27</v>
      </c>
      <c r="D591" t="s">
        <v>932</v>
      </c>
      <c r="E591" t="s">
        <v>638</v>
      </c>
      <c r="F591" s="1">
        <v>1.4965999999999999</v>
      </c>
      <c r="G591">
        <v>0.99</v>
      </c>
      <c r="Q591" s="56"/>
      <c r="R591">
        <f>+(U591*35)/S591</f>
        <v>133</v>
      </c>
      <c r="S591">
        <v>1.95E-2</v>
      </c>
      <c r="U591">
        <v>7.4099999999999999E-2</v>
      </c>
      <c r="V591">
        <f>+(S591*1000)/35</f>
        <v>0.55714285714285716</v>
      </c>
      <c r="W591" s="1">
        <v>3</v>
      </c>
      <c r="X591" s="76">
        <v>0.48870000000000002</v>
      </c>
      <c r="AC591" s="1">
        <v>8</v>
      </c>
    </row>
    <row r="592" spans="1:29" ht="19.5" x14ac:dyDescent="0.6">
      <c r="A592" t="s">
        <v>841</v>
      </c>
      <c r="B592" t="s">
        <v>30</v>
      </c>
      <c r="C592" t="s">
        <v>27</v>
      </c>
      <c r="D592" t="s">
        <v>932</v>
      </c>
      <c r="E592" t="s">
        <v>639</v>
      </c>
      <c r="F592" s="1">
        <v>1.2446000000000002</v>
      </c>
      <c r="G592">
        <v>1.27</v>
      </c>
      <c r="Q592" s="56"/>
      <c r="R592">
        <f>+(U592*35)/S592</f>
        <v>90.620155038759691</v>
      </c>
      <c r="S592">
        <v>1.29E-2</v>
      </c>
      <c r="U592">
        <v>3.3399999999999999E-2</v>
      </c>
      <c r="V592">
        <f>+(S592*1000)/35</f>
        <v>0.36857142857142861</v>
      </c>
      <c r="W592" s="1">
        <v>7</v>
      </c>
      <c r="X592" s="76">
        <v>0.48870000000000002</v>
      </c>
      <c r="AC592" s="1">
        <v>2</v>
      </c>
    </row>
    <row r="593" spans="1:28" ht="19.5" x14ac:dyDescent="0.6">
      <c r="A593" t="s">
        <v>841</v>
      </c>
      <c r="B593" t="s">
        <v>30</v>
      </c>
      <c r="C593" t="s">
        <v>27</v>
      </c>
      <c r="D593" t="s">
        <v>932</v>
      </c>
      <c r="E593" t="s">
        <v>640</v>
      </c>
      <c r="F593" s="1">
        <v>1.7687999999999999</v>
      </c>
      <c r="G593">
        <v>1.86</v>
      </c>
      <c r="Q593" s="56"/>
      <c r="R593">
        <f>+(U593*35)/S593</f>
        <v>195.9593023255814</v>
      </c>
      <c r="S593">
        <v>1.72E-2</v>
      </c>
      <c r="U593">
        <v>9.6300000000000011E-2</v>
      </c>
      <c r="V593">
        <f>+(S593*1000)/35</f>
        <v>0.49142857142857138</v>
      </c>
      <c r="W593">
        <v>6</v>
      </c>
      <c r="X593" s="76">
        <v>0.48870000000000002</v>
      </c>
    </row>
    <row r="594" spans="1:28" ht="19.5" x14ac:dyDescent="0.6">
      <c r="A594" t="s">
        <v>841</v>
      </c>
      <c r="B594" t="s">
        <v>30</v>
      </c>
      <c r="C594" t="s">
        <v>27</v>
      </c>
      <c r="D594" t="s">
        <v>932</v>
      </c>
      <c r="E594" t="s">
        <v>641</v>
      </c>
      <c r="F594" s="1">
        <v>0.24510000000000001</v>
      </c>
      <c r="G594">
        <v>0.44069999999999998</v>
      </c>
      <c r="Q594" s="56"/>
      <c r="R594">
        <v>0</v>
      </c>
      <c r="U594">
        <v>0</v>
      </c>
      <c r="W594">
        <v>0</v>
      </c>
      <c r="X594" s="76">
        <v>0.48870000000000002</v>
      </c>
    </row>
    <row r="595" spans="1:28" ht="19.5" x14ac:dyDescent="0.6">
      <c r="A595" t="s">
        <v>841</v>
      </c>
      <c r="B595" t="s">
        <v>30</v>
      </c>
      <c r="C595" t="s">
        <v>27</v>
      </c>
      <c r="D595" t="s">
        <v>932</v>
      </c>
      <c r="E595" t="s">
        <v>642</v>
      </c>
      <c r="F595" s="1">
        <v>1.6260000000000001</v>
      </c>
      <c r="G595">
        <v>2.56</v>
      </c>
      <c r="H595">
        <v>6.9599999999999995E-2</v>
      </c>
      <c r="I595">
        <v>3.6000000000000004E-2</v>
      </c>
      <c r="J595">
        <f>+I595/H595</f>
        <v>0.51724137931034497</v>
      </c>
      <c r="K595">
        <v>3</v>
      </c>
      <c r="L595">
        <v>88.906000000000006</v>
      </c>
      <c r="M595">
        <v>83.147999999999996</v>
      </c>
      <c r="N595">
        <v>82.816999999999993</v>
      </c>
      <c r="P595">
        <f>+SUM(L595:N595)</f>
        <v>254.87099999999998</v>
      </c>
      <c r="Q595" s="56">
        <f t="shared" si="15"/>
        <v>11.115207499999999</v>
      </c>
      <c r="R595">
        <v>0</v>
      </c>
      <c r="U595">
        <v>0</v>
      </c>
      <c r="W595">
        <v>0</v>
      </c>
      <c r="X595" s="76">
        <v>0.48870000000000002</v>
      </c>
    </row>
    <row r="596" spans="1:28" ht="19.5" x14ac:dyDescent="0.6">
      <c r="A596" t="s">
        <v>841</v>
      </c>
      <c r="B596" t="s">
        <v>30</v>
      </c>
      <c r="C596" t="s">
        <v>27</v>
      </c>
      <c r="D596" t="s">
        <v>932</v>
      </c>
      <c r="E596" t="s">
        <v>643</v>
      </c>
      <c r="F596" s="1">
        <v>0.28610000000000002</v>
      </c>
      <c r="G596">
        <v>0.33710000000000001</v>
      </c>
      <c r="Q596" s="56"/>
      <c r="R596">
        <v>0</v>
      </c>
      <c r="U596">
        <v>0</v>
      </c>
      <c r="W596">
        <v>0</v>
      </c>
      <c r="X596" s="76">
        <v>0.48870000000000002</v>
      </c>
    </row>
    <row r="597" spans="1:28" ht="19.5" x14ac:dyDescent="0.6">
      <c r="A597" t="s">
        <v>841</v>
      </c>
      <c r="B597" t="s">
        <v>30</v>
      </c>
      <c r="C597" t="s">
        <v>27</v>
      </c>
      <c r="D597" t="s">
        <v>932</v>
      </c>
      <c r="E597" t="s">
        <v>644</v>
      </c>
      <c r="F597" s="1">
        <v>0.3982</v>
      </c>
      <c r="G597">
        <v>0.49669999999999997</v>
      </c>
      <c r="Q597" s="56"/>
      <c r="R597">
        <v>0</v>
      </c>
      <c r="U597">
        <v>0</v>
      </c>
      <c r="W597">
        <v>0</v>
      </c>
      <c r="X597" s="76">
        <v>0.48870000000000002</v>
      </c>
    </row>
    <row r="598" spans="1:28" ht="19.5" x14ac:dyDescent="0.6">
      <c r="A598" t="s">
        <v>841</v>
      </c>
      <c r="B598" t="s">
        <v>29</v>
      </c>
      <c r="C598" t="s">
        <v>28</v>
      </c>
      <c r="D598" t="s">
        <v>933</v>
      </c>
      <c r="E598" t="s">
        <v>645</v>
      </c>
      <c r="F598" s="1">
        <v>2.3726999999999996</v>
      </c>
      <c r="G598">
        <v>2.4700000000000002</v>
      </c>
      <c r="H598">
        <v>9.1600000000000001E-2</v>
      </c>
      <c r="I598">
        <v>4.9800000000000004E-2</v>
      </c>
      <c r="J598">
        <f>+I598/H598</f>
        <v>0.54366812227074235</v>
      </c>
      <c r="K598">
        <v>3</v>
      </c>
      <c r="L598">
        <v>100.63800000000001</v>
      </c>
      <c r="M598">
        <v>119.51300000000001</v>
      </c>
      <c r="N598">
        <v>111.407</v>
      </c>
      <c r="P598">
        <f>+SUM(L598:N598)</f>
        <v>331.55799999999999</v>
      </c>
      <c r="Q598" s="56">
        <f t="shared" ref="Q598:Q623" si="16">+P598*(3.14/2)/(I598*1000)</f>
        <v>10.452732128514056</v>
      </c>
      <c r="R598">
        <f>+(U598*35)/S598</f>
        <v>538.0344827586207</v>
      </c>
      <c r="S598">
        <v>1.4500000000000001E-2</v>
      </c>
      <c r="U598">
        <v>0.22290000000000001</v>
      </c>
      <c r="V598">
        <f>+(S598*1000)/35</f>
        <v>0.41428571428571431</v>
      </c>
      <c r="W598">
        <v>9</v>
      </c>
      <c r="X598" s="76">
        <v>0.4849</v>
      </c>
    </row>
    <row r="599" spans="1:28" ht="19.5" x14ac:dyDescent="0.6">
      <c r="A599" t="s">
        <v>841</v>
      </c>
      <c r="B599" t="s">
        <v>29</v>
      </c>
      <c r="C599" t="s">
        <v>28</v>
      </c>
      <c r="D599" t="s">
        <v>933</v>
      </c>
      <c r="E599" t="s">
        <v>646</v>
      </c>
      <c r="F599" s="1">
        <v>0.35</v>
      </c>
      <c r="G599">
        <v>0.37</v>
      </c>
      <c r="Q599" s="56"/>
      <c r="R599" s="62">
        <f>+(U599*35)/S599</f>
        <v>450.44843049327352</v>
      </c>
      <c r="S599" s="62">
        <v>2.23E-2</v>
      </c>
      <c r="T599" s="62"/>
      <c r="U599" s="62">
        <v>0.28699999999999998</v>
      </c>
      <c r="V599" s="62">
        <f>+(S599*1000)/35</f>
        <v>0.63714285714285712</v>
      </c>
      <c r="W599">
        <v>0</v>
      </c>
      <c r="X599" s="76">
        <v>0.4849</v>
      </c>
      <c r="Z599" s="1" t="s">
        <v>1059</v>
      </c>
    </row>
    <row r="600" spans="1:28" ht="19.5" x14ac:dyDescent="0.6">
      <c r="A600" t="s">
        <v>841</v>
      </c>
      <c r="B600" t="s">
        <v>29</v>
      </c>
      <c r="C600" t="s">
        <v>28</v>
      </c>
      <c r="D600" t="s">
        <v>933</v>
      </c>
      <c r="E600" t="s">
        <v>647</v>
      </c>
      <c r="F600" s="1">
        <v>0.30459999999999998</v>
      </c>
      <c r="G600">
        <v>1.4327000000000001</v>
      </c>
      <c r="Q600" s="56"/>
      <c r="R600">
        <v>0</v>
      </c>
      <c r="U600">
        <v>0</v>
      </c>
      <c r="W600">
        <v>0</v>
      </c>
      <c r="X600" s="76">
        <v>0.4849</v>
      </c>
    </row>
    <row r="601" spans="1:28" ht="19.5" x14ac:dyDescent="0.6">
      <c r="A601" t="s">
        <v>841</v>
      </c>
      <c r="B601" t="s">
        <v>29</v>
      </c>
      <c r="C601" t="s">
        <v>28</v>
      </c>
      <c r="D601" t="s">
        <v>933</v>
      </c>
      <c r="E601" t="s">
        <v>648</v>
      </c>
      <c r="F601" s="1">
        <v>0.90769999999999995</v>
      </c>
      <c r="G601">
        <v>1.32</v>
      </c>
      <c r="Q601" s="56"/>
      <c r="R601">
        <f>+(U601*35)/S601</f>
        <v>41.999999999999993</v>
      </c>
      <c r="S601">
        <v>1.8000000000000002E-2</v>
      </c>
      <c r="U601">
        <v>2.1600000000000001E-2</v>
      </c>
      <c r="V601">
        <f>+(S601*1000)/35</f>
        <v>0.51428571428571435</v>
      </c>
      <c r="W601">
        <v>3</v>
      </c>
      <c r="X601" s="76">
        <v>0.4849</v>
      </c>
    </row>
    <row r="602" spans="1:28" ht="19.5" x14ac:dyDescent="0.6">
      <c r="A602" t="s">
        <v>841</v>
      </c>
      <c r="B602" t="s">
        <v>29</v>
      </c>
      <c r="C602" t="s">
        <v>28</v>
      </c>
      <c r="D602" t="s">
        <v>933</v>
      </c>
      <c r="E602" t="s">
        <v>649</v>
      </c>
      <c r="F602" s="1">
        <v>2.8988</v>
      </c>
      <c r="G602">
        <v>1.63</v>
      </c>
      <c r="Q602" s="56"/>
      <c r="R602">
        <f>+(U602*35)/S602</f>
        <v>1190.5426356589148</v>
      </c>
      <c r="S602">
        <v>1.29E-2</v>
      </c>
      <c r="U602">
        <v>0.43880000000000002</v>
      </c>
      <c r="V602">
        <f>+(S602*1000)/35</f>
        <v>0.36857142857142861</v>
      </c>
      <c r="W602">
        <v>13</v>
      </c>
      <c r="X602" s="76">
        <v>0.4849</v>
      </c>
    </row>
    <row r="603" spans="1:28" ht="19.5" x14ac:dyDescent="0.6">
      <c r="A603" t="s">
        <v>841</v>
      </c>
      <c r="B603" t="s">
        <v>29</v>
      </c>
      <c r="C603" t="s">
        <v>28</v>
      </c>
      <c r="D603" t="s">
        <v>933</v>
      </c>
      <c r="E603" t="s">
        <v>650</v>
      </c>
      <c r="F603" s="1">
        <v>1.3185</v>
      </c>
      <c r="G603">
        <v>1.1499999999999999</v>
      </c>
      <c r="H603">
        <v>0.12089999999999999</v>
      </c>
      <c r="I603">
        <v>6.7000000000000004E-2</v>
      </c>
      <c r="J603">
        <f>+I603/H603</f>
        <v>0.55417700578990903</v>
      </c>
      <c r="K603">
        <v>3</v>
      </c>
      <c r="L603">
        <v>138.29499999999999</v>
      </c>
      <c r="M603">
        <v>136.94</v>
      </c>
      <c r="N603">
        <v>138.87700000000001</v>
      </c>
      <c r="P603">
        <f>+SUM(L603:N603)</f>
        <v>414.11200000000002</v>
      </c>
      <c r="Q603" s="56">
        <f t="shared" si="16"/>
        <v>9.703818507462687</v>
      </c>
      <c r="R603">
        <f>+(U603*35)/S603</f>
        <v>106</v>
      </c>
      <c r="S603" s="4">
        <v>7.0000000000000001E-3</v>
      </c>
      <c r="T603" s="66">
        <v>10</v>
      </c>
      <c r="U603" s="4">
        <v>2.12E-2</v>
      </c>
      <c r="V603" s="2">
        <f>+(S603*1000)/10</f>
        <v>0.7</v>
      </c>
      <c r="W603">
        <v>2</v>
      </c>
      <c r="X603" s="76">
        <v>0.4849</v>
      </c>
      <c r="Y603" s="7"/>
      <c r="Z603" s="2">
        <v>0.2</v>
      </c>
      <c r="AA603" s="2" t="s">
        <v>859</v>
      </c>
      <c r="AB603" s="3"/>
    </row>
    <row r="604" spans="1:28" ht="19.5" x14ac:dyDescent="0.6">
      <c r="A604" t="s">
        <v>841</v>
      </c>
      <c r="B604" t="s">
        <v>29</v>
      </c>
      <c r="C604" t="s">
        <v>28</v>
      </c>
      <c r="D604" t="s">
        <v>933</v>
      </c>
      <c r="E604" t="s">
        <v>651</v>
      </c>
      <c r="F604" s="1">
        <v>2.1794000000000002</v>
      </c>
      <c r="G604">
        <v>1.71</v>
      </c>
      <c r="Q604" s="56"/>
      <c r="R604">
        <f>+(U604*35)/S604</f>
        <v>434.32558139534882</v>
      </c>
      <c r="S604">
        <v>2.1500000000000002E-2</v>
      </c>
      <c r="U604">
        <v>0.26680000000000004</v>
      </c>
      <c r="V604">
        <f>+(S604*1000)/35</f>
        <v>0.61428571428571432</v>
      </c>
      <c r="W604">
        <v>5</v>
      </c>
      <c r="X604" s="76">
        <v>0.4849</v>
      </c>
    </row>
    <row r="605" spans="1:28" ht="19.5" x14ac:dyDescent="0.6">
      <c r="A605" s="58" t="s">
        <v>841</v>
      </c>
      <c r="B605" s="58" t="s">
        <v>29</v>
      </c>
      <c r="C605" s="58" t="s">
        <v>28</v>
      </c>
      <c r="D605" s="58" t="s">
        <v>933</v>
      </c>
      <c r="E605" s="58" t="s">
        <v>652</v>
      </c>
      <c r="F605" s="37">
        <v>1.6328</v>
      </c>
      <c r="G605" s="58">
        <v>2.09</v>
      </c>
      <c r="H605" s="58">
        <v>8.2799999999999999E-2</v>
      </c>
      <c r="I605" s="58">
        <v>4.3799999999999999E-2</v>
      </c>
      <c r="J605" s="58">
        <f>+I605/H605</f>
        <v>0.52898550724637683</v>
      </c>
      <c r="K605" s="58">
        <v>3</v>
      </c>
      <c r="L605" s="58">
        <v>85.966999999999999</v>
      </c>
      <c r="M605" s="58">
        <v>92.43</v>
      </c>
      <c r="N605" s="58">
        <v>91.77</v>
      </c>
      <c r="O605" s="58"/>
      <c r="P605" s="58">
        <f>+SUM(L605:O605)</f>
        <v>270.16699999999997</v>
      </c>
      <c r="Q605" s="57">
        <f t="shared" si="16"/>
        <v>9.6840682648401817</v>
      </c>
      <c r="R605" s="58">
        <f>+(U605*35)/S605</f>
        <v>272.19594594594594</v>
      </c>
      <c r="S605" s="58">
        <v>1.4800000000000001E-2</v>
      </c>
      <c r="T605" s="58"/>
      <c r="U605" s="58">
        <v>0.11510000000000001</v>
      </c>
      <c r="V605" s="58">
        <f>+(S605*1000)/35</f>
        <v>0.42285714285714288</v>
      </c>
      <c r="W605" s="58">
        <v>4</v>
      </c>
      <c r="X605" s="76">
        <v>0.4849</v>
      </c>
    </row>
    <row r="606" spans="1:28" ht="19.5" x14ac:dyDescent="0.6">
      <c r="A606" t="s">
        <v>841</v>
      </c>
      <c r="B606" t="s">
        <v>29</v>
      </c>
      <c r="C606" t="s">
        <v>28</v>
      </c>
      <c r="D606" t="s">
        <v>933</v>
      </c>
      <c r="E606" t="s">
        <v>653</v>
      </c>
      <c r="F606" s="1">
        <v>0.97839999999999994</v>
      </c>
      <c r="G606">
        <v>1.53</v>
      </c>
      <c r="H606">
        <v>7.8799999999999995E-2</v>
      </c>
      <c r="I606">
        <v>3.8400000000000004E-2</v>
      </c>
      <c r="J606">
        <f>+I606/H606</f>
        <v>0.48730964467005083</v>
      </c>
      <c r="K606">
        <v>3</v>
      </c>
      <c r="L606">
        <v>91.77</v>
      </c>
      <c r="M606">
        <v>92.43</v>
      </c>
      <c r="N606">
        <v>85.697000000000003</v>
      </c>
      <c r="P606">
        <f>+SUM(L606:N606)</f>
        <v>269.89699999999999</v>
      </c>
      <c r="Q606" s="56">
        <f t="shared" si="16"/>
        <v>11.034851302083332</v>
      </c>
      <c r="R606">
        <v>0</v>
      </c>
      <c r="U606">
        <v>0</v>
      </c>
      <c r="W606">
        <v>0</v>
      </c>
      <c r="X606" s="76">
        <v>0.4849</v>
      </c>
    </row>
    <row r="607" spans="1:28" ht="19.5" x14ac:dyDescent="0.6">
      <c r="A607" t="s">
        <v>841</v>
      </c>
      <c r="B607" t="s">
        <v>29</v>
      </c>
      <c r="C607" t="s">
        <v>28</v>
      </c>
      <c r="D607" t="s">
        <v>933</v>
      </c>
      <c r="E607" t="s">
        <v>654</v>
      </c>
      <c r="F607" s="1">
        <v>1.32</v>
      </c>
      <c r="G607">
        <v>1.41</v>
      </c>
      <c r="Q607" s="56"/>
      <c r="R607">
        <v>0</v>
      </c>
      <c r="U607">
        <v>0</v>
      </c>
      <c r="W607">
        <v>0</v>
      </c>
      <c r="X607" s="76">
        <v>0.4849</v>
      </c>
    </row>
    <row r="608" spans="1:28" ht="19.5" x14ac:dyDescent="0.6">
      <c r="A608" t="s">
        <v>841</v>
      </c>
      <c r="B608" t="s">
        <v>29</v>
      </c>
      <c r="C608" t="s">
        <v>28</v>
      </c>
      <c r="D608" t="s">
        <v>933</v>
      </c>
      <c r="E608" t="s">
        <v>655</v>
      </c>
      <c r="F608" s="1">
        <v>0.99</v>
      </c>
      <c r="G608">
        <v>1.27</v>
      </c>
      <c r="Q608" s="56"/>
      <c r="R608">
        <v>0</v>
      </c>
      <c r="U608">
        <v>0</v>
      </c>
      <c r="W608">
        <v>0</v>
      </c>
      <c r="X608" s="76">
        <v>0.4849</v>
      </c>
    </row>
    <row r="609" spans="1:34" ht="19.5" x14ac:dyDescent="0.6">
      <c r="A609" t="s">
        <v>841</v>
      </c>
      <c r="B609" t="s">
        <v>29</v>
      </c>
      <c r="C609" t="s">
        <v>28</v>
      </c>
      <c r="D609" t="s">
        <v>933</v>
      </c>
      <c r="E609" t="s">
        <v>656</v>
      </c>
      <c r="F609" s="1">
        <v>1.6456</v>
      </c>
      <c r="G609">
        <v>1.68</v>
      </c>
      <c r="Q609" s="56"/>
      <c r="R609">
        <f>+(U609*35)/S609</f>
        <v>262.5</v>
      </c>
      <c r="S609">
        <v>1.34E-2</v>
      </c>
      <c r="U609">
        <v>0.10050000000000001</v>
      </c>
      <c r="V609">
        <f>+(S609*1000)/35</f>
        <v>0.38285714285714284</v>
      </c>
      <c r="W609">
        <v>7</v>
      </c>
      <c r="X609" s="76">
        <v>0.4849</v>
      </c>
    </row>
    <row r="610" spans="1:34" ht="19.5" x14ac:dyDescent="0.6">
      <c r="A610" t="s">
        <v>841</v>
      </c>
      <c r="B610" t="s">
        <v>29</v>
      </c>
      <c r="C610" t="s">
        <v>28</v>
      </c>
      <c r="D610" t="s">
        <v>933</v>
      </c>
      <c r="E610" t="s">
        <v>657</v>
      </c>
      <c r="F610" s="1">
        <v>1.3286</v>
      </c>
      <c r="G610">
        <v>2.2799999999999998</v>
      </c>
      <c r="Q610" s="56"/>
      <c r="R610">
        <f>+(U610*35)/S610</f>
        <v>96.855345911949698</v>
      </c>
      <c r="S610">
        <v>1.5900000000000001E-2</v>
      </c>
      <c r="U610">
        <v>4.4000000000000004E-2</v>
      </c>
      <c r="V610">
        <f>+(S610*1000)/35</f>
        <v>0.45428571428571429</v>
      </c>
      <c r="W610">
        <v>8</v>
      </c>
      <c r="X610" s="76">
        <v>0.4849</v>
      </c>
    </row>
    <row r="611" spans="1:34" ht="19.5" x14ac:dyDescent="0.6">
      <c r="A611" t="s">
        <v>841</v>
      </c>
      <c r="B611" t="s">
        <v>29</v>
      </c>
      <c r="C611" t="s">
        <v>28</v>
      </c>
      <c r="D611" t="s">
        <v>933</v>
      </c>
      <c r="E611" t="s">
        <v>658</v>
      </c>
      <c r="F611" s="1">
        <v>0.40160000000000001</v>
      </c>
      <c r="G611">
        <v>0.84750000000000003</v>
      </c>
      <c r="Q611" s="56"/>
      <c r="R611">
        <v>0</v>
      </c>
      <c r="U611">
        <v>0</v>
      </c>
      <c r="W611">
        <v>0</v>
      </c>
      <c r="X611" s="76">
        <v>0.4849</v>
      </c>
    </row>
    <row r="612" spans="1:34" ht="19.5" x14ac:dyDescent="0.6">
      <c r="A612" t="s">
        <v>841</v>
      </c>
      <c r="B612" t="s">
        <v>29</v>
      </c>
      <c r="C612" t="s">
        <v>28</v>
      </c>
      <c r="D612" t="s">
        <v>933</v>
      </c>
      <c r="E612" t="s">
        <v>659</v>
      </c>
      <c r="F612" s="1">
        <v>4.2309000000000001</v>
      </c>
      <c r="G612">
        <v>4.0999999999999996</v>
      </c>
      <c r="H612">
        <v>9.0999999999999998E-2</v>
      </c>
      <c r="I612">
        <v>4.9399999999999999E-2</v>
      </c>
      <c r="J612">
        <f>+I612/H612</f>
        <v>0.54285714285714282</v>
      </c>
      <c r="K612">
        <v>4</v>
      </c>
      <c r="L612">
        <v>63.695999999999998</v>
      </c>
      <c r="M612">
        <v>91.531000000000006</v>
      </c>
      <c r="N612">
        <v>102.35599999999999</v>
      </c>
      <c r="O612">
        <v>99.257999999999996</v>
      </c>
      <c r="P612">
        <f>+SUM(L612:N612)</f>
        <v>257.58299999999997</v>
      </c>
      <c r="Q612" s="56">
        <f t="shared" si="16"/>
        <v>8.186342307692307</v>
      </c>
      <c r="R612">
        <f>+(U612*35)/S612</f>
        <v>759.67948717948718</v>
      </c>
      <c r="S612">
        <v>1.5600000000000001E-2</v>
      </c>
      <c r="U612">
        <v>0.33860000000000001</v>
      </c>
      <c r="V612">
        <f>+(S612*1000)/35</f>
        <v>0.44571428571428573</v>
      </c>
      <c r="W612">
        <v>13</v>
      </c>
      <c r="X612" s="76">
        <v>0.4849</v>
      </c>
      <c r="AC612" s="1" t="s">
        <v>877</v>
      </c>
    </row>
    <row r="613" spans="1:34" ht="19.5" x14ac:dyDescent="0.6">
      <c r="A613" t="s">
        <v>841</v>
      </c>
      <c r="B613" t="s">
        <v>30</v>
      </c>
      <c r="C613" t="s">
        <v>323</v>
      </c>
      <c r="D613" t="s">
        <v>949</v>
      </c>
      <c r="E613" t="s">
        <v>660</v>
      </c>
      <c r="F613" s="1">
        <v>4.2200000000000001E-2</v>
      </c>
      <c r="G613">
        <v>0.316</v>
      </c>
      <c r="Q613" s="56"/>
      <c r="R613">
        <v>0</v>
      </c>
      <c r="U613">
        <v>0</v>
      </c>
      <c r="W613" s="1">
        <v>0</v>
      </c>
      <c r="X613" s="76">
        <v>0.75360000000000005</v>
      </c>
      <c r="AC613" s="1">
        <v>8</v>
      </c>
    </row>
    <row r="614" spans="1:34" ht="19.5" x14ac:dyDescent="0.6">
      <c r="A614" t="s">
        <v>841</v>
      </c>
      <c r="B614" t="s">
        <v>30</v>
      </c>
      <c r="C614" t="s">
        <v>323</v>
      </c>
      <c r="D614" t="s">
        <v>949</v>
      </c>
      <c r="E614" t="s">
        <v>661</v>
      </c>
      <c r="F614" s="1">
        <v>4.8999999999999998E-3</v>
      </c>
      <c r="G614">
        <v>4.5999999999999999E-3</v>
      </c>
      <c r="Q614" s="56"/>
      <c r="R614">
        <v>0</v>
      </c>
      <c r="U614">
        <v>0</v>
      </c>
      <c r="W614">
        <v>0</v>
      </c>
      <c r="X614" s="76">
        <v>0.75360000000000005</v>
      </c>
    </row>
    <row r="615" spans="1:34" ht="19.5" x14ac:dyDescent="0.6">
      <c r="A615" t="s">
        <v>841</v>
      </c>
      <c r="B615" t="s">
        <v>30</v>
      </c>
      <c r="C615" t="s">
        <v>323</v>
      </c>
      <c r="D615" t="s">
        <v>949</v>
      </c>
      <c r="E615" t="s">
        <v>662</v>
      </c>
      <c r="F615" s="1">
        <v>8.3999999999999995E-3</v>
      </c>
      <c r="G615">
        <v>1.7899999999999999E-2</v>
      </c>
      <c r="Q615" s="56"/>
      <c r="R615">
        <v>0</v>
      </c>
      <c r="U615">
        <v>0</v>
      </c>
      <c r="W615">
        <v>0</v>
      </c>
      <c r="X615" s="76">
        <v>0.75360000000000005</v>
      </c>
    </row>
    <row r="616" spans="1:34" ht="19.5" x14ac:dyDescent="0.6">
      <c r="A616" t="s">
        <v>841</v>
      </c>
      <c r="B616" t="s">
        <v>30</v>
      </c>
      <c r="C616" t="s">
        <v>323</v>
      </c>
      <c r="D616" t="s">
        <v>949</v>
      </c>
      <c r="E616" t="s">
        <v>663</v>
      </c>
      <c r="F616" s="1">
        <v>2.18E-2</v>
      </c>
      <c r="G616">
        <v>1.67E-2</v>
      </c>
      <c r="Q616" s="56"/>
      <c r="R616">
        <v>0</v>
      </c>
      <c r="U616">
        <v>0</v>
      </c>
      <c r="W616">
        <v>0</v>
      </c>
      <c r="X616" s="76">
        <v>0.75360000000000005</v>
      </c>
    </row>
    <row r="617" spans="1:34" ht="19.5" x14ac:dyDescent="0.6">
      <c r="A617" t="s">
        <v>841</v>
      </c>
      <c r="B617" t="s">
        <v>30</v>
      </c>
      <c r="C617" t="s">
        <v>323</v>
      </c>
      <c r="D617" t="s">
        <v>949</v>
      </c>
      <c r="E617" t="s">
        <v>664</v>
      </c>
      <c r="F617" s="1">
        <v>1.9699999999999999E-2</v>
      </c>
      <c r="G617">
        <v>3.0499999999999999E-2</v>
      </c>
      <c r="Q617" s="56"/>
      <c r="R617">
        <v>0</v>
      </c>
      <c r="U617">
        <v>0</v>
      </c>
      <c r="W617" s="1">
        <v>0</v>
      </c>
      <c r="X617" s="76">
        <v>0.75360000000000005</v>
      </c>
      <c r="AC617" s="1">
        <v>10</v>
      </c>
    </row>
    <row r="618" spans="1:34" ht="19.5" x14ac:dyDescent="0.6">
      <c r="A618" t="s">
        <v>841</v>
      </c>
      <c r="B618" t="s">
        <v>30</v>
      </c>
      <c r="C618" t="s">
        <v>323</v>
      </c>
      <c r="D618" t="s">
        <v>949</v>
      </c>
      <c r="E618" t="s">
        <v>665</v>
      </c>
      <c r="F618" s="1">
        <v>0.81920000000000004</v>
      </c>
      <c r="G618">
        <v>1.04</v>
      </c>
      <c r="H618">
        <v>0.11609999999999999</v>
      </c>
      <c r="I618">
        <v>5.9200000000000003E-2</v>
      </c>
      <c r="J618">
        <f>+I618/H618</f>
        <v>0.50990525409130061</v>
      </c>
      <c r="K618">
        <v>3</v>
      </c>
      <c r="L618">
        <v>121.41800000000001</v>
      </c>
      <c r="M618">
        <v>126.327</v>
      </c>
      <c r="N618">
        <v>167.97800000000001</v>
      </c>
      <c r="P618">
        <f>+SUM(L618:N618)</f>
        <v>415.72300000000001</v>
      </c>
      <c r="Q618" s="56">
        <f t="shared" si="16"/>
        <v>11.025086317567567</v>
      </c>
      <c r="R618">
        <v>0</v>
      </c>
      <c r="U618">
        <v>0</v>
      </c>
      <c r="W618">
        <v>0</v>
      </c>
      <c r="X618" s="76">
        <v>0.75360000000000005</v>
      </c>
    </row>
    <row r="619" spans="1:34" ht="19.5" x14ac:dyDescent="0.6">
      <c r="A619" t="s">
        <v>841</v>
      </c>
      <c r="B619" t="s">
        <v>30</v>
      </c>
      <c r="C619" t="s">
        <v>323</v>
      </c>
      <c r="D619" t="s">
        <v>949</v>
      </c>
      <c r="E619" t="s">
        <v>666</v>
      </c>
      <c r="F619" s="1">
        <v>0.16739999999999999</v>
      </c>
      <c r="G619">
        <v>0.25259999999999999</v>
      </c>
      <c r="Q619" s="56"/>
      <c r="R619">
        <v>0</v>
      </c>
      <c r="U619">
        <v>0</v>
      </c>
      <c r="W619">
        <v>0</v>
      </c>
      <c r="X619" s="76">
        <v>0.75360000000000005</v>
      </c>
    </row>
    <row r="620" spans="1:34" ht="19.5" x14ac:dyDescent="0.6">
      <c r="A620" t="s">
        <v>841</v>
      </c>
      <c r="B620" t="s">
        <v>30</v>
      </c>
      <c r="C620" t="s">
        <v>323</v>
      </c>
      <c r="D620" t="s">
        <v>949</v>
      </c>
      <c r="E620" t="s">
        <v>667</v>
      </c>
      <c r="F620" s="1">
        <v>2.3840999999999997</v>
      </c>
      <c r="G620">
        <v>3.71</v>
      </c>
      <c r="H620">
        <v>0.111</v>
      </c>
      <c r="I620">
        <v>5.5600000000000004E-2</v>
      </c>
      <c r="J620">
        <f t="shared" ref="J620:J625" si="17">+I620/H620</f>
        <v>0.50090090090090089</v>
      </c>
      <c r="K620">
        <v>3</v>
      </c>
      <c r="L620">
        <v>114.895</v>
      </c>
      <c r="M620">
        <v>121.03700000000001</v>
      </c>
      <c r="N620">
        <v>147.10900000000001</v>
      </c>
      <c r="P620">
        <f>+SUM(L620:N620)</f>
        <v>383.04100000000005</v>
      </c>
      <c r="Q620" s="56">
        <f t="shared" si="16"/>
        <v>10.816085791366909</v>
      </c>
      <c r="R620">
        <f>+(U620*35)/S620</f>
        <v>117.72727272727275</v>
      </c>
      <c r="S620" s="62">
        <v>1.0999999999999999E-2</v>
      </c>
      <c r="T620" s="62">
        <v>32</v>
      </c>
      <c r="U620" s="60">
        <v>3.7000000000000005E-2</v>
      </c>
      <c r="V620" s="2">
        <f>+(S620*1000)/32</f>
        <v>0.34375</v>
      </c>
      <c r="W620">
        <v>2</v>
      </c>
      <c r="X620" s="76">
        <v>0.75360000000000005</v>
      </c>
      <c r="Y620" s="71" t="s">
        <v>1061</v>
      </c>
      <c r="Z620" s="2">
        <v>0.31428571428571433</v>
      </c>
      <c r="AA620" s="2" t="s">
        <v>858</v>
      </c>
    </row>
    <row r="621" spans="1:34" ht="19.5" x14ac:dyDescent="0.6">
      <c r="A621" t="s">
        <v>841</v>
      </c>
      <c r="B621" t="s">
        <v>30</v>
      </c>
      <c r="C621" t="s">
        <v>323</v>
      </c>
      <c r="D621" t="s">
        <v>949</v>
      </c>
      <c r="E621" t="s">
        <v>668</v>
      </c>
      <c r="F621" s="1">
        <v>1.8512</v>
      </c>
      <c r="G621">
        <v>3.37</v>
      </c>
      <c r="H621">
        <v>0.12239999999999999</v>
      </c>
      <c r="I621">
        <v>6.1200000000000004E-2</v>
      </c>
      <c r="J621">
        <f t="shared" si="17"/>
        <v>0.50000000000000011</v>
      </c>
      <c r="K621">
        <v>3</v>
      </c>
      <c r="L621">
        <v>102.19199999999999</v>
      </c>
      <c r="M621">
        <v>157.322</v>
      </c>
      <c r="N621">
        <v>160.33500000000001</v>
      </c>
      <c r="P621">
        <f>+SUM(L621:N621)</f>
        <v>419.84900000000005</v>
      </c>
      <c r="Q621" s="56">
        <f t="shared" si="16"/>
        <v>10.770636111111111</v>
      </c>
      <c r="R621">
        <v>0</v>
      </c>
      <c r="U621">
        <v>0</v>
      </c>
      <c r="W621">
        <v>0</v>
      </c>
      <c r="X621" s="76">
        <v>0.75360000000000005</v>
      </c>
    </row>
    <row r="622" spans="1:34" ht="19.5" x14ac:dyDescent="0.6">
      <c r="A622" t="s">
        <v>841</v>
      </c>
      <c r="B622" t="s">
        <v>30</v>
      </c>
      <c r="C622" t="s">
        <v>323</v>
      </c>
      <c r="D622" t="s">
        <v>949</v>
      </c>
      <c r="E622" t="s">
        <v>669</v>
      </c>
      <c r="F622" s="1">
        <v>0.59640000000000004</v>
      </c>
      <c r="G622">
        <v>1.66</v>
      </c>
      <c r="H622">
        <v>0.109</v>
      </c>
      <c r="I622">
        <v>5.6400000000000006E-2</v>
      </c>
      <c r="J622">
        <f t="shared" si="17"/>
        <v>0.51743119266055049</v>
      </c>
      <c r="K622">
        <v>3</v>
      </c>
      <c r="L622">
        <v>132.78899999999999</v>
      </c>
      <c r="M622">
        <v>119.032</v>
      </c>
      <c r="N622">
        <v>139.86099999999999</v>
      </c>
      <c r="P622">
        <f>+SUM(L622:N622)</f>
        <v>391.68199999999996</v>
      </c>
      <c r="Q622" s="56">
        <f t="shared" si="16"/>
        <v>10.903204609929077</v>
      </c>
      <c r="R622">
        <v>0</v>
      </c>
      <c r="U622">
        <v>0</v>
      </c>
      <c r="W622">
        <v>0</v>
      </c>
      <c r="X622" s="76">
        <v>0.75360000000000005</v>
      </c>
      <c r="Y622" s="17" t="s">
        <v>868</v>
      </c>
      <c r="Z622" s="15" t="s">
        <v>869</v>
      </c>
      <c r="AA622" s="16" t="s">
        <v>867</v>
      </c>
    </row>
    <row r="623" spans="1:34" ht="19.5" x14ac:dyDescent="0.6">
      <c r="A623" t="s">
        <v>841</v>
      </c>
      <c r="B623" t="s">
        <v>30</v>
      </c>
      <c r="C623" t="s">
        <v>323</v>
      </c>
      <c r="D623" t="s">
        <v>949</v>
      </c>
      <c r="E623" t="s">
        <v>670</v>
      </c>
      <c r="F623" s="1">
        <v>0.39849999999999997</v>
      </c>
      <c r="G623">
        <v>0.42570000000000002</v>
      </c>
      <c r="H623">
        <v>4.2200000000000001E-2</v>
      </c>
      <c r="I623">
        <v>2.1400000000000002E-2</v>
      </c>
      <c r="J623" s="3">
        <f t="shared" si="17"/>
        <v>0.50710900473933651</v>
      </c>
      <c r="K623">
        <v>3</v>
      </c>
      <c r="L623">
        <v>52.347999999999999</v>
      </c>
      <c r="M623">
        <v>55.375999999999998</v>
      </c>
      <c r="N623">
        <v>67.742999999999995</v>
      </c>
      <c r="P623">
        <f>+SUM(L623:N623)</f>
        <v>175.46699999999998</v>
      </c>
      <c r="Q623" s="56">
        <f t="shared" si="16"/>
        <v>12.873046261682241</v>
      </c>
      <c r="R623" s="18">
        <v>0</v>
      </c>
      <c r="S623" s="18"/>
      <c r="T623" s="68"/>
      <c r="U623" s="18">
        <v>0</v>
      </c>
      <c r="V623" s="18"/>
      <c r="W623" s="19">
        <v>0</v>
      </c>
      <c r="X623" s="76">
        <v>0.75360000000000005</v>
      </c>
      <c r="Y623" s="10" t="s">
        <v>885</v>
      </c>
    </row>
    <row r="624" spans="1:34" ht="18" x14ac:dyDescent="0.4">
      <c r="A624" t="s">
        <v>842</v>
      </c>
      <c r="B624" t="s">
        <v>29</v>
      </c>
      <c r="C624" t="s">
        <v>13</v>
      </c>
      <c r="D624" t="s">
        <v>918</v>
      </c>
      <c r="E624" t="s">
        <v>672</v>
      </c>
      <c r="F624" s="1">
        <v>1.6153999999999997</v>
      </c>
      <c r="G624">
        <v>1.17</v>
      </c>
      <c r="H624">
        <v>0.30980000000000002</v>
      </c>
      <c r="I624">
        <v>0.18380000000000002</v>
      </c>
      <c r="J624" s="3">
        <f t="shared" si="17"/>
        <v>0.59328599096191093</v>
      </c>
      <c r="K624">
        <v>3</v>
      </c>
      <c r="L624">
        <v>178</v>
      </c>
      <c r="M624">
        <v>119.529</v>
      </c>
      <c r="N624">
        <v>150.19399999999999</v>
      </c>
      <c r="P624">
        <f>+SUM(L624:O624)</f>
        <v>447.72299999999996</v>
      </c>
      <c r="Q624">
        <f>+P624/(I624*1000)</f>
        <v>2.4359249183895533</v>
      </c>
      <c r="R624">
        <v>7</v>
      </c>
      <c r="U624" s="1">
        <f>AA624</f>
        <v>0.10389999999999999</v>
      </c>
      <c r="V624" s="1">
        <f>+(U624*1000)/7</f>
        <v>14.842857142857142</v>
      </c>
      <c r="W624" s="1">
        <v>7</v>
      </c>
      <c r="X624" s="75">
        <v>0.47989999999999999</v>
      </c>
      <c r="Y624">
        <v>1.4842857142857145E-2</v>
      </c>
      <c r="Z624">
        <f>+(Y624*1000)/7</f>
        <v>2.1204081632653065</v>
      </c>
      <c r="AA624" s="13">
        <f>SUM(AB624:AI624)</f>
        <v>0.10389999999999999</v>
      </c>
      <c r="AB624">
        <v>1.61E-2</v>
      </c>
      <c r="AC624">
        <v>1.55E-2</v>
      </c>
      <c r="AD624">
        <v>1.4999999999999999E-2</v>
      </c>
      <c r="AE624">
        <v>1.44E-2</v>
      </c>
      <c r="AF624">
        <v>1.6E-2</v>
      </c>
      <c r="AG624">
        <v>1.5299999999999999E-2</v>
      </c>
      <c r="AH624">
        <v>1.1599999999999999E-2</v>
      </c>
    </row>
    <row r="625" spans="1:36" ht="18" x14ac:dyDescent="0.4">
      <c r="A625" t="s">
        <v>842</v>
      </c>
      <c r="B625" t="s">
        <v>29</v>
      </c>
      <c r="C625" t="s">
        <v>13</v>
      </c>
      <c r="D625" t="s">
        <v>918</v>
      </c>
      <c r="E625" t="s">
        <v>673</v>
      </c>
      <c r="F625" s="1">
        <v>1.3659999999999999</v>
      </c>
      <c r="G625">
        <v>1.75</v>
      </c>
      <c r="H625">
        <v>0.22259999999999999</v>
      </c>
      <c r="I625">
        <v>0.127</v>
      </c>
      <c r="J625" s="3">
        <f t="shared" si="17"/>
        <v>0.57053009883198569</v>
      </c>
      <c r="K625">
        <v>3</v>
      </c>
      <c r="L625">
        <v>112.19799999999999</v>
      </c>
      <c r="M625">
        <v>105.995</v>
      </c>
      <c r="N625">
        <v>119.818</v>
      </c>
      <c r="P625">
        <f>+SUM(L625:O625)</f>
        <v>338.01099999999997</v>
      </c>
      <c r="Q625">
        <f>+P625/(I625*1000)</f>
        <v>2.6615039370078737</v>
      </c>
      <c r="R625" s="12">
        <v>3</v>
      </c>
      <c r="U625" s="12">
        <f>AA625</f>
        <v>3.6400000000000002E-2</v>
      </c>
      <c r="V625" s="1">
        <f>+(U625*1000)/3</f>
        <v>12.133333333333333</v>
      </c>
      <c r="W625" s="1">
        <v>3</v>
      </c>
      <c r="X625" s="75">
        <v>0.47989999999999999</v>
      </c>
      <c r="Y625" s="11" t="s">
        <v>866</v>
      </c>
      <c r="Z625" s="11" t="s">
        <v>866</v>
      </c>
      <c r="AA625" s="13">
        <f>SUM(AB625:AI625)</f>
        <v>3.6400000000000002E-2</v>
      </c>
      <c r="AB625">
        <v>1.43E-2</v>
      </c>
      <c r="AC625">
        <v>9.7999999999999997E-3</v>
      </c>
      <c r="AD625">
        <v>1.23E-2</v>
      </c>
    </row>
    <row r="626" spans="1:36" ht="18" x14ac:dyDescent="0.4">
      <c r="A626" t="s">
        <v>842</v>
      </c>
      <c r="B626" t="s">
        <v>29</v>
      </c>
      <c r="C626" t="s">
        <v>13</v>
      </c>
      <c r="D626" t="s">
        <v>918</v>
      </c>
      <c r="E626" t="s">
        <v>674</v>
      </c>
      <c r="F626" s="1">
        <v>0.2</v>
      </c>
      <c r="G626">
        <v>0.68</v>
      </c>
      <c r="J626" s="3"/>
      <c r="R626">
        <v>0</v>
      </c>
      <c r="U626">
        <v>0</v>
      </c>
      <c r="W626">
        <v>0</v>
      </c>
      <c r="X626" s="75">
        <v>0.47989999999999999</v>
      </c>
      <c r="Z626" s="14"/>
    </row>
    <row r="627" spans="1:36" ht="18" x14ac:dyDescent="0.4">
      <c r="A627" t="s">
        <v>842</v>
      </c>
      <c r="B627" t="s">
        <v>29</v>
      </c>
      <c r="C627" t="s">
        <v>13</v>
      </c>
      <c r="D627" t="s">
        <v>918</v>
      </c>
      <c r="E627" t="s">
        <v>675</v>
      </c>
      <c r="F627" s="1">
        <v>0.37</v>
      </c>
      <c r="G627">
        <v>1.07</v>
      </c>
      <c r="J627" s="2"/>
      <c r="R627">
        <v>0</v>
      </c>
      <c r="U627">
        <v>0</v>
      </c>
      <c r="W627">
        <v>0</v>
      </c>
      <c r="X627" s="75">
        <v>0.47989999999999999</v>
      </c>
      <c r="Z627" s="14"/>
    </row>
    <row r="628" spans="1:36" ht="18" x14ac:dyDescent="0.4">
      <c r="A628" t="s">
        <v>842</v>
      </c>
      <c r="B628" t="s">
        <v>29</v>
      </c>
      <c r="C628" t="s">
        <v>13</v>
      </c>
      <c r="D628" t="s">
        <v>918</v>
      </c>
      <c r="E628" t="s">
        <v>676</v>
      </c>
      <c r="F628" s="1">
        <v>0.45</v>
      </c>
      <c r="G628">
        <v>1.18</v>
      </c>
      <c r="J628" s="2"/>
      <c r="R628">
        <v>0</v>
      </c>
      <c r="U628">
        <v>0</v>
      </c>
      <c r="W628">
        <v>0</v>
      </c>
      <c r="X628" s="75">
        <v>0.47989999999999999</v>
      </c>
      <c r="Z628" s="14"/>
      <c r="AJ628" s="1"/>
    </row>
    <row r="629" spans="1:36" ht="18" x14ac:dyDescent="0.4">
      <c r="A629" t="s">
        <v>842</v>
      </c>
      <c r="B629" t="s">
        <v>29</v>
      </c>
      <c r="C629" t="s">
        <v>13</v>
      </c>
      <c r="D629" t="s">
        <v>918</v>
      </c>
      <c r="E629" t="s">
        <v>677</v>
      </c>
      <c r="F629" s="1">
        <v>1.7982</v>
      </c>
      <c r="G629">
        <v>3.42</v>
      </c>
      <c r="J629" s="3"/>
      <c r="R629">
        <v>4</v>
      </c>
      <c r="U629" s="12">
        <f>AA629</f>
        <v>5.1799999999999999E-2</v>
      </c>
      <c r="V629" s="12">
        <f>+(U629*1000)/4</f>
        <v>12.95</v>
      </c>
      <c r="W629" s="4">
        <v>7</v>
      </c>
      <c r="X629" s="75">
        <v>0.47989999999999999</v>
      </c>
      <c r="Y629" s="1">
        <v>1.26E-2</v>
      </c>
      <c r="Z629" s="1">
        <f>+(Y629*1000)/7</f>
        <v>1.8</v>
      </c>
      <c r="AA629" s="13">
        <f>SUM(AB629:AI629)</f>
        <v>5.1799999999999999E-2</v>
      </c>
      <c r="AB629">
        <v>4.1999999999999997E-3</v>
      </c>
      <c r="AC629">
        <v>1.47E-2</v>
      </c>
      <c r="AD629">
        <v>1.5599999999999999E-2</v>
      </c>
      <c r="AE629">
        <v>1.7299999999999999E-2</v>
      </c>
      <c r="AJ629" s="1" t="s">
        <v>877</v>
      </c>
    </row>
    <row r="630" spans="1:36" ht="18" x14ac:dyDescent="0.4">
      <c r="A630" t="s">
        <v>842</v>
      </c>
      <c r="B630" t="s">
        <v>29</v>
      </c>
      <c r="C630" t="s">
        <v>13</v>
      </c>
      <c r="D630" t="s">
        <v>918</v>
      </c>
      <c r="E630" t="s">
        <v>678</v>
      </c>
      <c r="F630" s="1">
        <v>2.4722</v>
      </c>
      <c r="G630">
        <v>1.1399999999999999</v>
      </c>
      <c r="H630">
        <v>0.30199999999999999</v>
      </c>
      <c r="I630">
        <v>0.1847</v>
      </c>
      <c r="J630" s="3">
        <f>+I630/H630</f>
        <v>0.61158940397350992</v>
      </c>
      <c r="K630">
        <v>3</v>
      </c>
      <c r="L630">
        <v>145.80600000000001</v>
      </c>
      <c r="M630">
        <v>119.21899999999999</v>
      </c>
      <c r="N630">
        <v>160.327</v>
      </c>
      <c r="P630">
        <f>+SUM(L630:O630)</f>
        <v>425.35199999999998</v>
      </c>
      <c r="Q630">
        <f>+P630/(I630*1000)</f>
        <v>2.3029344883595018</v>
      </c>
      <c r="R630">
        <v>5</v>
      </c>
      <c r="U630" s="12">
        <f>AA630</f>
        <v>6.140000000000001E-2</v>
      </c>
      <c r="V630" s="1">
        <f>+(U630*1000)/5</f>
        <v>12.280000000000003</v>
      </c>
      <c r="W630" s="1">
        <v>8</v>
      </c>
      <c r="X630" s="75">
        <v>0.47989999999999999</v>
      </c>
      <c r="Y630" s="1">
        <v>1.2280000000000003E-2</v>
      </c>
      <c r="Z630" s="1">
        <f>+(Y630*1000)/7</f>
        <v>1.7542857142857147</v>
      </c>
      <c r="AA630" s="13">
        <f>SUM(AB630:AI630)</f>
        <v>6.140000000000001E-2</v>
      </c>
      <c r="AB630">
        <v>1.18E-2</v>
      </c>
      <c r="AC630">
        <v>1.2200000000000001E-2</v>
      </c>
      <c r="AD630">
        <v>1.2500000000000001E-2</v>
      </c>
      <c r="AE630">
        <v>1.37E-2</v>
      </c>
      <c r="AF630">
        <v>1.12E-2</v>
      </c>
      <c r="AJ630" s="1">
        <v>6</v>
      </c>
    </row>
    <row r="631" spans="1:36" ht="18" x14ac:dyDescent="0.4">
      <c r="A631" t="s">
        <v>842</v>
      </c>
      <c r="B631" t="s">
        <v>29</v>
      </c>
      <c r="C631" t="s">
        <v>13</v>
      </c>
      <c r="D631" t="s">
        <v>918</v>
      </c>
      <c r="E631" t="s">
        <v>679</v>
      </c>
      <c r="F631" s="1">
        <v>1.6155000000000002</v>
      </c>
      <c r="G631">
        <v>0.74</v>
      </c>
      <c r="J631" s="3"/>
      <c r="R631">
        <v>4</v>
      </c>
      <c r="U631" s="12">
        <f>AA631</f>
        <v>4.9399999999999999E-2</v>
      </c>
      <c r="V631" s="1">
        <f>+(U631*1000)/4</f>
        <v>12.35</v>
      </c>
      <c r="W631">
        <v>5</v>
      </c>
      <c r="X631" s="75">
        <v>0.47989999999999999</v>
      </c>
      <c r="Y631" s="1">
        <v>1.2350000000000002E-2</v>
      </c>
      <c r="Z631" s="1">
        <f>+(Y631*1000)/7</f>
        <v>1.7642857142857145</v>
      </c>
      <c r="AA631" s="13">
        <f>SUM(AB631:AI631)</f>
        <v>4.9399999999999999E-2</v>
      </c>
      <c r="AB631">
        <v>1.4E-2</v>
      </c>
      <c r="AC631">
        <v>1.35E-2</v>
      </c>
      <c r="AD631">
        <v>8.0000000000000002E-3</v>
      </c>
      <c r="AE631">
        <v>1.3899999999999999E-2</v>
      </c>
    </row>
    <row r="632" spans="1:36" ht="18" x14ac:dyDescent="0.4">
      <c r="A632" t="s">
        <v>842</v>
      </c>
      <c r="B632" t="s">
        <v>29</v>
      </c>
      <c r="C632" t="s">
        <v>13</v>
      </c>
      <c r="D632" t="s">
        <v>918</v>
      </c>
      <c r="E632" t="s">
        <v>680</v>
      </c>
      <c r="F632" s="1">
        <v>1.6092</v>
      </c>
      <c r="G632">
        <v>0.45</v>
      </c>
      <c r="J632" s="3"/>
      <c r="R632">
        <v>7</v>
      </c>
      <c r="U632" s="12">
        <f>AA632</f>
        <v>9.3800000000000008E-2</v>
      </c>
      <c r="V632" s="1">
        <f>+(U632*1000)/7</f>
        <v>13.400000000000002</v>
      </c>
      <c r="W632">
        <v>7</v>
      </c>
      <c r="X632" s="75">
        <v>0.47989999999999999</v>
      </c>
      <c r="Y632" s="1">
        <v>1.3514285714285717E-2</v>
      </c>
      <c r="Z632" s="1">
        <f>+(Y632*1000)/7</f>
        <v>1.9306122448979595</v>
      </c>
      <c r="AA632" s="13">
        <f>SUM(AB632:AI632)</f>
        <v>9.3800000000000008E-2</v>
      </c>
      <c r="AB632">
        <v>1.5699999999999999E-2</v>
      </c>
      <c r="AC632">
        <v>1.5299999999999999E-2</v>
      </c>
      <c r="AD632">
        <v>1.6E-2</v>
      </c>
      <c r="AE632">
        <v>1.3899999999999999E-2</v>
      </c>
      <c r="AF632">
        <v>1.5699999999999999E-2</v>
      </c>
      <c r="AG632">
        <v>1.3299999999999999E-2</v>
      </c>
      <c r="AH632">
        <v>3.8999999999999998E-3</v>
      </c>
    </row>
    <row r="633" spans="1:36" ht="18" x14ac:dyDescent="0.4">
      <c r="A633" t="s">
        <v>842</v>
      </c>
      <c r="B633" t="s">
        <v>29</v>
      </c>
      <c r="C633" t="s">
        <v>13</v>
      </c>
      <c r="D633" t="s">
        <v>918</v>
      </c>
      <c r="E633" t="s">
        <v>681</v>
      </c>
      <c r="F633" s="1">
        <v>0.56999999999999995</v>
      </c>
      <c r="G633">
        <v>0.34</v>
      </c>
      <c r="J633" s="3"/>
      <c r="R633">
        <v>0</v>
      </c>
      <c r="U633">
        <v>0</v>
      </c>
      <c r="W633">
        <v>0</v>
      </c>
      <c r="X633" s="75">
        <v>0.47989999999999999</v>
      </c>
    </row>
    <row r="634" spans="1:36" ht="18" x14ac:dyDescent="0.4">
      <c r="A634" t="s">
        <v>842</v>
      </c>
      <c r="B634" t="s">
        <v>29</v>
      </c>
      <c r="C634" t="s">
        <v>13</v>
      </c>
      <c r="D634" t="s">
        <v>918</v>
      </c>
      <c r="E634" t="s">
        <v>682</v>
      </c>
      <c r="F634" s="1">
        <v>0.57279999999999998</v>
      </c>
      <c r="G634">
        <v>1.83</v>
      </c>
      <c r="H634">
        <v>0.1774</v>
      </c>
      <c r="I634">
        <v>0.1028</v>
      </c>
      <c r="J634" s="3">
        <f>+I634/H634</f>
        <v>0.57948139797068776</v>
      </c>
      <c r="K634">
        <v>3</v>
      </c>
      <c r="L634">
        <v>77.912000000000006</v>
      </c>
      <c r="M634">
        <v>128.345</v>
      </c>
      <c r="N634">
        <v>118.40300000000001</v>
      </c>
      <c r="P634">
        <f>+SUM(L634:O634)</f>
        <v>324.66000000000003</v>
      </c>
      <c r="Q634">
        <f>+P634/(I634*1000)</f>
        <v>3.1581712062256813</v>
      </c>
      <c r="R634">
        <v>0</v>
      </c>
      <c r="U634">
        <v>0</v>
      </c>
      <c r="W634">
        <v>0</v>
      </c>
      <c r="X634" s="75">
        <v>0.47989999999999999</v>
      </c>
    </row>
    <row r="635" spans="1:36" ht="18" x14ac:dyDescent="0.4">
      <c r="A635" t="s">
        <v>842</v>
      </c>
      <c r="B635" t="s">
        <v>29</v>
      </c>
      <c r="C635" t="s">
        <v>13</v>
      </c>
      <c r="D635" t="s">
        <v>918</v>
      </c>
      <c r="E635" t="s">
        <v>683</v>
      </c>
      <c r="F635" s="1">
        <v>0.05</v>
      </c>
      <c r="G635">
        <v>0.17</v>
      </c>
      <c r="J635" s="3"/>
      <c r="R635">
        <v>0</v>
      </c>
      <c r="U635">
        <v>0</v>
      </c>
      <c r="W635">
        <v>0</v>
      </c>
      <c r="X635" s="75">
        <v>0.47989999999999999</v>
      </c>
    </row>
    <row r="636" spans="1:36" ht="18" x14ac:dyDescent="0.4">
      <c r="A636" t="s">
        <v>842</v>
      </c>
      <c r="B636" t="s">
        <v>29</v>
      </c>
      <c r="C636" t="s">
        <v>13</v>
      </c>
      <c r="D636" t="s">
        <v>918</v>
      </c>
      <c r="E636" t="s">
        <v>684</v>
      </c>
      <c r="F636" s="1">
        <v>0.11</v>
      </c>
      <c r="G636">
        <v>0.28999999999999998</v>
      </c>
      <c r="J636" s="3"/>
      <c r="R636">
        <v>0</v>
      </c>
      <c r="U636">
        <v>0</v>
      </c>
      <c r="W636">
        <v>0</v>
      </c>
      <c r="X636" s="75">
        <v>0.47989999999999999</v>
      </c>
    </row>
    <row r="637" spans="1:36" ht="18" x14ac:dyDescent="0.4">
      <c r="A637" t="s">
        <v>842</v>
      </c>
      <c r="B637" t="s">
        <v>29</v>
      </c>
      <c r="C637" t="s">
        <v>13</v>
      </c>
      <c r="D637" t="s">
        <v>918</v>
      </c>
      <c r="E637" t="s">
        <v>685</v>
      </c>
      <c r="F637" s="1">
        <v>0.79770000000000008</v>
      </c>
      <c r="G637">
        <v>0.18</v>
      </c>
      <c r="J637" s="3"/>
      <c r="R637">
        <v>5</v>
      </c>
      <c r="U637" s="12">
        <f>AA637</f>
        <v>5.1299999999999998E-2</v>
      </c>
      <c r="V637" s="1">
        <f>+(U637*1000)/5</f>
        <v>10.26</v>
      </c>
      <c r="W637" s="1">
        <v>5</v>
      </c>
      <c r="X637" s="75">
        <v>0.47989999999999999</v>
      </c>
      <c r="Y637" s="1">
        <v>1.0260000000000002E-2</v>
      </c>
      <c r="Z637" s="1">
        <f>+(Y637*1000)/7</f>
        <v>1.465714285714286</v>
      </c>
      <c r="AA637" s="13">
        <f>SUM(AB637:AI637)</f>
        <v>5.1299999999999998E-2</v>
      </c>
      <c r="AB637">
        <v>1.12E-2</v>
      </c>
      <c r="AC637">
        <v>1.0200000000000001E-2</v>
      </c>
      <c r="AD637">
        <v>9.5999999999999992E-3</v>
      </c>
      <c r="AE637">
        <v>9.9000000000000008E-3</v>
      </c>
      <c r="AF637">
        <v>1.04E-2</v>
      </c>
    </row>
    <row r="638" spans="1:36" ht="18" x14ac:dyDescent="0.4">
      <c r="A638" t="s">
        <v>842</v>
      </c>
      <c r="B638" t="s">
        <v>29</v>
      </c>
      <c r="C638" t="s">
        <v>13</v>
      </c>
      <c r="D638" t="s">
        <v>918</v>
      </c>
      <c r="E638" t="s">
        <v>686</v>
      </c>
      <c r="F638" s="1">
        <v>0.58099999999999996</v>
      </c>
      <c r="G638">
        <v>0.59</v>
      </c>
      <c r="H638">
        <v>0.2757</v>
      </c>
      <c r="I638">
        <v>0.151</v>
      </c>
      <c r="J638" s="3">
        <f>+I638/H638</f>
        <v>0.54769677185346388</v>
      </c>
      <c r="K638">
        <v>3</v>
      </c>
      <c r="L638">
        <v>136.89099999999999</v>
      </c>
      <c r="M638">
        <v>102.214</v>
      </c>
      <c r="N638">
        <v>215.322</v>
      </c>
      <c r="P638">
        <f>+SUM(L638:O638)</f>
        <v>454.42700000000002</v>
      </c>
      <c r="Q638">
        <f>+P638/(I638*1000)</f>
        <v>3.0094503311258278</v>
      </c>
      <c r="R638">
        <v>0</v>
      </c>
      <c r="U638">
        <v>0</v>
      </c>
      <c r="W638">
        <v>0</v>
      </c>
      <c r="X638" s="75">
        <v>0.47989999999999999</v>
      </c>
    </row>
    <row r="639" spans="1:36" ht="19.5" x14ac:dyDescent="0.6">
      <c r="A639" t="s">
        <v>842</v>
      </c>
      <c r="B639" t="s">
        <v>29</v>
      </c>
      <c r="C639" t="s">
        <v>317</v>
      </c>
      <c r="D639" t="s">
        <v>941</v>
      </c>
      <c r="E639" t="s">
        <v>687</v>
      </c>
      <c r="F639" s="1">
        <v>1.02</v>
      </c>
      <c r="G639">
        <v>0.37</v>
      </c>
      <c r="J639" s="3"/>
      <c r="R639">
        <v>0</v>
      </c>
      <c r="U639">
        <v>0</v>
      </c>
      <c r="W639">
        <v>0</v>
      </c>
      <c r="X639" s="76">
        <v>0.47760000000000002</v>
      </c>
    </row>
    <row r="640" spans="1:36" ht="19.5" x14ac:dyDescent="0.6">
      <c r="A640" t="s">
        <v>842</v>
      </c>
      <c r="B640" t="s">
        <v>29</v>
      </c>
      <c r="C640" t="s">
        <v>317</v>
      </c>
      <c r="D640" t="s">
        <v>941</v>
      </c>
      <c r="E640" t="s">
        <v>688</v>
      </c>
      <c r="F640" s="1">
        <v>0.14180000000000001</v>
      </c>
      <c r="G640">
        <v>0.5</v>
      </c>
      <c r="H640">
        <v>9.2399999999999996E-2</v>
      </c>
      <c r="I640">
        <v>5.1800000000000006E-2</v>
      </c>
      <c r="J640" s="3">
        <f>+I640/H640</f>
        <v>0.56060606060606066</v>
      </c>
      <c r="K640">
        <v>3</v>
      </c>
      <c r="L640">
        <v>68.784000000000006</v>
      </c>
      <c r="M640">
        <v>35.706000000000003</v>
      </c>
      <c r="N640">
        <v>33.058</v>
      </c>
      <c r="P640">
        <f>+SUM(L640:O640)</f>
        <v>137.548</v>
      </c>
      <c r="Q640">
        <f>+P640/(I640*1000)</f>
        <v>2.655366795366795</v>
      </c>
      <c r="R640">
        <v>0</v>
      </c>
      <c r="U640">
        <v>0</v>
      </c>
      <c r="W640">
        <v>0</v>
      </c>
      <c r="X640" s="76">
        <v>0.47760000000000002</v>
      </c>
    </row>
    <row r="641" spans="1:37" ht="19.5" x14ac:dyDescent="0.6">
      <c r="A641" t="s">
        <v>842</v>
      </c>
      <c r="B641" t="s">
        <v>29</v>
      </c>
      <c r="C641" t="s">
        <v>317</v>
      </c>
      <c r="D641" t="s">
        <v>941</v>
      </c>
      <c r="E641" t="s">
        <v>689</v>
      </c>
      <c r="F641" s="1">
        <v>0.1361</v>
      </c>
      <c r="G641">
        <v>0.17</v>
      </c>
      <c r="H641">
        <v>0.1</v>
      </c>
      <c r="I641">
        <v>5.6100000000000004E-2</v>
      </c>
      <c r="J641" s="3">
        <f>+I641/H641</f>
        <v>0.56100000000000005</v>
      </c>
      <c r="K641">
        <v>3</v>
      </c>
      <c r="L641">
        <v>45.734000000000002</v>
      </c>
      <c r="M641">
        <v>69.484999999999999</v>
      </c>
      <c r="N641">
        <v>36.265000000000001</v>
      </c>
      <c r="P641">
        <f>+SUM(L641:O641)</f>
        <v>151.48399999999998</v>
      </c>
      <c r="Q641">
        <f>+P641/(I641*1000)</f>
        <v>2.7002495543672009</v>
      </c>
      <c r="R641">
        <v>0</v>
      </c>
      <c r="U641">
        <v>0</v>
      </c>
      <c r="W641">
        <v>0</v>
      </c>
      <c r="X641" s="76">
        <v>0.47760000000000002</v>
      </c>
    </row>
    <row r="642" spans="1:37" ht="19.5" x14ac:dyDescent="0.6">
      <c r="A642" t="s">
        <v>842</v>
      </c>
      <c r="B642" t="s">
        <v>29</v>
      </c>
      <c r="C642" t="s">
        <v>317</v>
      </c>
      <c r="D642" t="s">
        <v>941</v>
      </c>
      <c r="E642" t="s">
        <v>690</v>
      </c>
      <c r="F642" s="1">
        <v>0.04</v>
      </c>
      <c r="G642">
        <v>0.02</v>
      </c>
      <c r="J642" s="3"/>
      <c r="R642">
        <v>0</v>
      </c>
      <c r="U642">
        <v>0</v>
      </c>
      <c r="W642">
        <v>0</v>
      </c>
      <c r="X642" s="76">
        <v>0.47760000000000002</v>
      </c>
    </row>
    <row r="643" spans="1:37" ht="19.5" x14ac:dyDescent="0.6">
      <c r="A643" t="s">
        <v>842</v>
      </c>
      <c r="B643" t="s">
        <v>29</v>
      </c>
      <c r="C643" t="s">
        <v>317</v>
      </c>
      <c r="D643" t="s">
        <v>941</v>
      </c>
      <c r="E643" t="s">
        <v>691</v>
      </c>
      <c r="F643" s="1">
        <v>2.5600000000000001E-2</v>
      </c>
      <c r="G643">
        <v>1.8100000000000002E-2</v>
      </c>
      <c r="J643" s="3"/>
      <c r="R643">
        <v>0</v>
      </c>
      <c r="U643">
        <v>0</v>
      </c>
      <c r="W643">
        <v>0</v>
      </c>
      <c r="X643" s="76">
        <v>0.47760000000000002</v>
      </c>
    </row>
    <row r="644" spans="1:37" ht="19.5" x14ac:dyDescent="0.6">
      <c r="A644" t="s">
        <v>842</v>
      </c>
      <c r="B644" t="s">
        <v>29</v>
      </c>
      <c r="C644" t="s">
        <v>317</v>
      </c>
      <c r="D644" t="s">
        <v>941</v>
      </c>
      <c r="E644" t="s">
        <v>692</v>
      </c>
      <c r="F644" s="1">
        <v>1.02</v>
      </c>
      <c r="G644">
        <v>0.59</v>
      </c>
      <c r="J644" s="3"/>
      <c r="R644">
        <v>0</v>
      </c>
      <c r="U644">
        <v>0</v>
      </c>
      <c r="W644">
        <v>0</v>
      </c>
      <c r="X644" s="76">
        <v>0.47760000000000002</v>
      </c>
    </row>
    <row r="645" spans="1:37" ht="19.5" x14ac:dyDescent="0.6">
      <c r="A645" t="s">
        <v>842</v>
      </c>
      <c r="B645" t="s">
        <v>29</v>
      </c>
      <c r="C645" t="s">
        <v>317</v>
      </c>
      <c r="D645" t="s">
        <v>941</v>
      </c>
      <c r="E645" t="s">
        <v>693</v>
      </c>
      <c r="F645" s="1">
        <v>7.0000000000000007E-2</v>
      </c>
      <c r="G645">
        <v>0.16</v>
      </c>
      <c r="J645" s="3"/>
      <c r="R645">
        <v>0</v>
      </c>
      <c r="U645">
        <v>0</v>
      </c>
      <c r="W645">
        <v>0</v>
      </c>
      <c r="X645" s="76">
        <v>0.47760000000000002</v>
      </c>
    </row>
    <row r="646" spans="1:37" ht="19.5" x14ac:dyDescent="0.6">
      <c r="A646" t="s">
        <v>842</v>
      </c>
      <c r="B646" t="s">
        <v>29</v>
      </c>
      <c r="C646" t="s">
        <v>317</v>
      </c>
      <c r="D646" t="s">
        <v>941</v>
      </c>
      <c r="E646" t="s">
        <v>694</v>
      </c>
      <c r="F646" s="1">
        <v>0.36</v>
      </c>
      <c r="G646">
        <v>1.34</v>
      </c>
      <c r="J646" s="3"/>
      <c r="R646">
        <v>0</v>
      </c>
      <c r="U646">
        <v>0</v>
      </c>
      <c r="W646">
        <v>0</v>
      </c>
      <c r="X646" s="76">
        <v>0.47760000000000002</v>
      </c>
    </row>
    <row r="647" spans="1:37" ht="19.5" x14ac:dyDescent="0.6">
      <c r="A647" t="s">
        <v>842</v>
      </c>
      <c r="B647" t="s">
        <v>29</v>
      </c>
      <c r="C647" t="s">
        <v>317</v>
      </c>
      <c r="D647" t="s">
        <v>941</v>
      </c>
      <c r="E647" t="s">
        <v>695</v>
      </c>
      <c r="F647" s="1">
        <v>0.6</v>
      </c>
      <c r="G647">
        <v>0.43</v>
      </c>
      <c r="J647" s="3"/>
      <c r="R647">
        <v>0</v>
      </c>
      <c r="U647">
        <v>0</v>
      </c>
      <c r="W647">
        <v>0</v>
      </c>
      <c r="X647" s="76">
        <v>0.47760000000000002</v>
      </c>
    </row>
    <row r="648" spans="1:37" ht="19.5" x14ac:dyDescent="0.6">
      <c r="A648" t="s">
        <v>842</v>
      </c>
      <c r="B648" t="s">
        <v>29</v>
      </c>
      <c r="C648" t="s">
        <v>317</v>
      </c>
      <c r="D648" t="s">
        <v>941</v>
      </c>
      <c r="E648" t="s">
        <v>696</v>
      </c>
      <c r="F648" s="1">
        <v>2.0999999999999999E-3</v>
      </c>
      <c r="G648">
        <v>1.54E-2</v>
      </c>
      <c r="J648" s="3"/>
      <c r="R648">
        <v>0</v>
      </c>
      <c r="U648">
        <v>0</v>
      </c>
      <c r="W648">
        <v>0</v>
      </c>
      <c r="X648" s="76">
        <v>0.47760000000000002</v>
      </c>
    </row>
    <row r="649" spans="1:37" ht="19.5" x14ac:dyDescent="0.6">
      <c r="A649" t="s">
        <v>842</v>
      </c>
      <c r="B649" t="s">
        <v>29</v>
      </c>
      <c r="C649" t="s">
        <v>317</v>
      </c>
      <c r="D649" t="s">
        <v>941</v>
      </c>
      <c r="E649" t="s">
        <v>697</v>
      </c>
      <c r="F649" s="1">
        <v>7.0000000000000007E-2</v>
      </c>
      <c r="G649">
        <v>0.26</v>
      </c>
      <c r="J649" s="3"/>
      <c r="R649">
        <v>0</v>
      </c>
      <c r="U649">
        <v>0</v>
      </c>
      <c r="W649">
        <v>0</v>
      </c>
      <c r="X649" s="76">
        <v>0.47760000000000002</v>
      </c>
    </row>
    <row r="650" spans="1:37" ht="19.5" x14ac:dyDescent="0.6">
      <c r="A650" t="s">
        <v>842</v>
      </c>
      <c r="B650" t="s">
        <v>29</v>
      </c>
      <c r="C650" t="s">
        <v>317</v>
      </c>
      <c r="D650" t="s">
        <v>941</v>
      </c>
      <c r="E650" t="s">
        <v>698</v>
      </c>
      <c r="F650" s="1">
        <v>0.99020000000000008</v>
      </c>
      <c r="G650">
        <v>1.82</v>
      </c>
      <c r="H650">
        <v>0.32950000000000002</v>
      </c>
      <c r="I650">
        <v>0.1802</v>
      </c>
      <c r="J650" s="3">
        <f>+I650/H650</f>
        <v>0.54688922610015167</v>
      </c>
      <c r="K650">
        <v>3</v>
      </c>
      <c r="L650">
        <v>156.03100000000001</v>
      </c>
      <c r="M650">
        <v>116.247</v>
      </c>
      <c r="N650">
        <v>174.571</v>
      </c>
      <c r="P650">
        <f>+SUM(L650:O650)</f>
        <v>446.84900000000005</v>
      </c>
      <c r="Q650">
        <f>+P650/(I650*1000)</f>
        <v>2.4797391786903447</v>
      </c>
      <c r="R650">
        <v>0</v>
      </c>
      <c r="U650">
        <v>0</v>
      </c>
      <c r="W650">
        <v>0</v>
      </c>
      <c r="X650" s="76">
        <v>0.47760000000000002</v>
      </c>
      <c r="AK650" s="1" t="s">
        <v>877</v>
      </c>
    </row>
    <row r="651" spans="1:37" ht="19.5" x14ac:dyDescent="0.6">
      <c r="A651" t="s">
        <v>842</v>
      </c>
      <c r="B651" t="s">
        <v>29</v>
      </c>
      <c r="C651" t="s">
        <v>317</v>
      </c>
      <c r="D651" t="s">
        <v>941</v>
      </c>
      <c r="E651" t="s">
        <v>699</v>
      </c>
      <c r="F651" s="1">
        <v>2.6926999999999994</v>
      </c>
      <c r="G651">
        <v>1.77</v>
      </c>
      <c r="H651">
        <v>0.1807</v>
      </c>
      <c r="I651">
        <v>0.1024</v>
      </c>
      <c r="J651" s="3">
        <f>+I651/H651</f>
        <v>0.56668511344770345</v>
      </c>
      <c r="K651">
        <v>3</v>
      </c>
      <c r="L651">
        <v>131.94800000000001</v>
      </c>
      <c r="M651">
        <v>72.180999999999997</v>
      </c>
      <c r="N651">
        <v>95.003</v>
      </c>
      <c r="P651">
        <f>+SUM(L651:O651)</f>
        <v>299.13200000000001</v>
      </c>
      <c r="Q651">
        <f>+P651/(I651*1000)</f>
        <v>2.9212109374999997</v>
      </c>
      <c r="R651">
        <v>8</v>
      </c>
      <c r="U651" s="12">
        <f>AA651</f>
        <v>8.7499999999999994E-2</v>
      </c>
      <c r="V651" s="1">
        <f>+(U651*1000)/8</f>
        <v>10.9375</v>
      </c>
      <c r="W651" s="1">
        <v>15</v>
      </c>
      <c r="X651" s="76">
        <v>0.47760000000000002</v>
      </c>
      <c r="Y651" s="1">
        <v>1.0937499999999999E-2</v>
      </c>
      <c r="Z651" s="1">
        <f>+(Y651*1000)/7</f>
        <v>1.5625</v>
      </c>
      <c r="AA651" s="20">
        <f>SUM(AB651:AI651)</f>
        <v>8.7499999999999994E-2</v>
      </c>
      <c r="AB651">
        <v>1.1299999999999999E-2</v>
      </c>
      <c r="AC651">
        <v>1.03E-2</v>
      </c>
      <c r="AD651">
        <v>9.7999999999999997E-3</v>
      </c>
      <c r="AE651">
        <v>1.0699999999999999E-2</v>
      </c>
      <c r="AF651">
        <v>1.21E-2</v>
      </c>
      <c r="AG651">
        <v>9.7000000000000003E-3</v>
      </c>
      <c r="AH651">
        <v>1.21E-2</v>
      </c>
      <c r="AI651">
        <v>1.15E-2</v>
      </c>
      <c r="AK651" s="1">
        <v>14</v>
      </c>
    </row>
    <row r="652" spans="1:37" ht="19.5" x14ac:dyDescent="0.6">
      <c r="A652" t="s">
        <v>842</v>
      </c>
      <c r="B652" t="s">
        <v>29</v>
      </c>
      <c r="C652" t="s">
        <v>317</v>
      </c>
      <c r="D652" t="s">
        <v>941</v>
      </c>
      <c r="E652" t="s">
        <v>700</v>
      </c>
      <c r="F652" s="1">
        <v>0.8</v>
      </c>
      <c r="G652">
        <v>0.8</v>
      </c>
      <c r="J652" s="3"/>
      <c r="R652">
        <v>0</v>
      </c>
      <c r="U652" s="12">
        <v>0</v>
      </c>
      <c r="V652" s="1"/>
      <c r="W652">
        <v>0</v>
      </c>
      <c r="X652" s="76">
        <v>0.47760000000000002</v>
      </c>
      <c r="Y652" s="1"/>
      <c r="Z652" s="1"/>
      <c r="AA652" s="20"/>
    </row>
    <row r="653" spans="1:37" ht="19.5" x14ac:dyDescent="0.6">
      <c r="A653" t="s">
        <v>842</v>
      </c>
      <c r="B653" t="s">
        <v>29</v>
      </c>
      <c r="C653" t="s">
        <v>317</v>
      </c>
      <c r="D653" t="s">
        <v>941</v>
      </c>
      <c r="E653" t="s">
        <v>701</v>
      </c>
      <c r="F653" s="1">
        <v>1.9903</v>
      </c>
      <c r="G653">
        <v>0.93</v>
      </c>
      <c r="H653">
        <v>0.21279999999999999</v>
      </c>
      <c r="I653">
        <v>0.11750000000000001</v>
      </c>
      <c r="J653" s="3">
        <f>+I653/H653</f>
        <v>0.55216165413533835</v>
      </c>
      <c r="K653">
        <v>3</v>
      </c>
      <c r="L653">
        <v>114.464</v>
      </c>
      <c r="M653">
        <v>99.433000000000007</v>
      </c>
      <c r="N653">
        <v>135.18</v>
      </c>
      <c r="P653">
        <f>+SUM(L653:O653)</f>
        <v>349.077</v>
      </c>
      <c r="Q653">
        <f>+P653/(I653*1000)</f>
        <v>2.9708680851063827</v>
      </c>
      <c r="R653">
        <v>5</v>
      </c>
      <c r="U653" s="12">
        <f>AA653</f>
        <v>5.5100000000000003E-2</v>
      </c>
      <c r="V653" s="1">
        <f>+(U653*1000)/5</f>
        <v>11.02</v>
      </c>
      <c r="W653">
        <v>6</v>
      </c>
      <c r="X653" s="76">
        <v>0.47760000000000002</v>
      </c>
      <c r="Y653" s="1">
        <v>1.102E-2</v>
      </c>
      <c r="Z653" s="1">
        <f>+(Y653*1000)/7</f>
        <v>1.5742857142857143</v>
      </c>
      <c r="AA653" s="20">
        <f>SUM(AB653:AI653)</f>
        <v>5.5100000000000003E-2</v>
      </c>
      <c r="AB653">
        <v>1.14E-2</v>
      </c>
      <c r="AC653">
        <v>1.17E-2</v>
      </c>
      <c r="AD653">
        <v>1.1599999999999999E-2</v>
      </c>
      <c r="AE653">
        <v>1.09E-2</v>
      </c>
      <c r="AF653">
        <v>9.4999999999999998E-3</v>
      </c>
    </row>
    <row r="654" spans="1:37" ht="19.5" x14ac:dyDescent="0.6">
      <c r="A654" t="s">
        <v>842</v>
      </c>
      <c r="B654" t="s">
        <v>29</v>
      </c>
      <c r="C654" t="s">
        <v>14</v>
      </c>
      <c r="D654" t="s">
        <v>919</v>
      </c>
      <c r="E654" t="s">
        <v>702</v>
      </c>
      <c r="F654" s="1">
        <v>1.44</v>
      </c>
      <c r="G654">
        <v>3.34</v>
      </c>
      <c r="H654">
        <v>0.23710000000000001</v>
      </c>
      <c r="I654">
        <v>0.1305</v>
      </c>
      <c r="J654" s="3">
        <f>+I654/H654</f>
        <v>0.55040067482075072</v>
      </c>
      <c r="K654">
        <v>3</v>
      </c>
      <c r="L654">
        <v>157.12299999999999</v>
      </c>
      <c r="M654">
        <v>117.102</v>
      </c>
      <c r="N654">
        <v>129.35900000000001</v>
      </c>
      <c r="P654">
        <f>+SUM(L654:O654)</f>
        <v>403.58400000000006</v>
      </c>
      <c r="Q654">
        <f>+P654/(I654*1000)</f>
        <v>3.0925977011494257</v>
      </c>
      <c r="R654">
        <v>5</v>
      </c>
      <c r="U654" s="12">
        <f>AA654</f>
        <v>5.7100000000000005E-2</v>
      </c>
      <c r="V654" s="1">
        <f>+(U654*1000)/5</f>
        <v>11.42</v>
      </c>
      <c r="W654">
        <v>8</v>
      </c>
      <c r="X654" s="76">
        <v>0.47920000000000001</v>
      </c>
      <c r="Y654" s="1">
        <v>1.1420000000000001E-2</v>
      </c>
      <c r="Z654" s="1">
        <f>+(Y654*1000)/7</f>
        <v>1.6314285714285717</v>
      </c>
      <c r="AA654" s="20">
        <f>SUM(AB654:AI654)</f>
        <v>5.7100000000000005E-2</v>
      </c>
      <c r="AB654">
        <v>9.7000000000000003E-3</v>
      </c>
      <c r="AC654">
        <v>1.2200000000000001E-2</v>
      </c>
      <c r="AD654">
        <v>1.0699999999999999E-2</v>
      </c>
      <c r="AE654">
        <v>1.26E-2</v>
      </c>
      <c r="AF654">
        <v>1.1900000000000001E-2</v>
      </c>
    </row>
    <row r="655" spans="1:37" ht="19.5" x14ac:dyDescent="0.6">
      <c r="A655" t="s">
        <v>842</v>
      </c>
      <c r="B655" t="s">
        <v>29</v>
      </c>
      <c r="C655" t="s">
        <v>14</v>
      </c>
      <c r="D655" t="s">
        <v>919</v>
      </c>
      <c r="E655" t="s">
        <v>703</v>
      </c>
      <c r="F655" s="1">
        <v>1.5554999999999999</v>
      </c>
      <c r="G655">
        <v>1.57</v>
      </c>
      <c r="H655">
        <v>0.253</v>
      </c>
      <c r="I655">
        <v>0.14750000000000002</v>
      </c>
      <c r="J655" s="3">
        <f>+I655/H655</f>
        <v>0.58300395256917004</v>
      </c>
      <c r="K655">
        <v>3</v>
      </c>
      <c r="L655">
        <v>136.505</v>
      </c>
      <c r="M655">
        <v>131.851</v>
      </c>
      <c r="N655">
        <v>183.29</v>
      </c>
      <c r="P655">
        <f>+SUM(L655:O655)</f>
        <v>451.64599999999996</v>
      </c>
      <c r="Q655">
        <f>+P655/(I655*1000)</f>
        <v>3.062006779661016</v>
      </c>
      <c r="R655">
        <v>8</v>
      </c>
      <c r="U655" s="12">
        <f>AA655</f>
        <v>8.7400000000000005E-2</v>
      </c>
      <c r="V655" s="1">
        <f>+(U655*1000)/8</f>
        <v>10.925000000000001</v>
      </c>
      <c r="W655" s="1">
        <v>8</v>
      </c>
      <c r="X655" s="76">
        <v>0.47920000000000001</v>
      </c>
      <c r="Y655" s="1">
        <v>1.0925000000000001E-2</v>
      </c>
      <c r="Z655" s="1">
        <f>+(Y655*1000)/7</f>
        <v>1.5607142857142857</v>
      </c>
      <c r="AA655" s="20">
        <f>SUM(AB655:AI655)</f>
        <v>8.7400000000000005E-2</v>
      </c>
      <c r="AB655">
        <v>4.0000000000000001E-3</v>
      </c>
      <c r="AC655">
        <v>1.5800000000000002E-2</v>
      </c>
      <c r="AD655">
        <v>1.38E-2</v>
      </c>
      <c r="AE655">
        <v>6.1000000000000004E-3</v>
      </c>
      <c r="AF655">
        <v>8.5000000000000006E-3</v>
      </c>
      <c r="AG655">
        <v>1.55E-2</v>
      </c>
      <c r="AH655">
        <v>1.2500000000000001E-2</v>
      </c>
      <c r="AI655">
        <v>1.12E-2</v>
      </c>
      <c r="AK655" s="1">
        <v>6</v>
      </c>
    </row>
    <row r="656" spans="1:37" ht="19.5" x14ac:dyDescent="0.6">
      <c r="A656" t="s">
        <v>842</v>
      </c>
      <c r="B656" t="s">
        <v>29</v>
      </c>
      <c r="C656" t="s">
        <v>14</v>
      </c>
      <c r="D656" t="s">
        <v>919</v>
      </c>
      <c r="E656" t="s">
        <v>704</v>
      </c>
      <c r="F656" s="1">
        <v>5.8900000000000001E-2</v>
      </c>
      <c r="G656">
        <v>0.27560000000000001</v>
      </c>
      <c r="J656" s="3"/>
      <c r="R656">
        <v>0</v>
      </c>
      <c r="U656">
        <v>0</v>
      </c>
      <c r="W656">
        <v>0</v>
      </c>
      <c r="X656" s="76">
        <v>0.47920000000000001</v>
      </c>
    </row>
    <row r="657" spans="1:37" ht="19.5" x14ac:dyDescent="0.6">
      <c r="A657" t="s">
        <v>842</v>
      </c>
      <c r="B657" t="s">
        <v>29</v>
      </c>
      <c r="C657" t="s">
        <v>14</v>
      </c>
      <c r="D657" t="s">
        <v>919</v>
      </c>
      <c r="E657" t="s">
        <v>705</v>
      </c>
      <c r="F657" s="1">
        <v>0.70890000000000009</v>
      </c>
      <c r="G657">
        <v>1.54</v>
      </c>
      <c r="H657">
        <v>0.27879999999999999</v>
      </c>
      <c r="I657">
        <v>0.15890000000000001</v>
      </c>
      <c r="J657" s="3">
        <f>+I657/H657</f>
        <v>0.5699426111908179</v>
      </c>
      <c r="K657">
        <v>3</v>
      </c>
      <c r="L657">
        <v>86.828000000000003</v>
      </c>
      <c r="M657">
        <v>186.15299999999999</v>
      </c>
      <c r="N657">
        <v>111.41200000000001</v>
      </c>
      <c r="P657">
        <f>+SUM(L657:O657)</f>
        <v>384.39300000000003</v>
      </c>
      <c r="Q657">
        <f>+P657/(I657*1000)</f>
        <v>2.4190874764002519</v>
      </c>
      <c r="R657">
        <v>0</v>
      </c>
      <c r="U657">
        <v>0</v>
      </c>
      <c r="W657">
        <v>0</v>
      </c>
      <c r="X657" s="76">
        <v>0.47920000000000001</v>
      </c>
    </row>
    <row r="658" spans="1:37" ht="19.5" x14ac:dyDescent="0.6">
      <c r="A658" t="s">
        <v>842</v>
      </c>
      <c r="B658" t="s">
        <v>29</v>
      </c>
      <c r="C658" t="s">
        <v>14</v>
      </c>
      <c r="D658" t="s">
        <v>919</v>
      </c>
      <c r="E658" t="s">
        <v>706</v>
      </c>
      <c r="F658" s="1">
        <v>0.03</v>
      </c>
      <c r="G658">
        <v>0.12</v>
      </c>
      <c r="J658" s="3"/>
      <c r="R658">
        <v>0</v>
      </c>
      <c r="U658">
        <v>0</v>
      </c>
      <c r="W658">
        <v>0</v>
      </c>
      <c r="X658" s="76">
        <v>0.47920000000000001</v>
      </c>
    </row>
    <row r="659" spans="1:37" ht="19.5" x14ac:dyDescent="0.6">
      <c r="A659" t="s">
        <v>842</v>
      </c>
      <c r="B659" t="s">
        <v>29</v>
      </c>
      <c r="C659" t="s">
        <v>14</v>
      </c>
      <c r="D659" t="s">
        <v>919</v>
      </c>
      <c r="E659" t="s">
        <v>707</v>
      </c>
      <c r="F659" s="1">
        <v>1.0503</v>
      </c>
      <c r="G659">
        <v>2.3199999999999998</v>
      </c>
      <c r="H659">
        <v>0.32329999999999998</v>
      </c>
      <c r="I659">
        <v>0.1903</v>
      </c>
      <c r="J659" s="3">
        <f>+I659/H659</f>
        <v>0.58861738323538515</v>
      </c>
      <c r="K659">
        <v>3</v>
      </c>
      <c r="L659">
        <v>158.643</v>
      </c>
      <c r="M659">
        <v>175.47</v>
      </c>
      <c r="N659">
        <v>121.845</v>
      </c>
      <c r="P659">
        <f>+SUM(L659:O659)</f>
        <v>455.95799999999997</v>
      </c>
      <c r="Q659">
        <f>+P659/(I659*1000)</f>
        <v>2.3959957961114031</v>
      </c>
      <c r="R659">
        <v>0</v>
      </c>
      <c r="U659">
        <v>0</v>
      </c>
      <c r="W659">
        <v>0</v>
      </c>
      <c r="X659" s="76">
        <v>0.47920000000000001</v>
      </c>
    </row>
    <row r="660" spans="1:37" ht="19.5" x14ac:dyDescent="0.6">
      <c r="A660" t="s">
        <v>842</v>
      </c>
      <c r="B660" t="s">
        <v>29</v>
      </c>
      <c r="C660" t="s">
        <v>14</v>
      </c>
      <c r="D660" t="s">
        <v>919</v>
      </c>
      <c r="E660" t="s">
        <v>708</v>
      </c>
      <c r="F660" s="1">
        <v>2.1835</v>
      </c>
      <c r="G660">
        <v>3.61</v>
      </c>
      <c r="H660">
        <v>0.33960000000000001</v>
      </c>
      <c r="I660">
        <v>0.19110000000000002</v>
      </c>
      <c r="J660" s="3">
        <f>+I660/H660</f>
        <v>0.5627208480565371</v>
      </c>
      <c r="K660">
        <v>3</v>
      </c>
      <c r="L660">
        <v>209.53399999999999</v>
      </c>
      <c r="M660">
        <v>176.29300000000001</v>
      </c>
      <c r="N660">
        <v>162.24299999999999</v>
      </c>
      <c r="P660">
        <f>+SUM(L660:O660)</f>
        <v>548.06999999999994</v>
      </c>
      <c r="Q660">
        <f>+P660/(I660*1000)</f>
        <v>2.8679748822605959</v>
      </c>
      <c r="R660">
        <v>6</v>
      </c>
      <c r="U660" s="12">
        <f>AA660</f>
        <v>6.5100000000000005E-2</v>
      </c>
      <c r="V660" s="1">
        <f>+(U660*1000)/6</f>
        <v>10.850000000000001</v>
      </c>
      <c r="W660" s="1">
        <v>9</v>
      </c>
      <c r="X660" s="76">
        <v>0.47920000000000001</v>
      </c>
      <c r="Y660" s="1">
        <v>1.085E-2</v>
      </c>
      <c r="Z660" s="1">
        <f>+(Y660*1000)/7</f>
        <v>1.55</v>
      </c>
      <c r="AA660" s="20">
        <f>SUM(AB660:AI660)</f>
        <v>6.5100000000000005E-2</v>
      </c>
      <c r="AB660">
        <v>4.3E-3</v>
      </c>
      <c r="AC660">
        <v>4.7000000000000002E-3</v>
      </c>
      <c r="AD660">
        <v>1.2999999999999999E-2</v>
      </c>
      <c r="AE660">
        <v>1.5100000000000001E-2</v>
      </c>
      <c r="AF660">
        <v>1.43E-2</v>
      </c>
      <c r="AG660">
        <v>1.37E-2</v>
      </c>
      <c r="AK660" s="1">
        <v>8</v>
      </c>
    </row>
    <row r="661" spans="1:37" ht="19.5" x14ac:dyDescent="0.6">
      <c r="A661" t="s">
        <v>842</v>
      </c>
      <c r="B661" t="s">
        <v>29</v>
      </c>
      <c r="C661" t="s">
        <v>14</v>
      </c>
      <c r="D661" t="s">
        <v>919</v>
      </c>
      <c r="E661" t="s">
        <v>709</v>
      </c>
      <c r="F661" s="1">
        <v>0.54459999999999997</v>
      </c>
      <c r="G661">
        <v>0.66</v>
      </c>
      <c r="J661" s="3"/>
      <c r="R661">
        <v>3</v>
      </c>
      <c r="U661" s="12">
        <f>AA661</f>
        <v>1.78E-2</v>
      </c>
      <c r="V661" s="1">
        <f>+(U661*1000)/3</f>
        <v>5.9333333333333336</v>
      </c>
      <c r="W661">
        <v>4</v>
      </c>
      <c r="X661" s="76">
        <v>0.47920000000000001</v>
      </c>
      <c r="Y661" s="1">
        <v>5.933333333333333E-3</v>
      </c>
      <c r="Z661" s="1">
        <f>+(Y661*1000)/7</f>
        <v>0.84761904761904749</v>
      </c>
      <c r="AA661" s="20">
        <f>SUM(AB661:AI661)</f>
        <v>1.78E-2</v>
      </c>
      <c r="AB661">
        <v>4.3E-3</v>
      </c>
      <c r="AC661">
        <v>3.7000000000000002E-3</v>
      </c>
      <c r="AD661">
        <v>9.7999999999999997E-3</v>
      </c>
    </row>
    <row r="662" spans="1:37" ht="19.5" x14ac:dyDescent="0.6">
      <c r="A662" t="s">
        <v>842</v>
      </c>
      <c r="B662" t="s">
        <v>29</v>
      </c>
      <c r="C662" t="s">
        <v>14</v>
      </c>
      <c r="D662" t="s">
        <v>919</v>
      </c>
      <c r="E662" t="s">
        <v>710</v>
      </c>
      <c r="F662" s="1">
        <v>0.03</v>
      </c>
      <c r="G662">
        <v>0.15</v>
      </c>
      <c r="J662" s="3"/>
      <c r="R662">
        <v>0</v>
      </c>
      <c r="U662">
        <v>0</v>
      </c>
      <c r="W662">
        <v>0</v>
      </c>
      <c r="X662" s="76">
        <v>0.47920000000000001</v>
      </c>
    </row>
    <row r="663" spans="1:37" ht="19.5" x14ac:dyDescent="0.6">
      <c r="A663" t="s">
        <v>842</v>
      </c>
      <c r="B663" t="s">
        <v>29</v>
      </c>
      <c r="C663" t="s">
        <v>14</v>
      </c>
      <c r="D663" t="s">
        <v>919</v>
      </c>
      <c r="E663" t="s">
        <v>711</v>
      </c>
      <c r="F663" s="1">
        <v>0.17</v>
      </c>
      <c r="G663">
        <v>0.32</v>
      </c>
      <c r="J663" s="3"/>
      <c r="R663">
        <v>0</v>
      </c>
      <c r="U663">
        <v>0</v>
      </c>
      <c r="W663">
        <v>0</v>
      </c>
      <c r="X663" s="76">
        <v>0.47920000000000001</v>
      </c>
    </row>
    <row r="664" spans="1:37" ht="19.5" x14ac:dyDescent="0.6">
      <c r="A664" t="s">
        <v>842</v>
      </c>
      <c r="B664" t="s">
        <v>29</v>
      </c>
      <c r="C664" t="s">
        <v>14</v>
      </c>
      <c r="D664" t="s">
        <v>919</v>
      </c>
      <c r="E664" t="s">
        <v>712</v>
      </c>
      <c r="F664" s="1">
        <v>3.32E-2</v>
      </c>
      <c r="G664">
        <v>2.1600000000000001E-2</v>
      </c>
      <c r="J664" s="3"/>
      <c r="R664">
        <v>0</v>
      </c>
      <c r="U664">
        <v>0</v>
      </c>
      <c r="W664">
        <v>0</v>
      </c>
      <c r="X664" s="76">
        <v>0.47920000000000001</v>
      </c>
    </row>
    <row r="665" spans="1:37" ht="19.5" x14ac:dyDescent="0.6">
      <c r="A665" t="s">
        <v>842</v>
      </c>
      <c r="B665" t="s">
        <v>29</v>
      </c>
      <c r="C665" t="s">
        <v>14</v>
      </c>
      <c r="D665" t="s">
        <v>919</v>
      </c>
      <c r="E665" t="s">
        <v>713</v>
      </c>
      <c r="F665" s="1">
        <v>6.0100000000000001E-2</v>
      </c>
      <c r="G665">
        <v>0.10349999999999999</v>
      </c>
      <c r="J665" s="3"/>
      <c r="R665">
        <v>0</v>
      </c>
      <c r="U665">
        <v>0</v>
      </c>
      <c r="W665">
        <v>0</v>
      </c>
      <c r="X665" s="76">
        <v>0.47920000000000001</v>
      </c>
    </row>
    <row r="666" spans="1:37" ht="19.5" x14ac:dyDescent="0.6">
      <c r="A666" t="s">
        <v>842</v>
      </c>
      <c r="B666" t="s">
        <v>29</v>
      </c>
      <c r="C666" t="s">
        <v>14</v>
      </c>
      <c r="D666" t="s">
        <v>919</v>
      </c>
      <c r="E666" t="s">
        <v>714</v>
      </c>
      <c r="F666" s="1">
        <v>3.2399999999999998E-2</v>
      </c>
      <c r="G666">
        <v>5.0200000000000002E-2</v>
      </c>
      <c r="J666" s="3"/>
      <c r="R666">
        <v>0</v>
      </c>
      <c r="U666">
        <v>0</v>
      </c>
      <c r="W666">
        <v>0</v>
      </c>
      <c r="X666" s="76">
        <v>0.47920000000000001</v>
      </c>
    </row>
    <row r="667" spans="1:37" ht="19.5" x14ac:dyDescent="0.6">
      <c r="A667" t="s">
        <v>842</v>
      </c>
      <c r="B667" t="s">
        <v>29</v>
      </c>
      <c r="C667" t="s">
        <v>14</v>
      </c>
      <c r="D667" t="s">
        <v>919</v>
      </c>
      <c r="E667" t="s">
        <v>715</v>
      </c>
      <c r="F667" s="1">
        <v>0.35</v>
      </c>
      <c r="G667">
        <v>0.2</v>
      </c>
      <c r="J667" s="3"/>
      <c r="R667">
        <v>0</v>
      </c>
      <c r="U667">
        <v>0</v>
      </c>
      <c r="W667">
        <v>0</v>
      </c>
      <c r="X667" s="76">
        <v>0.47920000000000001</v>
      </c>
    </row>
    <row r="668" spans="1:37" ht="19.5" x14ac:dyDescent="0.6">
      <c r="A668" t="s">
        <v>842</v>
      </c>
      <c r="B668" t="s">
        <v>30</v>
      </c>
      <c r="C668" t="s">
        <v>15</v>
      </c>
      <c r="D668" t="s">
        <v>920</v>
      </c>
      <c r="E668" t="s">
        <v>716</v>
      </c>
      <c r="F668" s="1">
        <v>0.28090000000000004</v>
      </c>
      <c r="G668">
        <v>0.17</v>
      </c>
      <c r="H668">
        <v>0.1464</v>
      </c>
      <c r="I668">
        <v>8.09E-2</v>
      </c>
      <c r="J668" s="3">
        <f>+I668/H668</f>
        <v>0.55259562841530052</v>
      </c>
      <c r="K668">
        <v>3</v>
      </c>
      <c r="L668">
        <v>61.893000000000001</v>
      </c>
      <c r="M668">
        <v>51.656999999999996</v>
      </c>
      <c r="N668">
        <v>82.753</v>
      </c>
      <c r="P668">
        <f>+SUM(L668:O668)</f>
        <v>196.303</v>
      </c>
      <c r="Q668">
        <f>+P668/(I668*1000)</f>
        <v>2.4264894932014833</v>
      </c>
      <c r="R668">
        <v>0</v>
      </c>
      <c r="U668">
        <v>0</v>
      </c>
      <c r="W668">
        <v>0</v>
      </c>
      <c r="X668" s="76">
        <v>0.47520000000000001</v>
      </c>
    </row>
    <row r="669" spans="1:37" ht="19.5" x14ac:dyDescent="0.6">
      <c r="A669" t="s">
        <v>842</v>
      </c>
      <c r="B669" t="s">
        <v>30</v>
      </c>
      <c r="C669" t="s">
        <v>15</v>
      </c>
      <c r="D669" t="s">
        <v>920</v>
      </c>
      <c r="E669" t="s">
        <v>717</v>
      </c>
      <c r="F669" s="1">
        <v>3.5099999999999999E-2</v>
      </c>
      <c r="G669">
        <v>3.27E-2</v>
      </c>
      <c r="J669" s="3"/>
      <c r="R669">
        <v>0</v>
      </c>
      <c r="U669">
        <v>0</v>
      </c>
      <c r="W669">
        <v>0</v>
      </c>
      <c r="X669" s="76">
        <v>0.47520000000000001</v>
      </c>
    </row>
    <row r="670" spans="1:37" ht="19.5" x14ac:dyDescent="0.6">
      <c r="A670" t="s">
        <v>842</v>
      </c>
      <c r="B670" t="s">
        <v>30</v>
      </c>
      <c r="C670" t="s">
        <v>15</v>
      </c>
      <c r="D670" t="s">
        <v>920</v>
      </c>
      <c r="E670" t="s">
        <v>718</v>
      </c>
      <c r="F670" s="1">
        <v>3.0300000000000001E-2</v>
      </c>
      <c r="G670">
        <v>2.4899999999999999E-2</v>
      </c>
      <c r="J670" s="3"/>
      <c r="R670">
        <v>0</v>
      </c>
      <c r="U670">
        <v>0</v>
      </c>
      <c r="W670">
        <v>0</v>
      </c>
      <c r="X670" s="76">
        <v>0.47520000000000001</v>
      </c>
    </row>
    <row r="671" spans="1:37" ht="19.5" x14ac:dyDescent="0.6">
      <c r="A671" t="s">
        <v>842</v>
      </c>
      <c r="B671" t="s">
        <v>30</v>
      </c>
      <c r="C671" t="s">
        <v>15</v>
      </c>
      <c r="D671" t="s">
        <v>920</v>
      </c>
      <c r="E671" t="s">
        <v>719</v>
      </c>
      <c r="F671" s="1">
        <v>4.0300000000000002E-2</v>
      </c>
      <c r="G671">
        <v>7.0000000000000007E-2</v>
      </c>
      <c r="J671" s="3"/>
      <c r="R671">
        <v>0</v>
      </c>
      <c r="U671">
        <v>0</v>
      </c>
      <c r="W671">
        <v>0</v>
      </c>
      <c r="X671" s="76">
        <v>0.47520000000000001</v>
      </c>
    </row>
    <row r="672" spans="1:37" ht="19.5" x14ac:dyDescent="0.6">
      <c r="A672" t="s">
        <v>842</v>
      </c>
      <c r="B672" t="s">
        <v>30</v>
      </c>
      <c r="C672" t="s">
        <v>15</v>
      </c>
      <c r="D672" t="s">
        <v>920</v>
      </c>
      <c r="E672" t="s">
        <v>720</v>
      </c>
      <c r="F672" s="1">
        <v>0.28739999999999999</v>
      </c>
      <c r="G672">
        <v>0.52</v>
      </c>
      <c r="H672">
        <v>0.14360000000000001</v>
      </c>
      <c r="I672">
        <v>7.740000000000001E-2</v>
      </c>
      <c r="J672" s="3">
        <f>+I672/H672</f>
        <v>0.53899721448467974</v>
      </c>
      <c r="K672">
        <v>3</v>
      </c>
      <c r="L672">
        <v>83.364000000000004</v>
      </c>
      <c r="M672">
        <v>57.923000000000002</v>
      </c>
      <c r="N672">
        <v>45.024999999999999</v>
      </c>
      <c r="P672">
        <f>+SUM(L672:O672)</f>
        <v>186.31200000000001</v>
      </c>
      <c r="Q672">
        <f>+P672/(I672*1000)</f>
        <v>2.4071317829457364</v>
      </c>
      <c r="R672">
        <v>0</v>
      </c>
      <c r="U672">
        <v>0</v>
      </c>
      <c r="W672">
        <v>0</v>
      </c>
      <c r="X672" s="76">
        <v>0.47520000000000001</v>
      </c>
    </row>
    <row r="673" spans="1:24" ht="19.5" x14ac:dyDescent="0.6">
      <c r="A673" t="s">
        <v>842</v>
      </c>
      <c r="B673" t="s">
        <v>30</v>
      </c>
      <c r="C673" t="s">
        <v>15</v>
      </c>
      <c r="D673" t="s">
        <v>920</v>
      </c>
      <c r="E673" t="s">
        <v>721</v>
      </c>
      <c r="F673" s="1">
        <v>0.04</v>
      </c>
      <c r="G673">
        <v>0.08</v>
      </c>
      <c r="J673" s="3"/>
      <c r="R673">
        <v>0</v>
      </c>
      <c r="U673">
        <v>0</v>
      </c>
      <c r="W673">
        <v>0</v>
      </c>
      <c r="X673" s="76">
        <v>0.47520000000000001</v>
      </c>
    </row>
    <row r="674" spans="1:24" ht="19.5" x14ac:dyDescent="0.6">
      <c r="A674" t="s">
        <v>842</v>
      </c>
      <c r="B674" t="s">
        <v>30</v>
      </c>
      <c r="C674" t="s">
        <v>15</v>
      </c>
      <c r="D674" t="s">
        <v>920</v>
      </c>
      <c r="E674" t="s">
        <v>722</v>
      </c>
      <c r="F674" s="1">
        <v>0.04</v>
      </c>
      <c r="G674">
        <v>7.0000000000000007E-2</v>
      </c>
      <c r="J674" s="3"/>
      <c r="R674">
        <v>0</v>
      </c>
      <c r="U674">
        <v>0</v>
      </c>
      <c r="W674">
        <v>0</v>
      </c>
      <c r="X674" s="76">
        <v>0.47520000000000001</v>
      </c>
    </row>
    <row r="675" spans="1:24" ht="19.5" x14ac:dyDescent="0.6">
      <c r="A675" t="s">
        <v>842</v>
      </c>
      <c r="B675" t="s">
        <v>30</v>
      </c>
      <c r="C675" t="s">
        <v>15</v>
      </c>
      <c r="D675" t="s">
        <v>920</v>
      </c>
      <c r="E675" t="s">
        <v>723</v>
      </c>
      <c r="F675" s="1">
        <v>0.433</v>
      </c>
      <c r="G675">
        <v>0.68</v>
      </c>
      <c r="H675">
        <v>0.19869999999999999</v>
      </c>
      <c r="I675">
        <v>0.113</v>
      </c>
      <c r="J675" s="3">
        <f>+I675/H675</f>
        <v>0.56869652742828392</v>
      </c>
      <c r="K675">
        <v>3</v>
      </c>
      <c r="L675">
        <v>60.048999999999999</v>
      </c>
      <c r="M675">
        <v>90.236000000000004</v>
      </c>
      <c r="N675">
        <v>98.986000000000004</v>
      </c>
      <c r="P675">
        <f>+SUM(L675:O675)</f>
        <v>249.27100000000002</v>
      </c>
      <c r="Q675">
        <f>+P675/(I675*1000)</f>
        <v>2.2059380530973454</v>
      </c>
      <c r="R675">
        <v>0</v>
      </c>
      <c r="U675">
        <v>0</v>
      </c>
      <c r="W675">
        <v>0</v>
      </c>
      <c r="X675" s="76">
        <v>0.47520000000000001</v>
      </c>
    </row>
    <row r="676" spans="1:24" ht="19.5" x14ac:dyDescent="0.6">
      <c r="A676" t="s">
        <v>842</v>
      </c>
      <c r="B676" t="s">
        <v>30</v>
      </c>
      <c r="C676" t="s">
        <v>15</v>
      </c>
      <c r="D676" t="s">
        <v>920</v>
      </c>
      <c r="E676" t="s">
        <v>724</v>
      </c>
      <c r="F676" s="1">
        <v>8.1500000000000003E-2</v>
      </c>
      <c r="G676">
        <v>0.51</v>
      </c>
      <c r="H676">
        <v>9.0899999999999995E-2</v>
      </c>
      <c r="I676">
        <v>5.1500000000000004E-2</v>
      </c>
      <c r="J676" s="3">
        <f>+I676/H676</f>
        <v>0.56655665566556668</v>
      </c>
      <c r="K676">
        <v>3</v>
      </c>
      <c r="L676">
        <v>26.425999999999998</v>
      </c>
      <c r="M676">
        <v>48.503999999999998</v>
      </c>
      <c r="N676">
        <v>49.201000000000001</v>
      </c>
      <c r="P676">
        <f>+SUM(L676:O676)</f>
        <v>124.131</v>
      </c>
      <c r="Q676">
        <f>+P676/(I676*1000)</f>
        <v>2.41031067961165</v>
      </c>
      <c r="R676">
        <v>0</v>
      </c>
      <c r="U676">
        <v>0</v>
      </c>
      <c r="W676">
        <v>0</v>
      </c>
      <c r="X676" s="76">
        <v>0.47520000000000001</v>
      </c>
    </row>
    <row r="677" spans="1:24" ht="19.5" x14ac:dyDescent="0.6">
      <c r="A677" t="s">
        <v>842</v>
      </c>
      <c r="B677" t="s">
        <v>30</v>
      </c>
      <c r="C677" t="s">
        <v>15</v>
      </c>
      <c r="D677" t="s">
        <v>920</v>
      </c>
      <c r="E677" t="s">
        <v>725</v>
      </c>
      <c r="F677" s="1">
        <v>0.02</v>
      </c>
      <c r="G677">
        <v>0.04</v>
      </c>
      <c r="J677" s="3"/>
      <c r="R677">
        <v>0</v>
      </c>
      <c r="U677">
        <v>0</v>
      </c>
      <c r="W677">
        <v>0</v>
      </c>
      <c r="X677" s="76">
        <v>0.47520000000000001</v>
      </c>
    </row>
    <row r="678" spans="1:24" ht="19.5" x14ac:dyDescent="0.6">
      <c r="A678" t="s">
        <v>842</v>
      </c>
      <c r="B678" t="s">
        <v>30</v>
      </c>
      <c r="C678" t="s">
        <v>15</v>
      </c>
      <c r="D678" t="s">
        <v>920</v>
      </c>
      <c r="E678" t="s">
        <v>726</v>
      </c>
      <c r="F678" s="1">
        <v>0.05</v>
      </c>
      <c r="G678">
        <v>0.09</v>
      </c>
      <c r="J678" s="3"/>
      <c r="R678">
        <v>0</v>
      </c>
      <c r="U678">
        <v>0</v>
      </c>
      <c r="W678">
        <v>0</v>
      </c>
      <c r="X678" s="76">
        <v>0.47520000000000001</v>
      </c>
    </row>
    <row r="679" spans="1:24" ht="19.5" x14ac:dyDescent="0.6">
      <c r="A679" t="s">
        <v>842</v>
      </c>
      <c r="B679" t="s">
        <v>30</v>
      </c>
      <c r="C679" t="s">
        <v>15</v>
      </c>
      <c r="D679" t="s">
        <v>920</v>
      </c>
      <c r="E679" t="s">
        <v>727</v>
      </c>
      <c r="F679" s="1">
        <v>2.6800000000000001E-2</v>
      </c>
      <c r="G679">
        <v>9.9900000000000003E-2</v>
      </c>
      <c r="J679" s="3"/>
      <c r="R679">
        <v>0</v>
      </c>
      <c r="U679">
        <v>0</v>
      </c>
      <c r="W679">
        <v>0</v>
      </c>
      <c r="X679" s="76">
        <v>0.47520000000000001</v>
      </c>
    </row>
    <row r="680" spans="1:24" ht="19.5" x14ac:dyDescent="0.6">
      <c r="A680" t="s">
        <v>842</v>
      </c>
      <c r="B680" t="s">
        <v>30</v>
      </c>
      <c r="C680" t="s">
        <v>15</v>
      </c>
      <c r="D680" t="s">
        <v>920</v>
      </c>
      <c r="E680" t="s">
        <v>728</v>
      </c>
      <c r="F680" s="1">
        <v>6.9800000000000001E-2</v>
      </c>
      <c r="G680">
        <v>0.11550000000000001</v>
      </c>
      <c r="H680">
        <v>2.7099999999999999E-2</v>
      </c>
      <c r="I680">
        <v>1.54E-2</v>
      </c>
      <c r="J680" s="3">
        <f>+I680/H680</f>
        <v>0.56826568265682664</v>
      </c>
      <c r="K680">
        <v>3</v>
      </c>
      <c r="L680">
        <v>17.792999999999999</v>
      </c>
      <c r="M680">
        <v>16.863</v>
      </c>
      <c r="N680">
        <v>10.64</v>
      </c>
      <c r="P680">
        <f>+SUM(L680:O680)</f>
        <v>45.295999999999999</v>
      </c>
      <c r="Q680">
        <f>+P680/(I680*1000)</f>
        <v>2.9412987012987011</v>
      </c>
      <c r="R680">
        <v>0</v>
      </c>
      <c r="U680">
        <v>0</v>
      </c>
      <c r="W680">
        <v>0</v>
      </c>
      <c r="X680" s="76">
        <v>0.47520000000000001</v>
      </c>
    </row>
    <row r="681" spans="1:24" x14ac:dyDescent="0.35">
      <c r="A681" t="s">
        <v>842</v>
      </c>
      <c r="B681" t="s">
        <v>729</v>
      </c>
      <c r="C681" t="s">
        <v>730</v>
      </c>
      <c r="D681" t="s">
        <v>950</v>
      </c>
      <c r="E681" t="s">
        <v>731</v>
      </c>
      <c r="F681" s="1">
        <v>0.2359</v>
      </c>
      <c r="G681">
        <v>0.38</v>
      </c>
      <c r="H681">
        <v>0.16589999999999999</v>
      </c>
      <c r="I681">
        <v>8.5900000000000004E-2</v>
      </c>
      <c r="J681" s="3">
        <f>+I681/H681</f>
        <v>0.51778179626280896</v>
      </c>
      <c r="K681">
        <v>3</v>
      </c>
      <c r="L681">
        <v>50.695</v>
      </c>
      <c r="M681">
        <v>127.19</v>
      </c>
      <c r="N681">
        <v>99.932000000000002</v>
      </c>
      <c r="P681">
        <f>+SUM(L681:O681)</f>
        <v>277.81700000000001</v>
      </c>
      <c r="Q681">
        <f>+P681/(I681*1000)</f>
        <v>3.2341909196740395</v>
      </c>
      <c r="R681">
        <v>0</v>
      </c>
      <c r="U681">
        <v>0</v>
      </c>
      <c r="W681">
        <v>0</v>
      </c>
      <c r="X681">
        <v>0.54059999999999997</v>
      </c>
    </row>
    <row r="682" spans="1:24" x14ac:dyDescent="0.35">
      <c r="A682" t="s">
        <v>842</v>
      </c>
      <c r="B682" t="s">
        <v>729</v>
      </c>
      <c r="C682" t="s">
        <v>730</v>
      </c>
      <c r="D682" t="s">
        <v>950</v>
      </c>
      <c r="E682" t="s">
        <v>732</v>
      </c>
      <c r="F682" s="1">
        <v>0.29460000000000003</v>
      </c>
      <c r="G682">
        <v>0.52</v>
      </c>
      <c r="H682">
        <v>0.17069999999999999</v>
      </c>
      <c r="I682">
        <v>9.4600000000000004E-2</v>
      </c>
      <c r="J682" s="3">
        <f>+I682/H682</f>
        <v>0.55418863503222027</v>
      </c>
      <c r="K682">
        <v>3</v>
      </c>
      <c r="L682">
        <v>84.186000000000007</v>
      </c>
      <c r="M682">
        <v>88.263000000000005</v>
      </c>
      <c r="N682">
        <v>51.472000000000001</v>
      </c>
      <c r="P682">
        <f>+SUM(L682:O682)</f>
        <v>223.92100000000002</v>
      </c>
      <c r="Q682">
        <f>+P682/(I682*1000)</f>
        <v>2.367029598308668</v>
      </c>
      <c r="R682">
        <v>0</v>
      </c>
      <c r="U682">
        <v>0</v>
      </c>
      <c r="W682">
        <v>0</v>
      </c>
      <c r="X682">
        <v>0.54059999999999997</v>
      </c>
    </row>
    <row r="683" spans="1:24" x14ac:dyDescent="0.35">
      <c r="A683" t="s">
        <v>842</v>
      </c>
      <c r="B683" t="s">
        <v>729</v>
      </c>
      <c r="C683" t="s">
        <v>730</v>
      </c>
      <c r="D683" t="s">
        <v>950</v>
      </c>
      <c r="E683" t="s">
        <v>733</v>
      </c>
      <c r="F683" s="1">
        <v>1.0640000000000001</v>
      </c>
      <c r="G683">
        <v>0.91</v>
      </c>
      <c r="H683">
        <v>0.20960000000000001</v>
      </c>
      <c r="I683">
        <v>0.114</v>
      </c>
      <c r="J683" s="3">
        <f>+I683/H683</f>
        <v>0.54389312977099236</v>
      </c>
      <c r="K683">
        <v>3</v>
      </c>
      <c r="L683">
        <v>87.36</v>
      </c>
      <c r="M683">
        <v>116.319</v>
      </c>
      <c r="N683">
        <v>101.077</v>
      </c>
      <c r="P683">
        <f>+SUM(L683:O683)</f>
        <v>304.75599999999997</v>
      </c>
      <c r="Q683">
        <f>+P683/(I683*1000)</f>
        <v>2.6732982456140348</v>
      </c>
      <c r="R683">
        <v>0</v>
      </c>
      <c r="U683">
        <v>0</v>
      </c>
      <c r="W683">
        <v>0</v>
      </c>
      <c r="X683">
        <v>0.54059999999999997</v>
      </c>
    </row>
    <row r="684" spans="1:24" x14ac:dyDescent="0.35">
      <c r="A684" t="s">
        <v>842</v>
      </c>
      <c r="B684" t="s">
        <v>729</v>
      </c>
      <c r="C684" t="s">
        <v>730</v>
      </c>
      <c r="D684" t="s">
        <v>950</v>
      </c>
      <c r="E684" t="s">
        <v>734</v>
      </c>
      <c r="F684" s="1">
        <v>0.08</v>
      </c>
      <c r="G684">
        <v>0.04</v>
      </c>
      <c r="J684" s="3"/>
      <c r="R684">
        <v>0</v>
      </c>
      <c r="U684">
        <v>0</v>
      </c>
      <c r="W684">
        <v>0</v>
      </c>
      <c r="X684">
        <v>0.54059999999999997</v>
      </c>
    </row>
    <row r="685" spans="1:24" x14ac:dyDescent="0.35">
      <c r="A685" t="s">
        <v>842</v>
      </c>
      <c r="B685" t="s">
        <v>729</v>
      </c>
      <c r="C685" t="s">
        <v>730</v>
      </c>
      <c r="D685" t="s">
        <v>950</v>
      </c>
      <c r="E685" t="s">
        <v>735</v>
      </c>
      <c r="F685" s="1">
        <v>0.1678</v>
      </c>
      <c r="G685">
        <v>7.0000000000000007E-2</v>
      </c>
      <c r="H685">
        <v>8.5500000000000007E-2</v>
      </c>
      <c r="I685">
        <v>4.7800000000000002E-2</v>
      </c>
      <c r="J685" s="3">
        <f>+I685/H685</f>
        <v>0.55906432748538015</v>
      </c>
      <c r="K685">
        <v>3</v>
      </c>
      <c r="L685">
        <v>14.061999999999999</v>
      </c>
      <c r="M685">
        <v>62.000999999999998</v>
      </c>
      <c r="N685">
        <v>37.188000000000002</v>
      </c>
      <c r="P685">
        <f>+SUM(L685:O685)</f>
        <v>113.251</v>
      </c>
      <c r="Q685">
        <f>+P685/(I685*1000)</f>
        <v>2.3692677824267783</v>
      </c>
      <c r="R685">
        <v>0</v>
      </c>
      <c r="U685">
        <v>0</v>
      </c>
      <c r="W685">
        <v>0</v>
      </c>
      <c r="X685">
        <v>0.54059999999999997</v>
      </c>
    </row>
    <row r="686" spans="1:24" x14ac:dyDescent="0.35">
      <c r="A686" t="s">
        <v>842</v>
      </c>
      <c r="B686" t="s">
        <v>729</v>
      </c>
      <c r="C686" t="s">
        <v>730</v>
      </c>
      <c r="D686" t="s">
        <v>950</v>
      </c>
      <c r="E686" t="s">
        <v>736</v>
      </c>
      <c r="F686" s="1">
        <v>0.1</v>
      </c>
      <c r="G686">
        <v>0.08</v>
      </c>
      <c r="J686" s="3"/>
      <c r="R686">
        <v>0</v>
      </c>
      <c r="U686">
        <v>0</v>
      </c>
      <c r="W686">
        <v>0</v>
      </c>
      <c r="X686">
        <v>0.54059999999999997</v>
      </c>
    </row>
    <row r="687" spans="1:24" x14ac:dyDescent="0.35">
      <c r="A687" t="s">
        <v>842</v>
      </c>
      <c r="B687" t="s">
        <v>729</v>
      </c>
      <c r="C687" t="s">
        <v>730</v>
      </c>
      <c r="D687" t="s">
        <v>950</v>
      </c>
      <c r="E687" t="s">
        <v>737</v>
      </c>
      <c r="F687" s="1">
        <v>0.2</v>
      </c>
      <c r="G687">
        <v>7.0000000000000007E-2</v>
      </c>
      <c r="J687" s="3"/>
      <c r="R687">
        <v>0</v>
      </c>
      <c r="U687">
        <v>0</v>
      </c>
      <c r="W687">
        <v>0</v>
      </c>
      <c r="X687">
        <v>0.54059999999999997</v>
      </c>
    </row>
    <row r="688" spans="1:24" x14ac:dyDescent="0.35">
      <c r="A688" t="s">
        <v>842</v>
      </c>
      <c r="B688" t="s">
        <v>729</v>
      </c>
      <c r="C688" t="s">
        <v>730</v>
      </c>
      <c r="D688" t="s">
        <v>950</v>
      </c>
      <c r="E688" t="s">
        <v>738</v>
      </c>
      <c r="F688" s="1">
        <v>0.2</v>
      </c>
      <c r="G688">
        <v>0.19</v>
      </c>
      <c r="J688" s="3"/>
      <c r="R688">
        <v>0</v>
      </c>
      <c r="U688">
        <v>0</v>
      </c>
      <c r="W688">
        <v>0</v>
      </c>
      <c r="X688">
        <v>0.54059999999999997</v>
      </c>
    </row>
    <row r="689" spans="1:40" x14ac:dyDescent="0.35">
      <c r="A689" t="s">
        <v>842</v>
      </c>
      <c r="B689" t="s">
        <v>729</v>
      </c>
      <c r="C689" t="s">
        <v>730</v>
      </c>
      <c r="D689" t="s">
        <v>950</v>
      </c>
      <c r="E689" t="s">
        <v>739</v>
      </c>
      <c r="F689" s="1">
        <v>0.2</v>
      </c>
      <c r="G689">
        <v>0.26</v>
      </c>
      <c r="J689" s="3"/>
      <c r="R689">
        <v>0</v>
      </c>
      <c r="U689">
        <v>0</v>
      </c>
      <c r="W689">
        <v>0</v>
      </c>
      <c r="X689">
        <v>0.54059999999999997</v>
      </c>
    </row>
    <row r="690" spans="1:40" x14ac:dyDescent="0.35">
      <c r="A690" t="s">
        <v>842</v>
      </c>
      <c r="B690" t="s">
        <v>729</v>
      </c>
      <c r="C690" t="s">
        <v>730</v>
      </c>
      <c r="D690" t="s">
        <v>950</v>
      </c>
      <c r="E690" t="s">
        <v>740</v>
      </c>
      <c r="F690" s="1">
        <v>1.4390000000000001</v>
      </c>
      <c r="G690">
        <v>1.45</v>
      </c>
      <c r="H690">
        <v>0.26290000000000002</v>
      </c>
      <c r="I690">
        <v>0.1487</v>
      </c>
      <c r="J690" s="3">
        <f>+I690/H690</f>
        <v>0.56561430201597562</v>
      </c>
      <c r="K690">
        <v>3</v>
      </c>
      <c r="L690">
        <v>78.721999999999994</v>
      </c>
      <c r="M690">
        <v>141.184</v>
      </c>
      <c r="N690">
        <v>163.48599999999999</v>
      </c>
      <c r="P690">
        <f>+SUM(L690:O690)</f>
        <v>383.392</v>
      </c>
      <c r="Q690">
        <f>+P690/(I690*1000)</f>
        <v>2.578291862811029</v>
      </c>
      <c r="R690">
        <v>6</v>
      </c>
      <c r="U690" s="12">
        <f>AA690</f>
        <v>5.3700000000000005E-2</v>
      </c>
      <c r="V690" s="1">
        <f>+(U690*1000)/6</f>
        <v>8.9500000000000011</v>
      </c>
      <c r="W690" s="1">
        <v>6</v>
      </c>
      <c r="X690">
        <v>0.54059999999999997</v>
      </c>
      <c r="Y690" s="1">
        <v>8.9500000000000014E-3</v>
      </c>
      <c r="Z690" s="1">
        <f>+(Y690*1000)/7</f>
        <v>1.2785714285714287</v>
      </c>
      <c r="AA690" s="20">
        <f>SUM(AB690:AI690)</f>
        <v>5.3700000000000005E-2</v>
      </c>
      <c r="AB690">
        <v>1.44E-2</v>
      </c>
      <c r="AC690">
        <v>3.8999999999999998E-3</v>
      </c>
      <c r="AD690">
        <v>1.35E-2</v>
      </c>
      <c r="AE690">
        <v>3.7000000000000002E-3</v>
      </c>
      <c r="AF690">
        <v>3.0999999999999999E-3</v>
      </c>
      <c r="AG690">
        <v>1.5100000000000001E-2</v>
      </c>
    </row>
    <row r="691" spans="1:40" x14ac:dyDescent="0.35">
      <c r="A691" t="s">
        <v>842</v>
      </c>
      <c r="B691" t="s">
        <v>729</v>
      </c>
      <c r="C691" t="s">
        <v>730</v>
      </c>
      <c r="D691" t="s">
        <v>950</v>
      </c>
      <c r="E691" t="s">
        <v>741</v>
      </c>
      <c r="F691" s="1">
        <v>1.5921000000000001</v>
      </c>
      <c r="G691">
        <v>0.84</v>
      </c>
      <c r="J691" s="3"/>
      <c r="R691">
        <v>13</v>
      </c>
      <c r="U691" s="12">
        <f>AA691</f>
        <v>0.13100000000000001</v>
      </c>
      <c r="V691" s="1">
        <f>+(U691*1000)/13</f>
        <v>10.076923076923077</v>
      </c>
      <c r="W691">
        <v>28</v>
      </c>
      <c r="X691">
        <v>0.54059999999999997</v>
      </c>
      <c r="Y691" s="1">
        <v>9.7384615384615396E-3</v>
      </c>
      <c r="Z691" s="1">
        <f>+(Y691*1000)/7</f>
        <v>1.3912087912087914</v>
      </c>
      <c r="AA691" s="20">
        <f>SUM(AB691:AN691)</f>
        <v>0.13100000000000001</v>
      </c>
      <c r="AB691">
        <v>9.1000000000000004E-3</v>
      </c>
      <c r="AC691">
        <v>1.52E-2</v>
      </c>
      <c r="AD691">
        <v>8.0999999999999996E-3</v>
      </c>
      <c r="AE691">
        <v>9.2999999999999992E-3</v>
      </c>
      <c r="AF691">
        <v>8.8999999999999999E-3</v>
      </c>
      <c r="AG691">
        <v>9.5999999999999992E-3</v>
      </c>
      <c r="AH691">
        <v>0.01</v>
      </c>
      <c r="AI691">
        <v>8.8999999999999999E-3</v>
      </c>
      <c r="AJ691">
        <v>1.03E-2</v>
      </c>
      <c r="AK691">
        <v>1.04E-2</v>
      </c>
      <c r="AL691">
        <v>1.0699999999999999E-2</v>
      </c>
      <c r="AM691">
        <v>1.06E-2</v>
      </c>
      <c r="AN691">
        <v>9.9000000000000008E-3</v>
      </c>
    </row>
    <row r="692" spans="1:40" x14ac:dyDescent="0.35">
      <c r="A692" t="s">
        <v>842</v>
      </c>
      <c r="B692" t="s">
        <v>729</v>
      </c>
      <c r="C692" t="s">
        <v>730</v>
      </c>
      <c r="D692" t="s">
        <v>950</v>
      </c>
      <c r="E692" t="s">
        <v>742</v>
      </c>
      <c r="F692" s="1">
        <v>1.04</v>
      </c>
      <c r="G692">
        <v>2.52</v>
      </c>
      <c r="J692" s="3"/>
      <c r="R692">
        <v>0</v>
      </c>
      <c r="U692">
        <v>0</v>
      </c>
      <c r="W692">
        <v>0</v>
      </c>
      <c r="X692">
        <v>0.54059999999999997</v>
      </c>
    </row>
    <row r="693" spans="1:40" x14ac:dyDescent="0.35">
      <c r="A693" t="s">
        <v>842</v>
      </c>
      <c r="B693" t="s">
        <v>729</v>
      </c>
      <c r="C693" t="s">
        <v>730</v>
      </c>
      <c r="D693" t="s">
        <v>950</v>
      </c>
      <c r="E693" t="s">
        <v>743</v>
      </c>
      <c r="F693" s="1">
        <v>0.41</v>
      </c>
      <c r="G693">
        <v>8.6999999999999994E-2</v>
      </c>
      <c r="J693" s="3"/>
      <c r="R693">
        <v>0</v>
      </c>
      <c r="U693">
        <v>0</v>
      </c>
      <c r="W693">
        <v>0</v>
      </c>
      <c r="X693">
        <v>0.54059999999999997</v>
      </c>
    </row>
    <row r="694" spans="1:40" x14ac:dyDescent="0.35">
      <c r="A694" t="s">
        <v>842</v>
      </c>
      <c r="B694" t="s">
        <v>729</v>
      </c>
      <c r="C694" t="s">
        <v>730</v>
      </c>
      <c r="D694" t="s">
        <v>950</v>
      </c>
      <c r="E694" t="s">
        <v>744</v>
      </c>
      <c r="F694" s="1">
        <v>0.47</v>
      </c>
      <c r="G694">
        <v>0.65</v>
      </c>
      <c r="J694" s="3"/>
      <c r="R694">
        <v>0</v>
      </c>
      <c r="U694">
        <v>0</v>
      </c>
      <c r="W694">
        <v>0</v>
      </c>
      <c r="X694">
        <v>0.54059999999999997</v>
      </c>
    </row>
    <row r="695" spans="1:40" x14ac:dyDescent="0.35">
      <c r="A695" t="s">
        <v>842</v>
      </c>
      <c r="B695" t="s">
        <v>729</v>
      </c>
      <c r="C695" t="s">
        <v>730</v>
      </c>
      <c r="D695" t="s">
        <v>950</v>
      </c>
      <c r="E695" t="s">
        <v>745</v>
      </c>
      <c r="F695" s="1">
        <v>0.34</v>
      </c>
      <c r="G695">
        <v>0.42</v>
      </c>
      <c r="J695" s="3"/>
      <c r="R695">
        <v>0</v>
      </c>
      <c r="U695">
        <v>0</v>
      </c>
      <c r="W695">
        <v>0</v>
      </c>
      <c r="X695">
        <v>0.54059999999999997</v>
      </c>
    </row>
    <row r="696" spans="1:40" x14ac:dyDescent="0.35">
      <c r="A696" t="s">
        <v>842</v>
      </c>
      <c r="B696" t="s">
        <v>30</v>
      </c>
      <c r="C696" t="s">
        <v>16</v>
      </c>
      <c r="D696" t="s">
        <v>921</v>
      </c>
      <c r="E696" t="s">
        <v>746</v>
      </c>
      <c r="F696" s="1">
        <v>0.4128</v>
      </c>
      <c r="G696">
        <v>0.35949999999999999</v>
      </c>
      <c r="J696" s="3"/>
      <c r="R696">
        <v>0</v>
      </c>
      <c r="U696">
        <v>0</v>
      </c>
      <c r="W696">
        <v>0</v>
      </c>
      <c r="X696">
        <v>0.5071</v>
      </c>
    </row>
    <row r="697" spans="1:40" x14ac:dyDescent="0.35">
      <c r="A697" t="s">
        <v>842</v>
      </c>
      <c r="B697" t="s">
        <v>30</v>
      </c>
      <c r="C697" t="s">
        <v>16</v>
      </c>
      <c r="D697" t="s">
        <v>921</v>
      </c>
      <c r="E697" t="s">
        <v>747</v>
      </c>
      <c r="F697" s="1">
        <v>0.39180000000000004</v>
      </c>
      <c r="G697">
        <v>1.2382</v>
      </c>
      <c r="H697">
        <v>0.22700000000000001</v>
      </c>
      <c r="I697">
        <v>0.12690000000000001</v>
      </c>
      <c r="J697" s="3">
        <f>+I697/H697</f>
        <v>0.55903083700440537</v>
      </c>
      <c r="K697">
        <v>3</v>
      </c>
      <c r="L697">
        <v>176.71799999999999</v>
      </c>
      <c r="M697">
        <v>102.745</v>
      </c>
      <c r="N697">
        <v>46.326000000000001</v>
      </c>
      <c r="P697">
        <f>+SUM(L697:O697)</f>
        <v>325.78899999999999</v>
      </c>
      <c r="Q697">
        <f>+P697/(I697*1000)</f>
        <v>2.5672892040977144</v>
      </c>
      <c r="R697">
        <v>0</v>
      </c>
      <c r="U697">
        <v>0</v>
      </c>
      <c r="W697">
        <v>0</v>
      </c>
      <c r="X697">
        <v>0.5071</v>
      </c>
    </row>
    <row r="698" spans="1:40" x14ac:dyDescent="0.35">
      <c r="A698" t="s">
        <v>842</v>
      </c>
      <c r="B698" t="s">
        <v>30</v>
      </c>
      <c r="C698" t="s">
        <v>16</v>
      </c>
      <c r="D698" t="s">
        <v>921</v>
      </c>
      <c r="E698" t="s">
        <v>748</v>
      </c>
      <c r="F698" s="1">
        <v>1.8631000000000002</v>
      </c>
      <c r="G698">
        <v>0.1124</v>
      </c>
      <c r="J698" s="3"/>
      <c r="R698">
        <v>7</v>
      </c>
      <c r="U698" s="12">
        <f>AA698</f>
        <v>9.4899999999999998E-2</v>
      </c>
      <c r="V698" s="1">
        <f>+(U698*1000)/7</f>
        <v>13.557142857142855</v>
      </c>
      <c r="W698">
        <v>8</v>
      </c>
      <c r="X698">
        <v>0.5071</v>
      </c>
      <c r="Y698" s="1">
        <v>1.3557142857142856E-2</v>
      </c>
      <c r="Z698" s="1">
        <f>+(Y698*1000)/7</f>
        <v>1.9367346938775509</v>
      </c>
      <c r="AA698" s="20">
        <f>SUM(AB698:AN698)</f>
        <v>9.4899999999999998E-2</v>
      </c>
      <c r="AB698">
        <v>1.0200000000000001E-2</v>
      </c>
      <c r="AC698">
        <v>1.29E-2</v>
      </c>
      <c r="AD698">
        <v>1.5800000000000002E-2</v>
      </c>
      <c r="AE698">
        <v>1.38E-2</v>
      </c>
      <c r="AF698">
        <v>1.41E-2</v>
      </c>
      <c r="AG698">
        <v>1.37E-2</v>
      </c>
      <c r="AH698">
        <v>1.44E-2</v>
      </c>
      <c r="AK698" s="1" t="s">
        <v>877</v>
      </c>
    </row>
    <row r="699" spans="1:40" x14ac:dyDescent="0.35">
      <c r="A699" t="s">
        <v>842</v>
      </c>
      <c r="B699" t="s">
        <v>30</v>
      </c>
      <c r="C699" t="s">
        <v>16</v>
      </c>
      <c r="D699" t="s">
        <v>921</v>
      </c>
      <c r="E699" t="s">
        <v>749</v>
      </c>
      <c r="F699" s="1">
        <v>5.6807000000000007</v>
      </c>
      <c r="G699">
        <v>0.3412</v>
      </c>
      <c r="J699" s="3"/>
      <c r="R699">
        <v>4</v>
      </c>
      <c r="U699" s="12">
        <f>AA699</f>
        <v>5.9700000000000003E-2</v>
      </c>
      <c r="V699" s="1">
        <f>+(U699*1000)/4</f>
        <v>14.925000000000001</v>
      </c>
      <c r="W699" s="1">
        <v>6</v>
      </c>
      <c r="X699">
        <v>0.5071</v>
      </c>
      <c r="Y699" s="1">
        <v>1.4925000000000001E-2</v>
      </c>
      <c r="Z699" s="1">
        <f>+(Y699*1000)/7</f>
        <v>2.1321428571428571</v>
      </c>
      <c r="AA699" s="20">
        <f>SUM(AB699:AE699)</f>
        <v>5.9700000000000003E-2</v>
      </c>
      <c r="AB699">
        <v>1.44E-2</v>
      </c>
      <c r="AC699">
        <v>1.5599999999999999E-2</v>
      </c>
      <c r="AD699">
        <v>1.4800000000000001E-2</v>
      </c>
      <c r="AE699">
        <v>1.49E-2</v>
      </c>
      <c r="AK699" s="1">
        <v>5</v>
      </c>
    </row>
    <row r="700" spans="1:40" x14ac:dyDescent="0.35">
      <c r="A700" t="s">
        <v>842</v>
      </c>
      <c r="B700" t="s">
        <v>30</v>
      </c>
      <c r="C700" t="s">
        <v>16</v>
      </c>
      <c r="D700" t="s">
        <v>921</v>
      </c>
      <c r="E700" t="s">
        <v>750</v>
      </c>
      <c r="F700" s="1">
        <v>0.25119999999999998</v>
      </c>
      <c r="G700">
        <v>0.36059999999999998</v>
      </c>
      <c r="J700" s="3"/>
      <c r="R700">
        <v>0</v>
      </c>
      <c r="U700">
        <v>0</v>
      </c>
      <c r="W700">
        <v>0</v>
      </c>
      <c r="X700">
        <v>0.5071</v>
      </c>
    </row>
    <row r="701" spans="1:40" x14ac:dyDescent="0.35">
      <c r="A701" t="s">
        <v>842</v>
      </c>
      <c r="B701" t="s">
        <v>30</v>
      </c>
      <c r="C701" t="s">
        <v>16</v>
      </c>
      <c r="D701" t="s">
        <v>921</v>
      </c>
      <c r="E701" t="s">
        <v>751</v>
      </c>
      <c r="F701" s="1">
        <v>0.1615</v>
      </c>
      <c r="G701">
        <v>0.79630000000000001</v>
      </c>
      <c r="J701" s="3"/>
      <c r="R701">
        <v>0</v>
      </c>
      <c r="U701">
        <v>0</v>
      </c>
      <c r="W701">
        <v>0</v>
      </c>
      <c r="X701">
        <v>0.5071</v>
      </c>
    </row>
    <row r="702" spans="1:40" x14ac:dyDescent="0.35">
      <c r="A702" t="s">
        <v>842</v>
      </c>
      <c r="B702" t="s">
        <v>30</v>
      </c>
      <c r="C702" t="s">
        <v>16</v>
      </c>
      <c r="D702" t="s">
        <v>921</v>
      </c>
      <c r="E702" t="s">
        <v>752</v>
      </c>
      <c r="F702" s="1">
        <v>0.38379999999999997</v>
      </c>
      <c r="G702">
        <v>0.5353</v>
      </c>
      <c r="J702" s="3"/>
      <c r="R702">
        <v>0</v>
      </c>
      <c r="U702">
        <v>0</v>
      </c>
      <c r="W702">
        <v>0</v>
      </c>
      <c r="X702">
        <v>0.5071</v>
      </c>
    </row>
    <row r="703" spans="1:40" x14ac:dyDescent="0.35">
      <c r="A703" t="s">
        <v>842</v>
      </c>
      <c r="B703" t="s">
        <v>30</v>
      </c>
      <c r="C703" t="s">
        <v>16</v>
      </c>
      <c r="D703" t="s">
        <v>921</v>
      </c>
      <c r="E703" t="s">
        <v>753</v>
      </c>
      <c r="F703" s="1">
        <v>1.2611000000000001</v>
      </c>
      <c r="G703">
        <v>0.2467</v>
      </c>
      <c r="H703">
        <v>0.1077</v>
      </c>
      <c r="I703">
        <v>6.0000000000000005E-2</v>
      </c>
      <c r="J703" s="3">
        <f>+I703/H703</f>
        <v>0.55710306406685239</v>
      </c>
      <c r="K703">
        <v>3</v>
      </c>
      <c r="L703">
        <v>72.695999999999998</v>
      </c>
      <c r="M703">
        <v>58.497999999999998</v>
      </c>
      <c r="N703">
        <v>70.305000000000007</v>
      </c>
      <c r="P703">
        <f>+SUM(L703:O703)</f>
        <v>201.499</v>
      </c>
      <c r="Q703">
        <f>+P703/(I703*1000)</f>
        <v>3.3583166666666662</v>
      </c>
      <c r="R703">
        <v>0</v>
      </c>
      <c r="U703">
        <v>0</v>
      </c>
      <c r="W703">
        <v>0</v>
      </c>
      <c r="X703">
        <v>0.5071</v>
      </c>
    </row>
    <row r="704" spans="1:40" x14ac:dyDescent="0.35">
      <c r="A704" t="s">
        <v>842</v>
      </c>
      <c r="B704" t="s">
        <v>30</v>
      </c>
      <c r="C704" t="s">
        <v>16</v>
      </c>
      <c r="D704" t="s">
        <v>921</v>
      </c>
      <c r="E704" t="s">
        <v>754</v>
      </c>
      <c r="F704" s="1">
        <v>2.0799999999999999E-2</v>
      </c>
      <c r="G704">
        <v>0.15409999999999999</v>
      </c>
      <c r="J704" s="3"/>
      <c r="R704">
        <v>0</v>
      </c>
      <c r="U704">
        <v>0</v>
      </c>
      <c r="W704">
        <v>0</v>
      </c>
      <c r="X704">
        <v>0.5071</v>
      </c>
    </row>
    <row r="705" spans="1:32" x14ac:dyDescent="0.35">
      <c r="A705" t="s">
        <v>842</v>
      </c>
      <c r="B705" t="s">
        <v>30</v>
      </c>
      <c r="C705" t="s">
        <v>16</v>
      </c>
      <c r="D705" t="s">
        <v>921</v>
      </c>
      <c r="E705" t="s">
        <v>755</v>
      </c>
      <c r="F705" s="1">
        <v>0.25169999999999998</v>
      </c>
      <c r="G705">
        <v>0.30859999999999999</v>
      </c>
      <c r="J705" s="3"/>
      <c r="R705">
        <v>0</v>
      </c>
      <c r="U705">
        <v>0</v>
      </c>
      <c r="W705">
        <v>0</v>
      </c>
      <c r="X705">
        <v>0.5071</v>
      </c>
    </row>
    <row r="706" spans="1:32" x14ac:dyDescent="0.35">
      <c r="A706" t="s">
        <v>842</v>
      </c>
      <c r="B706" t="s">
        <v>30</v>
      </c>
      <c r="C706" t="s">
        <v>16</v>
      </c>
      <c r="D706" t="s">
        <v>921</v>
      </c>
      <c r="E706" t="s">
        <v>756</v>
      </c>
      <c r="F706" s="1">
        <v>0.48480000000000001</v>
      </c>
      <c r="G706">
        <v>0.79549999999999998</v>
      </c>
      <c r="H706">
        <v>0.20200000000000001</v>
      </c>
      <c r="I706">
        <v>0.11410000000000001</v>
      </c>
      <c r="J706" s="3">
        <f>+I706/H706</f>
        <v>0.5648514851485148</v>
      </c>
      <c r="K706">
        <v>3</v>
      </c>
      <c r="L706">
        <v>113.71</v>
      </c>
      <c r="M706">
        <v>123.02500000000001</v>
      </c>
      <c r="N706">
        <v>121.77500000000001</v>
      </c>
      <c r="P706">
        <f>+SUM(L706:O706)</f>
        <v>358.51</v>
      </c>
      <c r="Q706">
        <f>+P706/(I706*1000)</f>
        <v>3.1420683610867655</v>
      </c>
      <c r="R706">
        <v>0</v>
      </c>
      <c r="U706">
        <v>0</v>
      </c>
      <c r="W706">
        <v>0</v>
      </c>
      <c r="X706">
        <v>0.5071</v>
      </c>
    </row>
    <row r="707" spans="1:32" x14ac:dyDescent="0.35">
      <c r="A707" t="s">
        <v>842</v>
      </c>
      <c r="B707" t="s">
        <v>30</v>
      </c>
      <c r="C707" t="s">
        <v>16</v>
      </c>
      <c r="D707" t="s">
        <v>921</v>
      </c>
      <c r="E707" t="s">
        <v>757</v>
      </c>
      <c r="F707" s="1">
        <v>0.1242</v>
      </c>
      <c r="G707">
        <v>0.25590000000000002</v>
      </c>
      <c r="J707" s="3"/>
      <c r="R707">
        <v>0</v>
      </c>
      <c r="U707">
        <v>0</v>
      </c>
      <c r="W707">
        <v>0</v>
      </c>
      <c r="X707">
        <v>0.5071</v>
      </c>
    </row>
    <row r="708" spans="1:32" x14ac:dyDescent="0.35">
      <c r="A708" t="s">
        <v>842</v>
      </c>
      <c r="B708" t="s">
        <v>30</v>
      </c>
      <c r="C708" t="s">
        <v>16</v>
      </c>
      <c r="D708" t="s">
        <v>921</v>
      </c>
      <c r="E708" t="s">
        <v>758</v>
      </c>
      <c r="F708" s="1">
        <v>0.4365</v>
      </c>
      <c r="G708">
        <v>0.31069999999999998</v>
      </c>
      <c r="H708">
        <v>0.1353</v>
      </c>
      <c r="I708">
        <v>7.6300000000000007E-2</v>
      </c>
      <c r="J708" s="3">
        <f>+I708/H708</f>
        <v>0.56393200295639323</v>
      </c>
      <c r="K708">
        <v>3</v>
      </c>
      <c r="L708">
        <v>12.651</v>
      </c>
      <c r="M708">
        <v>58.491</v>
      </c>
      <c r="N708">
        <v>65.447999999999993</v>
      </c>
      <c r="P708">
        <f>+SUM(L708:O708)</f>
        <v>136.58999999999997</v>
      </c>
      <c r="Q708">
        <f>+P708/(I708*1000)</f>
        <v>1.7901703800786364</v>
      </c>
      <c r="R708">
        <v>0</v>
      </c>
      <c r="U708">
        <v>0</v>
      </c>
      <c r="W708">
        <v>0</v>
      </c>
      <c r="X708">
        <v>0.5071</v>
      </c>
    </row>
    <row r="709" spans="1:32" x14ac:dyDescent="0.35">
      <c r="A709" t="s">
        <v>842</v>
      </c>
      <c r="B709" t="s">
        <v>30</v>
      </c>
      <c r="C709" t="s">
        <v>16</v>
      </c>
      <c r="D709" t="s">
        <v>921</v>
      </c>
      <c r="E709" t="s">
        <v>759</v>
      </c>
      <c r="F709" s="1">
        <v>0.67520000000000002</v>
      </c>
      <c r="G709">
        <v>9.4200000000000006E-2</v>
      </c>
      <c r="H709">
        <v>0.1142</v>
      </c>
      <c r="I709">
        <v>6.5100000000000005E-2</v>
      </c>
      <c r="J709" s="3">
        <f>+I709/H709</f>
        <v>0.57005253940455347</v>
      </c>
      <c r="K709">
        <v>3</v>
      </c>
      <c r="L709">
        <v>60.247999999999998</v>
      </c>
      <c r="M709">
        <v>90.228999999999999</v>
      </c>
      <c r="N709">
        <v>48.274999999999999</v>
      </c>
      <c r="P709">
        <f>+SUM(L709:O709)</f>
        <v>198.75200000000001</v>
      </c>
      <c r="Q709">
        <f>+P709/(I709*1000)</f>
        <v>3.0530261136712746</v>
      </c>
      <c r="R709">
        <v>0</v>
      </c>
      <c r="U709">
        <v>0</v>
      </c>
      <c r="W709">
        <v>0</v>
      </c>
      <c r="X709">
        <v>0.5071</v>
      </c>
    </row>
    <row r="710" spans="1:32" x14ac:dyDescent="0.35">
      <c r="A710" t="s">
        <v>842</v>
      </c>
      <c r="B710" t="s">
        <v>30</v>
      </c>
      <c r="C710" t="s">
        <v>16</v>
      </c>
      <c r="D710" t="s">
        <v>921</v>
      </c>
      <c r="E710" t="s">
        <v>760</v>
      </c>
      <c r="F710" s="1">
        <v>0.54359999999999997</v>
      </c>
      <c r="G710">
        <v>0.29659999999999997</v>
      </c>
      <c r="J710" s="3"/>
      <c r="R710">
        <v>0</v>
      </c>
      <c r="U710">
        <v>0</v>
      </c>
      <c r="W710">
        <v>0</v>
      </c>
      <c r="X710">
        <v>0.5071</v>
      </c>
    </row>
    <row r="711" spans="1:32" x14ac:dyDescent="0.35">
      <c r="A711" t="s">
        <v>842</v>
      </c>
      <c r="B711" t="s">
        <v>31</v>
      </c>
      <c r="C711" t="s">
        <v>761</v>
      </c>
      <c r="D711" t="s">
        <v>951</v>
      </c>
      <c r="E711" t="s">
        <v>762</v>
      </c>
      <c r="F711" s="1">
        <v>0.19020000000000001</v>
      </c>
      <c r="G711">
        <v>0.88</v>
      </c>
      <c r="H711">
        <v>0.1845</v>
      </c>
      <c r="I711">
        <v>9.0200000000000002E-2</v>
      </c>
      <c r="J711" s="3">
        <f>+I711/H711</f>
        <v>0.48888888888888893</v>
      </c>
      <c r="K711">
        <v>3</v>
      </c>
      <c r="L711">
        <v>42.146999999999998</v>
      </c>
      <c r="M711">
        <v>114.92700000000001</v>
      </c>
      <c r="N711">
        <v>105.295</v>
      </c>
      <c r="P711">
        <f>+SUM(L711:O711)</f>
        <v>262.36900000000003</v>
      </c>
      <c r="Q711">
        <f>+P711/(I711*1000)</f>
        <v>2.9087472283813751</v>
      </c>
      <c r="R711">
        <v>0</v>
      </c>
      <c r="U711">
        <v>0</v>
      </c>
      <c r="W711">
        <v>0</v>
      </c>
      <c r="X711">
        <v>0.46850000000000003</v>
      </c>
    </row>
    <row r="712" spans="1:32" x14ac:dyDescent="0.35">
      <c r="A712" t="s">
        <v>842</v>
      </c>
      <c r="B712" t="s">
        <v>31</v>
      </c>
      <c r="C712" t="s">
        <v>761</v>
      </c>
      <c r="D712" t="s">
        <v>951</v>
      </c>
      <c r="E712" t="s">
        <v>763</v>
      </c>
      <c r="F712" s="1">
        <v>0.1411</v>
      </c>
      <c r="G712">
        <v>0.51349999999999996</v>
      </c>
      <c r="J712" s="3"/>
      <c r="R712">
        <v>0</v>
      </c>
      <c r="U712">
        <v>0</v>
      </c>
      <c r="W712">
        <v>0</v>
      </c>
      <c r="X712">
        <v>0.46850000000000003</v>
      </c>
    </row>
    <row r="713" spans="1:32" x14ac:dyDescent="0.35">
      <c r="A713" t="s">
        <v>842</v>
      </c>
      <c r="B713" t="s">
        <v>31</v>
      </c>
      <c r="C713" t="s">
        <v>761</v>
      </c>
      <c r="D713" t="s">
        <v>951</v>
      </c>
      <c r="E713" t="s">
        <v>764</v>
      </c>
      <c r="F713" s="1">
        <v>1.0699999999999999E-2</v>
      </c>
      <c r="G713">
        <v>1.12E-2</v>
      </c>
      <c r="J713" s="3"/>
      <c r="R713">
        <v>0</v>
      </c>
      <c r="U713">
        <v>0</v>
      </c>
      <c r="W713">
        <v>0</v>
      </c>
      <c r="X713">
        <v>0.46850000000000003</v>
      </c>
    </row>
    <row r="714" spans="1:32" x14ac:dyDescent="0.35">
      <c r="A714" t="s">
        <v>842</v>
      </c>
      <c r="B714" t="s">
        <v>31</v>
      </c>
      <c r="C714" t="s">
        <v>761</v>
      </c>
      <c r="D714" t="s">
        <v>951</v>
      </c>
      <c r="E714" t="s">
        <v>765</v>
      </c>
      <c r="F714" s="1">
        <v>4.7699999999999999E-2</v>
      </c>
      <c r="G714">
        <v>0.1178</v>
      </c>
      <c r="J714" s="3"/>
      <c r="R714">
        <v>0</v>
      </c>
      <c r="U714">
        <v>0</v>
      </c>
      <c r="W714">
        <v>0</v>
      </c>
      <c r="X714">
        <v>0.46850000000000003</v>
      </c>
    </row>
    <row r="715" spans="1:32" x14ac:dyDescent="0.35">
      <c r="A715" t="s">
        <v>842</v>
      </c>
      <c r="B715" t="s">
        <v>31</v>
      </c>
      <c r="C715" t="s">
        <v>761</v>
      </c>
      <c r="D715" t="s">
        <v>951</v>
      </c>
      <c r="E715" t="s">
        <v>766</v>
      </c>
      <c r="F715" s="1">
        <v>0.69679999999999997</v>
      </c>
      <c r="G715">
        <v>1.43</v>
      </c>
      <c r="H715">
        <v>0.17630000000000001</v>
      </c>
      <c r="I715">
        <v>9.5000000000000001E-2</v>
      </c>
      <c r="J715" s="3">
        <f>+I715/H715</f>
        <v>0.53885422575155983</v>
      </c>
      <c r="K715">
        <v>3</v>
      </c>
      <c r="L715">
        <v>64.051000000000002</v>
      </c>
      <c r="M715">
        <v>123.589</v>
      </c>
      <c r="N715">
        <v>81.644999999999996</v>
      </c>
      <c r="P715">
        <f>+SUM(L715:O715)</f>
        <v>269.28499999999997</v>
      </c>
      <c r="Q715">
        <f>+P715/(I715*1000)</f>
        <v>2.8345789473684206</v>
      </c>
      <c r="R715">
        <v>5</v>
      </c>
      <c r="U715" s="12">
        <f>AA715</f>
        <v>5.8099999999999999E-2</v>
      </c>
      <c r="V715" s="1">
        <f>+(U715*1000)/5</f>
        <v>11.620000000000001</v>
      </c>
      <c r="W715">
        <v>5</v>
      </c>
      <c r="X715">
        <v>0.46850000000000003</v>
      </c>
      <c r="Y715" s="1">
        <v>1.162E-2</v>
      </c>
      <c r="Z715" s="1">
        <f>+(Y715*1000)/7</f>
        <v>1.6600000000000001</v>
      </c>
      <c r="AA715" s="20">
        <f>SUM(AB715:AN715)</f>
        <v>5.8099999999999999E-2</v>
      </c>
      <c r="AB715">
        <v>1.0200000000000001E-2</v>
      </c>
      <c r="AC715">
        <v>1.1299999999999999E-2</v>
      </c>
      <c r="AD715">
        <v>1.01E-2</v>
      </c>
      <c r="AE715">
        <v>1.3299999999999999E-2</v>
      </c>
      <c r="AF715">
        <v>1.32E-2</v>
      </c>
    </row>
    <row r="716" spans="1:32" x14ac:dyDescent="0.35">
      <c r="A716" t="s">
        <v>842</v>
      </c>
      <c r="B716" t="s">
        <v>31</v>
      </c>
      <c r="C716" t="s">
        <v>761</v>
      </c>
      <c r="D716" t="s">
        <v>951</v>
      </c>
      <c r="E716" t="s">
        <v>767</v>
      </c>
      <c r="F716" s="1">
        <v>0.20269999999999999</v>
      </c>
      <c r="G716">
        <v>0.35060000000000002</v>
      </c>
      <c r="H716">
        <v>0.1411</v>
      </c>
      <c r="I716">
        <v>7.3400000000000007E-2</v>
      </c>
      <c r="J716" s="3">
        <f>+I716/H716</f>
        <v>0.52019844082211197</v>
      </c>
      <c r="K716">
        <v>3</v>
      </c>
      <c r="L716">
        <v>139.58500000000001</v>
      </c>
      <c r="M716">
        <v>68.763000000000005</v>
      </c>
      <c r="N716">
        <v>31.948</v>
      </c>
      <c r="P716">
        <f>+SUM(L716:O716)</f>
        <v>240.29600000000002</v>
      </c>
      <c r="Q716">
        <f>+P716/(I716*1000)</f>
        <v>3.2737874659400545</v>
      </c>
      <c r="R716">
        <v>0</v>
      </c>
      <c r="U716">
        <v>0</v>
      </c>
      <c r="W716">
        <v>0</v>
      </c>
      <c r="X716">
        <v>0.46850000000000003</v>
      </c>
      <c r="Y716" s="1"/>
      <c r="Z716" s="1"/>
    </row>
    <row r="717" spans="1:32" x14ac:dyDescent="0.35">
      <c r="A717" t="s">
        <v>842</v>
      </c>
      <c r="B717" t="s">
        <v>31</v>
      </c>
      <c r="C717" t="s">
        <v>761</v>
      </c>
      <c r="D717" t="s">
        <v>951</v>
      </c>
      <c r="E717" t="s">
        <v>768</v>
      </c>
      <c r="F717" s="1">
        <v>0.41220000000000001</v>
      </c>
      <c r="G717">
        <v>0.3</v>
      </c>
      <c r="J717" s="3"/>
      <c r="R717">
        <v>5</v>
      </c>
      <c r="U717" s="12">
        <f>AA717</f>
        <v>5.7700000000000001E-2</v>
      </c>
      <c r="V717" s="1">
        <f>+(U717*1000)/5</f>
        <v>11.540000000000001</v>
      </c>
      <c r="W717">
        <v>6</v>
      </c>
      <c r="X717">
        <v>0.46850000000000003</v>
      </c>
      <c r="Y717" s="1">
        <v>1.154E-2</v>
      </c>
      <c r="Z717" s="1">
        <f>+(Y717*1000)/7</f>
        <v>1.6485714285714284</v>
      </c>
      <c r="AA717" s="20">
        <f>SUM(AB717:AN717)</f>
        <v>5.7700000000000001E-2</v>
      </c>
      <c r="AB717">
        <v>1.0800000000000001E-2</v>
      </c>
      <c r="AC717">
        <v>1.12E-2</v>
      </c>
      <c r="AD717">
        <v>1.09E-2</v>
      </c>
      <c r="AE717">
        <v>1.2699999999999999E-2</v>
      </c>
      <c r="AF717">
        <v>1.21E-2</v>
      </c>
    </row>
    <row r="718" spans="1:32" x14ac:dyDescent="0.35">
      <c r="A718" t="s">
        <v>842</v>
      </c>
      <c r="B718" t="s">
        <v>31</v>
      </c>
      <c r="C718" t="s">
        <v>761</v>
      </c>
      <c r="D718" t="s">
        <v>951</v>
      </c>
      <c r="E718" t="s">
        <v>769</v>
      </c>
      <c r="F718" s="1">
        <v>8.1699999999999995E-2</v>
      </c>
      <c r="G718">
        <v>0.2147</v>
      </c>
      <c r="J718" s="3"/>
      <c r="R718">
        <v>0</v>
      </c>
      <c r="U718">
        <v>0</v>
      </c>
      <c r="W718">
        <v>0</v>
      </c>
      <c r="X718">
        <v>0.46850000000000003</v>
      </c>
    </row>
    <row r="719" spans="1:32" x14ac:dyDescent="0.35">
      <c r="A719" t="s">
        <v>842</v>
      </c>
      <c r="B719" t="s">
        <v>31</v>
      </c>
      <c r="C719" t="s">
        <v>761</v>
      </c>
      <c r="D719" t="s">
        <v>951</v>
      </c>
      <c r="E719" t="s">
        <v>770</v>
      </c>
      <c r="F719" s="1">
        <v>5.28E-2</v>
      </c>
      <c r="G719">
        <v>5.3400000000000003E-2</v>
      </c>
      <c r="J719" s="3"/>
      <c r="R719">
        <v>0</v>
      </c>
      <c r="U719" s="12">
        <v>0</v>
      </c>
      <c r="W719">
        <v>0</v>
      </c>
      <c r="X719">
        <v>0.46850000000000003</v>
      </c>
    </row>
    <row r="720" spans="1:32" x14ac:dyDescent="0.35">
      <c r="A720" t="s">
        <v>842</v>
      </c>
      <c r="B720" t="s">
        <v>31</v>
      </c>
      <c r="C720" t="s">
        <v>761</v>
      </c>
      <c r="D720" t="s">
        <v>951</v>
      </c>
      <c r="E720" t="s">
        <v>771</v>
      </c>
      <c r="F720" s="1">
        <v>2.2599999999999999E-2</v>
      </c>
      <c r="G720">
        <v>1.17E-2</v>
      </c>
      <c r="J720" s="3"/>
      <c r="R720">
        <v>0</v>
      </c>
      <c r="U720">
        <v>0</v>
      </c>
      <c r="W720">
        <v>0</v>
      </c>
      <c r="X720">
        <v>0.46850000000000003</v>
      </c>
    </row>
    <row r="721" spans="1:35" x14ac:dyDescent="0.35">
      <c r="A721" t="s">
        <v>842</v>
      </c>
      <c r="B721" t="s">
        <v>31</v>
      </c>
      <c r="C721" t="s">
        <v>761</v>
      </c>
      <c r="D721" t="s">
        <v>951</v>
      </c>
      <c r="E721" t="s">
        <v>772</v>
      </c>
      <c r="F721" s="1">
        <v>0.13590000000000002</v>
      </c>
      <c r="G721">
        <v>1.3899999999999999E-2</v>
      </c>
      <c r="H721">
        <v>0.16950000000000001</v>
      </c>
      <c r="I721">
        <v>8.9400000000000007E-2</v>
      </c>
      <c r="J721" s="3">
        <f>+I721/H721</f>
        <v>0.52743362831858409</v>
      </c>
      <c r="K721">
        <v>3</v>
      </c>
      <c r="L721">
        <v>57.279000000000003</v>
      </c>
      <c r="M721">
        <v>78.103999999999999</v>
      </c>
      <c r="N721">
        <v>94.043999999999997</v>
      </c>
      <c r="P721">
        <f>+SUM(L721:O721)</f>
        <v>229.42700000000002</v>
      </c>
      <c r="Q721">
        <f>+P721/(I721*1000)</f>
        <v>2.5662975391498883</v>
      </c>
      <c r="R721">
        <v>0</v>
      </c>
      <c r="U721" s="12">
        <v>0</v>
      </c>
      <c r="W721">
        <v>0</v>
      </c>
      <c r="X721">
        <v>0.46850000000000003</v>
      </c>
    </row>
    <row r="722" spans="1:35" x14ac:dyDescent="0.35">
      <c r="A722" t="s">
        <v>842</v>
      </c>
      <c r="B722" t="s">
        <v>31</v>
      </c>
      <c r="C722" t="s">
        <v>761</v>
      </c>
      <c r="D722" t="s">
        <v>951</v>
      </c>
      <c r="E722" t="s">
        <v>773</v>
      </c>
      <c r="F722" s="1">
        <v>7.1099999999999997E-2</v>
      </c>
      <c r="G722">
        <v>0.21790000000000001</v>
      </c>
      <c r="J722" s="3"/>
      <c r="R722">
        <v>0</v>
      </c>
      <c r="U722">
        <v>0</v>
      </c>
      <c r="W722">
        <v>0</v>
      </c>
      <c r="X722">
        <v>0.46850000000000003</v>
      </c>
    </row>
    <row r="723" spans="1:35" x14ac:dyDescent="0.35">
      <c r="A723" t="s">
        <v>842</v>
      </c>
      <c r="B723" t="s">
        <v>31</v>
      </c>
      <c r="C723" t="s">
        <v>761</v>
      </c>
      <c r="D723" t="s">
        <v>951</v>
      </c>
      <c r="E723" t="s">
        <v>774</v>
      </c>
      <c r="F723" s="1">
        <v>5.0299999999999997E-2</v>
      </c>
      <c r="G723">
        <v>0.193</v>
      </c>
      <c r="J723" s="3"/>
      <c r="R723">
        <v>0</v>
      </c>
      <c r="U723" s="12">
        <v>0</v>
      </c>
      <c r="W723">
        <v>0</v>
      </c>
      <c r="X723">
        <v>0.46850000000000003</v>
      </c>
    </row>
    <row r="724" spans="1:35" x14ac:dyDescent="0.35">
      <c r="A724" t="s">
        <v>842</v>
      </c>
      <c r="B724" t="s">
        <v>31</v>
      </c>
      <c r="C724" t="s">
        <v>761</v>
      </c>
      <c r="D724" t="s">
        <v>951</v>
      </c>
      <c r="E724" t="s">
        <v>775</v>
      </c>
      <c r="F724" s="1">
        <v>0.71889999999999998</v>
      </c>
      <c r="G724">
        <v>0.50460000000000005</v>
      </c>
      <c r="J724" s="3"/>
      <c r="R724">
        <v>6</v>
      </c>
      <c r="U724" s="12">
        <f>AA724</f>
        <v>7.5999999999999998E-2</v>
      </c>
      <c r="V724" s="1">
        <f>+(U724*1000)/6</f>
        <v>12.666666666666666</v>
      </c>
      <c r="W724">
        <v>6</v>
      </c>
      <c r="X724">
        <v>0.46850000000000003</v>
      </c>
      <c r="Y724" s="1">
        <v>1.5050000000000001E-2</v>
      </c>
      <c r="Z724" s="1">
        <f>+(Y724*1000)/7</f>
        <v>2.15</v>
      </c>
      <c r="AA724" s="20">
        <f>SUM(AB724:AN724)</f>
        <v>7.5999999999999998E-2</v>
      </c>
      <c r="AB724" t="s">
        <v>870</v>
      </c>
      <c r="AC724">
        <v>1.5599999999999999E-2</v>
      </c>
      <c r="AD724">
        <v>1.5599999999999999E-2</v>
      </c>
      <c r="AE724">
        <v>1.6199999999999999E-2</v>
      </c>
      <c r="AF724">
        <v>1.4500000000000001E-2</v>
      </c>
      <c r="AG724">
        <v>1.41E-2</v>
      </c>
      <c r="AI724" s="1"/>
    </row>
    <row r="725" spans="1:35" x14ac:dyDescent="0.35">
      <c r="A725" t="s">
        <v>842</v>
      </c>
      <c r="B725" t="s">
        <v>31</v>
      </c>
      <c r="C725" t="s">
        <v>761</v>
      </c>
      <c r="D725" t="s">
        <v>951</v>
      </c>
      <c r="E725" t="s">
        <v>776</v>
      </c>
      <c r="F725" s="1">
        <v>0.53459999999999996</v>
      </c>
      <c r="G725">
        <v>0.30349999999999999</v>
      </c>
      <c r="H725">
        <v>0.10879999999999999</v>
      </c>
      <c r="I725">
        <v>5.62E-2</v>
      </c>
      <c r="J725" s="3">
        <f>+I725/H725</f>
        <v>0.51654411764705888</v>
      </c>
      <c r="K725">
        <v>3</v>
      </c>
      <c r="L725">
        <v>71.125</v>
      </c>
      <c r="M725">
        <v>43.796999999999997</v>
      </c>
      <c r="N725">
        <v>45.438000000000002</v>
      </c>
      <c r="P725">
        <f>+SUM(L725:O725)</f>
        <v>160.36000000000001</v>
      </c>
      <c r="Q725">
        <f>+P725/(I725*1000)</f>
        <v>2.8533807829181494</v>
      </c>
      <c r="R725">
        <v>2</v>
      </c>
      <c r="U725" s="12">
        <f>AA725</f>
        <v>2.5000000000000001E-2</v>
      </c>
      <c r="V725" s="1">
        <f>+(U725*1000)/2</f>
        <v>12.5</v>
      </c>
      <c r="W725" s="4">
        <v>7</v>
      </c>
      <c r="X725">
        <v>0.46850000000000003</v>
      </c>
      <c r="Y725" s="1">
        <v>1.2500000000000001E-2</v>
      </c>
      <c r="Z725" s="1">
        <f>+(Y725*1000)/7</f>
        <v>1.7857142857142858</v>
      </c>
      <c r="AA725" s="20">
        <f>SUM(AB725:AN725)</f>
        <v>2.5000000000000001E-2</v>
      </c>
      <c r="AB725">
        <v>1.37E-2</v>
      </c>
      <c r="AC725">
        <v>1.1299999999999999E-2</v>
      </c>
      <c r="AI725" s="1"/>
    </row>
    <row r="726" spans="1:35" ht="19.5" x14ac:dyDescent="0.6">
      <c r="A726" t="s">
        <v>842</v>
      </c>
      <c r="B726" t="s">
        <v>29</v>
      </c>
      <c r="C726" t="s">
        <v>17</v>
      </c>
      <c r="D726" t="s">
        <v>922</v>
      </c>
      <c r="E726" t="s">
        <v>777</v>
      </c>
      <c r="F726" s="1">
        <v>0.49909999999999999</v>
      </c>
      <c r="G726">
        <v>0.24010000000000001</v>
      </c>
      <c r="H726">
        <v>0.19839999999999999</v>
      </c>
      <c r="I726">
        <v>0.10990000000000001</v>
      </c>
      <c r="J726" s="3">
        <f>+I726/H726</f>
        <v>0.55393145161290336</v>
      </c>
      <c r="K726">
        <v>3</v>
      </c>
      <c r="L726">
        <v>93.212999999999994</v>
      </c>
      <c r="M726">
        <v>101.438</v>
      </c>
      <c r="N726">
        <v>79.483000000000004</v>
      </c>
      <c r="P726">
        <f>+SUM(L726:O726)</f>
        <v>274.13400000000001</v>
      </c>
      <c r="Q726">
        <f>+P726/(I726*1000)</f>
        <v>2.4943949044585989</v>
      </c>
      <c r="R726">
        <v>0</v>
      </c>
      <c r="U726" s="12">
        <v>0</v>
      </c>
      <c r="W726">
        <v>0</v>
      </c>
      <c r="X726" s="77">
        <v>0.47260000000000002</v>
      </c>
    </row>
    <row r="727" spans="1:35" ht="19.5" x14ac:dyDescent="0.6">
      <c r="A727" t="s">
        <v>842</v>
      </c>
      <c r="B727" t="s">
        <v>29</v>
      </c>
      <c r="C727" t="s">
        <v>17</v>
      </c>
      <c r="D727" t="s">
        <v>922</v>
      </c>
      <c r="E727" t="s">
        <v>778</v>
      </c>
      <c r="F727" s="1">
        <v>5.7299999999999997E-2</v>
      </c>
      <c r="G727">
        <v>1.7000000000000001E-2</v>
      </c>
      <c r="J727" s="3"/>
      <c r="R727">
        <v>0</v>
      </c>
      <c r="U727" s="12">
        <v>0</v>
      </c>
      <c r="W727">
        <v>0</v>
      </c>
      <c r="X727" s="77">
        <v>0.47260000000000002</v>
      </c>
    </row>
    <row r="728" spans="1:35" ht="19.5" x14ac:dyDescent="0.6">
      <c r="A728" t="s">
        <v>842</v>
      </c>
      <c r="B728" t="s">
        <v>29</v>
      </c>
      <c r="C728" t="s">
        <v>17</v>
      </c>
      <c r="D728" t="s">
        <v>922</v>
      </c>
      <c r="E728" t="s">
        <v>779</v>
      </c>
      <c r="F728" s="1">
        <v>7.3300000000000004E-2</v>
      </c>
      <c r="G728">
        <v>5.5899999999999998E-2</v>
      </c>
      <c r="J728" s="3"/>
      <c r="R728">
        <v>0</v>
      </c>
      <c r="U728" s="12">
        <v>0</v>
      </c>
      <c r="W728">
        <v>0</v>
      </c>
      <c r="X728" s="77">
        <v>0.47260000000000002</v>
      </c>
    </row>
    <row r="729" spans="1:35" ht="19.5" x14ac:dyDescent="0.6">
      <c r="A729" t="s">
        <v>842</v>
      </c>
      <c r="B729" t="s">
        <v>29</v>
      </c>
      <c r="C729" t="s">
        <v>17</v>
      </c>
      <c r="D729" t="s">
        <v>922</v>
      </c>
      <c r="E729" t="s">
        <v>780</v>
      </c>
      <c r="F729" s="1">
        <v>0.21590000000000001</v>
      </c>
      <c r="G729">
        <v>0.34560000000000002</v>
      </c>
      <c r="H729">
        <v>0.12230000000000001</v>
      </c>
      <c r="I729">
        <v>6.7799999999999999E-2</v>
      </c>
      <c r="J729" s="3">
        <f>+I729/H729</f>
        <v>0.55437448896156982</v>
      </c>
      <c r="K729">
        <v>3</v>
      </c>
      <c r="L729">
        <v>28.471</v>
      </c>
      <c r="M729">
        <v>96.180999999999997</v>
      </c>
      <c r="N729">
        <v>35.956000000000003</v>
      </c>
      <c r="P729">
        <f>+SUM(L729:O729)</f>
        <v>160.608</v>
      </c>
      <c r="Q729">
        <f>+P729/(I729*1000)</f>
        <v>2.368849557522124</v>
      </c>
      <c r="R729">
        <v>0</v>
      </c>
      <c r="U729" s="12">
        <v>0</v>
      </c>
      <c r="W729">
        <v>0</v>
      </c>
      <c r="X729" s="77">
        <v>0.47260000000000002</v>
      </c>
    </row>
    <row r="730" spans="1:35" ht="19.5" x14ac:dyDescent="0.6">
      <c r="A730" t="s">
        <v>842</v>
      </c>
      <c r="B730" t="s">
        <v>29</v>
      </c>
      <c r="C730" t="s">
        <v>17</v>
      </c>
      <c r="D730" t="s">
        <v>922</v>
      </c>
      <c r="E730" t="s">
        <v>781</v>
      </c>
      <c r="F730" s="1">
        <v>0.66420000000000001</v>
      </c>
      <c r="G730">
        <v>0.37419999999999998</v>
      </c>
      <c r="H730">
        <v>0.14360000000000001</v>
      </c>
      <c r="I730">
        <v>8.6000000000000007E-2</v>
      </c>
      <c r="J730" s="3">
        <f>+I730/H730</f>
        <v>0.59888579387186636</v>
      </c>
      <c r="K730">
        <v>3</v>
      </c>
      <c r="L730">
        <v>101.146</v>
      </c>
      <c r="M730">
        <v>50.622999999999998</v>
      </c>
      <c r="N730">
        <v>80.754000000000005</v>
      </c>
      <c r="P730">
        <f>+SUM(L730:O730)</f>
        <v>232.52300000000002</v>
      </c>
      <c r="Q730">
        <f>+P730/(I730*1000)</f>
        <v>2.7037558139534887</v>
      </c>
      <c r="R730">
        <v>0</v>
      </c>
      <c r="U730" s="12">
        <v>0</v>
      </c>
      <c r="W730">
        <v>0</v>
      </c>
      <c r="X730" s="77">
        <v>0.47260000000000002</v>
      </c>
    </row>
    <row r="731" spans="1:35" ht="19.5" x14ac:dyDescent="0.6">
      <c r="A731" t="s">
        <v>842</v>
      </c>
      <c r="B731" t="s">
        <v>29</v>
      </c>
      <c r="C731" t="s">
        <v>17</v>
      </c>
      <c r="D731" t="s">
        <v>922</v>
      </c>
      <c r="E731" t="s">
        <v>782</v>
      </c>
      <c r="F731" s="1">
        <v>0.67720000000000002</v>
      </c>
      <c r="G731">
        <v>0.30309999999999998</v>
      </c>
      <c r="H731">
        <v>0.24679999999999999</v>
      </c>
      <c r="I731">
        <v>0.1439</v>
      </c>
      <c r="J731" s="3">
        <f>+I731/H731</f>
        <v>0.58306320907617504</v>
      </c>
      <c r="K731">
        <v>3</v>
      </c>
      <c r="L731">
        <v>182.613</v>
      </c>
      <c r="M731">
        <v>121.67100000000001</v>
      </c>
      <c r="N731">
        <v>120.854</v>
      </c>
      <c r="P731">
        <f>+SUM(L731:O731)</f>
        <v>425.13799999999998</v>
      </c>
      <c r="Q731">
        <f>+P731/(I731*1000)</f>
        <v>2.9543988881167476</v>
      </c>
      <c r="R731">
        <v>0</v>
      </c>
      <c r="U731" s="12">
        <v>0</v>
      </c>
      <c r="W731">
        <v>0</v>
      </c>
      <c r="X731" s="77">
        <v>0.47260000000000002</v>
      </c>
    </row>
    <row r="732" spans="1:35" ht="19.5" x14ac:dyDescent="0.6">
      <c r="A732" t="s">
        <v>842</v>
      </c>
      <c r="B732" t="s">
        <v>29</v>
      </c>
      <c r="C732" t="s">
        <v>17</v>
      </c>
      <c r="D732" t="s">
        <v>922</v>
      </c>
      <c r="E732" t="s">
        <v>783</v>
      </c>
      <c r="F732" s="1">
        <v>0.54469999999999996</v>
      </c>
      <c r="G732">
        <v>0.27639999999999998</v>
      </c>
      <c r="H732">
        <v>0.1643</v>
      </c>
      <c r="I732">
        <v>0.10110000000000001</v>
      </c>
      <c r="J732" s="3">
        <f>+I732/H732</f>
        <v>0.61533779671332933</v>
      </c>
      <c r="K732">
        <v>3</v>
      </c>
      <c r="L732">
        <v>96.903000000000006</v>
      </c>
      <c r="M732">
        <v>92.132000000000005</v>
      </c>
      <c r="N732">
        <v>55.902999999999999</v>
      </c>
      <c r="P732">
        <f>+SUM(L732:O732)</f>
        <v>244.93800000000002</v>
      </c>
      <c r="Q732">
        <f>+P732/(I732*1000)</f>
        <v>2.4227299703264094</v>
      </c>
      <c r="R732">
        <v>0</v>
      </c>
      <c r="U732" s="12">
        <v>0</v>
      </c>
      <c r="W732">
        <v>0</v>
      </c>
      <c r="X732" s="77">
        <v>0.47260000000000002</v>
      </c>
    </row>
    <row r="733" spans="1:35" ht="19.5" x14ac:dyDescent="0.6">
      <c r="A733" t="s">
        <v>842</v>
      </c>
      <c r="B733" t="s">
        <v>29</v>
      </c>
      <c r="C733" t="s">
        <v>17</v>
      </c>
      <c r="D733" t="s">
        <v>922</v>
      </c>
      <c r="E733" t="s">
        <v>784</v>
      </c>
      <c r="F733" s="1">
        <v>3.0800000000000001E-2</v>
      </c>
      <c r="G733">
        <v>7.0400000000000004E-2</v>
      </c>
      <c r="J733" s="3"/>
      <c r="R733">
        <v>0</v>
      </c>
      <c r="U733" s="12">
        <v>0</v>
      </c>
      <c r="W733">
        <v>0</v>
      </c>
      <c r="X733" s="77">
        <v>0.47260000000000002</v>
      </c>
    </row>
    <row r="734" spans="1:35" ht="19.5" x14ac:dyDescent="0.6">
      <c r="A734" t="s">
        <v>842</v>
      </c>
      <c r="B734" t="s">
        <v>29</v>
      </c>
      <c r="C734" t="s">
        <v>17</v>
      </c>
      <c r="D734" t="s">
        <v>922</v>
      </c>
      <c r="E734" t="s">
        <v>785</v>
      </c>
      <c r="F734" s="1">
        <v>4.5400000000000003E-2</v>
      </c>
      <c r="G734">
        <v>2.8899999999999999E-2</v>
      </c>
      <c r="J734" s="3"/>
      <c r="R734">
        <v>0</v>
      </c>
      <c r="U734" s="12">
        <v>0</v>
      </c>
      <c r="W734">
        <v>0</v>
      </c>
      <c r="X734" s="77">
        <v>0.47260000000000002</v>
      </c>
    </row>
    <row r="735" spans="1:35" ht="19.5" x14ac:dyDescent="0.6">
      <c r="A735" t="s">
        <v>842</v>
      </c>
      <c r="B735" t="s">
        <v>29</v>
      </c>
      <c r="C735" t="s">
        <v>17</v>
      </c>
      <c r="D735" t="s">
        <v>922</v>
      </c>
      <c r="E735" t="s">
        <v>786</v>
      </c>
      <c r="F735" s="1">
        <v>7.2499999999999995E-2</v>
      </c>
      <c r="G735">
        <v>0.3135</v>
      </c>
      <c r="J735" s="3"/>
      <c r="R735">
        <v>0</v>
      </c>
      <c r="U735" s="12">
        <v>0</v>
      </c>
      <c r="W735">
        <v>0</v>
      </c>
      <c r="X735" s="77">
        <v>0.47260000000000002</v>
      </c>
    </row>
    <row r="736" spans="1:35" ht="19.5" x14ac:dyDescent="0.6">
      <c r="A736" t="s">
        <v>842</v>
      </c>
      <c r="B736" t="s">
        <v>29</v>
      </c>
      <c r="C736" t="s">
        <v>17</v>
      </c>
      <c r="D736" t="s">
        <v>922</v>
      </c>
      <c r="E736" t="s">
        <v>787</v>
      </c>
      <c r="F736" s="1">
        <v>6.6500000000000004E-2</v>
      </c>
      <c r="G736">
        <v>7.2499999999999995E-2</v>
      </c>
      <c r="J736" s="3"/>
      <c r="R736">
        <v>0</v>
      </c>
      <c r="U736" s="12">
        <v>0</v>
      </c>
      <c r="W736">
        <v>0</v>
      </c>
      <c r="X736" s="77">
        <v>0.47260000000000002</v>
      </c>
    </row>
    <row r="737" spans="1:41" ht="19.5" x14ac:dyDescent="0.6">
      <c r="A737" t="s">
        <v>842</v>
      </c>
      <c r="B737" t="s">
        <v>29</v>
      </c>
      <c r="C737" t="s">
        <v>17</v>
      </c>
      <c r="D737" t="s">
        <v>922</v>
      </c>
      <c r="E737" t="s">
        <v>788</v>
      </c>
      <c r="F737" s="1">
        <v>5.62E-2</v>
      </c>
      <c r="G737">
        <v>0.2298</v>
      </c>
      <c r="J737" s="3"/>
      <c r="R737">
        <v>0</v>
      </c>
      <c r="U737" s="12">
        <v>0</v>
      </c>
      <c r="W737">
        <v>0</v>
      </c>
      <c r="X737" s="77">
        <v>0.47260000000000002</v>
      </c>
    </row>
    <row r="738" spans="1:41" x14ac:dyDescent="0.35">
      <c r="A738" t="s">
        <v>842</v>
      </c>
      <c r="B738" t="s">
        <v>30</v>
      </c>
      <c r="C738" t="s">
        <v>24</v>
      </c>
      <c r="D738" t="s">
        <v>929</v>
      </c>
      <c r="E738" t="s">
        <v>789</v>
      </c>
      <c r="F738" s="1">
        <v>5.1200000000000002E-2</v>
      </c>
      <c r="G738">
        <v>8.7099999999999997E-2</v>
      </c>
      <c r="J738" s="3"/>
      <c r="R738">
        <v>0</v>
      </c>
      <c r="U738" s="12">
        <v>0</v>
      </c>
      <c r="W738">
        <v>0</v>
      </c>
      <c r="X738">
        <v>0.48130000000000001</v>
      </c>
    </row>
    <row r="739" spans="1:41" x14ac:dyDescent="0.35">
      <c r="A739" t="s">
        <v>842</v>
      </c>
      <c r="B739" t="s">
        <v>30</v>
      </c>
      <c r="C739" t="s">
        <v>24</v>
      </c>
      <c r="D739" t="s">
        <v>929</v>
      </c>
      <c r="E739" t="s">
        <v>790</v>
      </c>
      <c r="F739" s="1">
        <v>0.19400000000000001</v>
      </c>
      <c r="G739">
        <v>0.63519999999999999</v>
      </c>
      <c r="H739">
        <v>0.1234</v>
      </c>
      <c r="I739">
        <v>5.91E-2</v>
      </c>
      <c r="J739" s="3">
        <f>+I739/H739</f>
        <v>0.4789303079416532</v>
      </c>
      <c r="K739">
        <v>3</v>
      </c>
      <c r="L739">
        <v>62.759</v>
      </c>
      <c r="M739">
        <v>40.533999999999999</v>
      </c>
      <c r="N739">
        <v>65.873999999999995</v>
      </c>
      <c r="P739">
        <f>+SUM(L739:O739)</f>
        <v>169.167</v>
      </c>
      <c r="Q739">
        <f>+P739/(I739*1000)</f>
        <v>2.8623857868020304</v>
      </c>
      <c r="R739">
        <v>0</v>
      </c>
      <c r="U739" s="12">
        <v>0</v>
      </c>
      <c r="W739">
        <v>0</v>
      </c>
      <c r="X739">
        <v>0.48130000000000001</v>
      </c>
    </row>
    <row r="740" spans="1:41" x14ac:dyDescent="0.35">
      <c r="A740" t="s">
        <v>842</v>
      </c>
      <c r="B740" t="s">
        <v>30</v>
      </c>
      <c r="C740" t="s">
        <v>24</v>
      </c>
      <c r="D740" t="s">
        <v>929</v>
      </c>
      <c r="E740" t="s">
        <v>791</v>
      </c>
      <c r="F740" s="1">
        <v>0.40400000000000003</v>
      </c>
      <c r="G740">
        <v>1.73</v>
      </c>
      <c r="H740">
        <v>0.26069999999999999</v>
      </c>
      <c r="I740">
        <v>0.13400000000000001</v>
      </c>
      <c r="J740" s="3">
        <f>+I740/H740</f>
        <v>0.51400076716532417</v>
      </c>
      <c r="K740">
        <v>3</v>
      </c>
      <c r="L740">
        <v>103.28700000000001</v>
      </c>
      <c r="M740">
        <v>133.93199999999999</v>
      </c>
      <c r="N740">
        <v>134.93799999999999</v>
      </c>
      <c r="P740">
        <f>+SUM(L740:O740)</f>
        <v>372.15699999999998</v>
      </c>
      <c r="Q740">
        <f>+P740/(I740*1000)</f>
        <v>2.7772910447761192</v>
      </c>
      <c r="R740">
        <v>0</v>
      </c>
      <c r="U740" s="12">
        <v>0</v>
      </c>
      <c r="W740">
        <v>0</v>
      </c>
      <c r="X740">
        <v>0.48130000000000001</v>
      </c>
      <c r="AC740" s="1" t="s">
        <v>907</v>
      </c>
      <c r="AD740" s="1"/>
    </row>
    <row r="741" spans="1:41" x14ac:dyDescent="0.35">
      <c r="A741" t="s">
        <v>842</v>
      </c>
      <c r="B741" t="s">
        <v>30</v>
      </c>
      <c r="C741" t="s">
        <v>24</v>
      </c>
      <c r="D741" t="s">
        <v>929</v>
      </c>
      <c r="E741" t="s">
        <v>792</v>
      </c>
      <c r="F741" s="1">
        <v>0.31710000000000005</v>
      </c>
      <c r="G741">
        <v>0.1051</v>
      </c>
      <c r="H741" s="1">
        <v>0.53400000000000003</v>
      </c>
      <c r="I741" s="1">
        <v>0.27900000000000003</v>
      </c>
      <c r="J741" s="3">
        <f>+I741/H741</f>
        <v>0.52247191011235961</v>
      </c>
      <c r="K741">
        <v>3</v>
      </c>
      <c r="L741">
        <v>33.020000000000003</v>
      </c>
      <c r="M741">
        <v>36.563000000000002</v>
      </c>
      <c r="N741">
        <v>11.8</v>
      </c>
      <c r="P741">
        <f>+SUM(L741:O741)</f>
        <v>81.382999999999996</v>
      </c>
      <c r="Q741">
        <f>+P741/(I741*1000)</f>
        <v>0.29169534050179208</v>
      </c>
      <c r="R741">
        <v>0</v>
      </c>
      <c r="U741" s="12">
        <v>0</v>
      </c>
      <c r="W741">
        <v>0</v>
      </c>
      <c r="X741">
        <v>0.48130000000000001</v>
      </c>
      <c r="AC741" s="2">
        <v>5.3400000000000003E-2</v>
      </c>
      <c r="AD741" s="37">
        <v>2.7900000000000001E-2</v>
      </c>
    </row>
    <row r="742" spans="1:41" x14ac:dyDescent="0.35">
      <c r="A742" t="s">
        <v>842</v>
      </c>
      <c r="B742" t="s">
        <v>30</v>
      </c>
      <c r="C742" t="s">
        <v>24</v>
      </c>
      <c r="D742" t="s">
        <v>929</v>
      </c>
      <c r="E742" t="s">
        <v>793</v>
      </c>
      <c r="F742" s="1">
        <v>5.3199999999999997E-2</v>
      </c>
      <c r="G742">
        <v>4.65E-2</v>
      </c>
      <c r="J742" s="3"/>
      <c r="R742">
        <v>0</v>
      </c>
      <c r="U742" s="12">
        <v>0</v>
      </c>
      <c r="W742">
        <v>0</v>
      </c>
      <c r="X742">
        <v>0.48130000000000001</v>
      </c>
    </row>
    <row r="743" spans="1:41" x14ac:dyDescent="0.35">
      <c r="A743" t="s">
        <v>842</v>
      </c>
      <c r="B743" t="s">
        <v>30</v>
      </c>
      <c r="C743" t="s">
        <v>24</v>
      </c>
      <c r="D743" t="s">
        <v>929</v>
      </c>
      <c r="E743" t="s">
        <v>794</v>
      </c>
      <c r="F743" s="1">
        <v>4.4900000000000002E-2</v>
      </c>
      <c r="G743">
        <v>8.2799999999999999E-2</v>
      </c>
      <c r="J743" s="3"/>
      <c r="R743">
        <v>0</v>
      </c>
      <c r="U743" s="12">
        <v>0</v>
      </c>
      <c r="W743">
        <v>0</v>
      </c>
      <c r="X743">
        <v>0.48130000000000001</v>
      </c>
    </row>
    <row r="744" spans="1:41" x14ac:dyDescent="0.35">
      <c r="A744" t="s">
        <v>842</v>
      </c>
      <c r="B744" t="s">
        <v>30</v>
      </c>
      <c r="C744" t="s">
        <v>24</v>
      </c>
      <c r="D744" t="s">
        <v>929</v>
      </c>
      <c r="E744" t="s">
        <v>795</v>
      </c>
      <c r="F744" s="1">
        <v>5.0057999999999998</v>
      </c>
      <c r="G744">
        <v>2.71</v>
      </c>
      <c r="H744">
        <v>0.316</v>
      </c>
      <c r="I744">
        <v>0.18940000000000001</v>
      </c>
      <c r="J744" s="3">
        <f>+I744/H744</f>
        <v>0.59936708860759502</v>
      </c>
      <c r="K744">
        <v>3</v>
      </c>
      <c r="L744">
        <v>178.43799999999999</v>
      </c>
      <c r="M744">
        <v>88.688999999999993</v>
      </c>
      <c r="N744">
        <v>110.36199999999999</v>
      </c>
      <c r="P744">
        <f>+SUM(L744:O744)</f>
        <v>377.48899999999992</v>
      </c>
      <c r="Q744">
        <f>+P744/(I744*1000)</f>
        <v>1.9930781414994716</v>
      </c>
      <c r="R744">
        <v>14</v>
      </c>
      <c r="U744" s="12">
        <f>AA744</f>
        <v>0.14710000000000004</v>
      </c>
      <c r="V744" s="1">
        <f>+(U744*1000)/14</f>
        <v>10.507142857142858</v>
      </c>
      <c r="W744">
        <v>48</v>
      </c>
      <c r="X744">
        <v>0.48130000000000001</v>
      </c>
      <c r="Y744" s="1">
        <v>1.0507142857142859E-2</v>
      </c>
      <c r="Z744" s="1">
        <f>+(Y744*1000)/7</f>
        <v>1.5010204081632657</v>
      </c>
      <c r="AA744" s="20">
        <f>SUM(AB744:AO744)</f>
        <v>0.14710000000000004</v>
      </c>
      <c r="AB744">
        <v>1.3100000000000001E-2</v>
      </c>
      <c r="AC744">
        <v>1.2999999999999999E-2</v>
      </c>
      <c r="AD744">
        <v>1.54E-2</v>
      </c>
      <c r="AE744">
        <v>4.0000000000000001E-3</v>
      </c>
      <c r="AF744">
        <v>1.5100000000000001E-2</v>
      </c>
      <c r="AG744">
        <v>1.47E-2</v>
      </c>
      <c r="AH744">
        <v>3.8E-3</v>
      </c>
      <c r="AI744">
        <v>4.0000000000000001E-3</v>
      </c>
      <c r="AJ744">
        <v>4.0000000000000001E-3</v>
      </c>
      <c r="AK744">
        <v>4.0000000000000001E-3</v>
      </c>
      <c r="AL744">
        <v>1.38E-2</v>
      </c>
      <c r="AM744">
        <v>1.38E-2</v>
      </c>
      <c r="AN744">
        <v>1.4800000000000001E-2</v>
      </c>
      <c r="AO744">
        <v>1.3599999999999999E-2</v>
      </c>
    </row>
    <row r="745" spans="1:41" x14ac:dyDescent="0.35">
      <c r="A745" t="s">
        <v>842</v>
      </c>
      <c r="B745" t="s">
        <v>30</v>
      </c>
      <c r="C745" t="s">
        <v>24</v>
      </c>
      <c r="D745" t="s">
        <v>929</v>
      </c>
      <c r="E745" t="s">
        <v>796</v>
      </c>
      <c r="F745" s="1">
        <v>5.0200000000000002E-2</v>
      </c>
      <c r="G745">
        <v>7.7700000000000005E-2</v>
      </c>
      <c r="J745" s="3"/>
      <c r="R745">
        <v>0</v>
      </c>
      <c r="U745" s="12">
        <v>0</v>
      </c>
      <c r="W745">
        <v>0</v>
      </c>
      <c r="X745">
        <v>0.48130000000000001</v>
      </c>
    </row>
    <row r="746" spans="1:41" x14ac:dyDescent="0.35">
      <c r="A746" t="s">
        <v>842</v>
      </c>
      <c r="B746" t="s">
        <v>30</v>
      </c>
      <c r="C746" t="s">
        <v>24</v>
      </c>
      <c r="D746" t="s">
        <v>929</v>
      </c>
      <c r="E746" t="s">
        <v>797</v>
      </c>
      <c r="F746" s="1">
        <v>6.5700000000000008E-2</v>
      </c>
      <c r="G746">
        <v>7.8100000000000003E-2</v>
      </c>
      <c r="H746">
        <v>3.2399999999999998E-2</v>
      </c>
      <c r="I746">
        <v>1.7899999999999999E-2</v>
      </c>
      <c r="J746" s="3">
        <f>+I746/H746</f>
        <v>0.55246913580246915</v>
      </c>
      <c r="K746">
        <v>3</v>
      </c>
      <c r="L746">
        <v>21.077000000000002</v>
      </c>
      <c r="M746">
        <v>26.19</v>
      </c>
      <c r="N746">
        <v>12.922000000000001</v>
      </c>
      <c r="P746">
        <f>+SUM(L746:O746)</f>
        <v>60.189000000000007</v>
      </c>
      <c r="Q746">
        <f>+P746/(I746*1000)</f>
        <v>3.3625139664804475</v>
      </c>
      <c r="R746">
        <v>0</v>
      </c>
      <c r="U746" s="12">
        <v>0</v>
      </c>
      <c r="W746">
        <v>0</v>
      </c>
      <c r="X746">
        <v>0.48130000000000001</v>
      </c>
    </row>
    <row r="747" spans="1:41" x14ac:dyDescent="0.35">
      <c r="A747" t="s">
        <v>842</v>
      </c>
      <c r="B747" t="s">
        <v>30</v>
      </c>
      <c r="C747" t="s">
        <v>24</v>
      </c>
      <c r="D747" t="s">
        <v>929</v>
      </c>
      <c r="E747" t="s">
        <v>798</v>
      </c>
      <c r="F747" s="1">
        <v>4.7300000000000002E-2</v>
      </c>
      <c r="G747">
        <v>4.48E-2</v>
      </c>
      <c r="J747" s="3"/>
      <c r="R747">
        <v>0</v>
      </c>
      <c r="U747" s="12">
        <v>0</v>
      </c>
      <c r="W747">
        <v>0</v>
      </c>
      <c r="X747">
        <v>0.48130000000000001</v>
      </c>
    </row>
    <row r="748" spans="1:41" x14ac:dyDescent="0.35">
      <c r="A748" t="s">
        <v>842</v>
      </c>
      <c r="B748" t="s">
        <v>29</v>
      </c>
      <c r="C748" t="s">
        <v>22</v>
      </c>
      <c r="D748" t="s">
        <v>927</v>
      </c>
      <c r="E748" t="s">
        <v>799</v>
      </c>
      <c r="F748" s="1">
        <v>6.0999999999999999E-2</v>
      </c>
      <c r="G748">
        <v>4.6199999999999998E-2</v>
      </c>
      <c r="H748">
        <v>3.2599999999999997E-2</v>
      </c>
      <c r="I748">
        <v>1.7100000000000001E-2</v>
      </c>
      <c r="J748" s="3">
        <f>+I748/H748</f>
        <v>0.52453987730061358</v>
      </c>
      <c r="K748">
        <v>3</v>
      </c>
      <c r="L748">
        <v>23.800999999999998</v>
      </c>
      <c r="M748">
        <v>18.852</v>
      </c>
      <c r="N748">
        <v>3.28</v>
      </c>
      <c r="P748">
        <f>+SUM(L748:O748)</f>
        <v>45.933</v>
      </c>
      <c r="Q748">
        <f>+P748/(I748*1000)</f>
        <v>2.6861403508771926</v>
      </c>
      <c r="R748">
        <v>0</v>
      </c>
      <c r="U748" s="12">
        <v>0</v>
      </c>
      <c r="W748">
        <v>0</v>
      </c>
      <c r="X748">
        <v>0.49559999999999998</v>
      </c>
      <c r="AC748" s="1" t="s">
        <v>906</v>
      </c>
      <c r="AD748" s="1"/>
      <c r="AE748" s="1"/>
    </row>
    <row r="749" spans="1:41" x14ac:dyDescent="0.35">
      <c r="A749" t="s">
        <v>842</v>
      </c>
      <c r="B749" t="s">
        <v>29</v>
      </c>
      <c r="C749" t="s">
        <v>22</v>
      </c>
      <c r="D749" t="s">
        <v>927</v>
      </c>
      <c r="E749" t="s">
        <v>800</v>
      </c>
      <c r="F749" s="1">
        <v>4.5899999999999996E-2</v>
      </c>
      <c r="G749">
        <v>2.06E-2</v>
      </c>
      <c r="H749" s="1">
        <v>3.1399999999999997E-2</v>
      </c>
      <c r="I749" s="1">
        <v>1.7399999999999999E-2</v>
      </c>
      <c r="J749" s="3">
        <f>+I749/H749</f>
        <v>0.55414012738853502</v>
      </c>
      <c r="K749">
        <v>3</v>
      </c>
      <c r="L749">
        <v>18.353000000000002</v>
      </c>
      <c r="M749">
        <v>22.222000000000001</v>
      </c>
      <c r="N749">
        <v>4.95</v>
      </c>
      <c r="P749">
        <f>+SUM(L749:O749)</f>
        <v>45.525000000000006</v>
      </c>
      <c r="Q749">
        <f>+P749/(I749*1000)</f>
        <v>2.6163793103448283</v>
      </c>
      <c r="R749">
        <v>0</v>
      </c>
      <c r="U749" s="12">
        <v>0</v>
      </c>
      <c r="W749">
        <v>0</v>
      </c>
      <c r="X749">
        <v>0.49559999999999998</v>
      </c>
      <c r="AC749" s="1">
        <v>0.314</v>
      </c>
      <c r="AD749" s="1">
        <v>0.17399999999999999</v>
      </c>
      <c r="AE749" s="1"/>
    </row>
    <row r="750" spans="1:41" x14ac:dyDescent="0.35">
      <c r="A750" t="s">
        <v>842</v>
      </c>
      <c r="B750" t="s">
        <v>29</v>
      </c>
      <c r="C750" t="s">
        <v>22</v>
      </c>
      <c r="D750" t="s">
        <v>927</v>
      </c>
      <c r="E750" t="s">
        <v>801</v>
      </c>
      <c r="F750" s="1">
        <v>1.7500000000000002E-2</v>
      </c>
      <c r="G750">
        <v>1.21E-2</v>
      </c>
      <c r="J750" s="3"/>
      <c r="R750">
        <v>0</v>
      </c>
      <c r="U750" s="12">
        <v>0</v>
      </c>
      <c r="W750">
        <v>0</v>
      </c>
      <c r="X750">
        <v>0.49559999999999998</v>
      </c>
    </row>
    <row r="751" spans="1:41" x14ac:dyDescent="0.35">
      <c r="A751" t="s">
        <v>842</v>
      </c>
      <c r="B751" t="s">
        <v>29</v>
      </c>
      <c r="C751" t="s">
        <v>22</v>
      </c>
      <c r="D751" t="s">
        <v>927</v>
      </c>
      <c r="E751" t="s">
        <v>802</v>
      </c>
      <c r="F751" s="1">
        <v>3.61E-2</v>
      </c>
      <c r="G751">
        <v>5.6599999999999998E-2</v>
      </c>
      <c r="J751" s="3"/>
      <c r="R751">
        <v>0</v>
      </c>
      <c r="U751" s="12">
        <v>0</v>
      </c>
      <c r="W751">
        <v>0</v>
      </c>
      <c r="X751">
        <v>0.49559999999999998</v>
      </c>
    </row>
    <row r="752" spans="1:41" x14ac:dyDescent="0.35">
      <c r="A752" t="s">
        <v>842</v>
      </c>
      <c r="B752" t="s">
        <v>29</v>
      </c>
      <c r="C752" t="s">
        <v>22</v>
      </c>
      <c r="D752" t="s">
        <v>927</v>
      </c>
      <c r="E752" t="s">
        <v>803</v>
      </c>
      <c r="F752" s="1">
        <v>1.5299999999999999E-2</v>
      </c>
      <c r="G752">
        <v>1.9599999999999999E-2</v>
      </c>
      <c r="J752" s="3"/>
      <c r="R752">
        <v>0</v>
      </c>
      <c r="U752" s="12">
        <v>0</v>
      </c>
      <c r="W752">
        <v>0</v>
      </c>
      <c r="X752">
        <v>0.49559999999999998</v>
      </c>
    </row>
    <row r="753" spans="1:30" x14ac:dyDescent="0.35">
      <c r="A753" t="s">
        <v>842</v>
      </c>
      <c r="B753" t="s">
        <v>29</v>
      </c>
      <c r="C753" t="s">
        <v>22</v>
      </c>
      <c r="D753" t="s">
        <v>927</v>
      </c>
      <c r="E753" t="s">
        <v>804</v>
      </c>
      <c r="F753" s="1">
        <v>3.0800000000000001E-2</v>
      </c>
      <c r="G753">
        <v>5.9799999999999999E-2</v>
      </c>
      <c r="J753" s="3"/>
      <c r="R753">
        <v>0</v>
      </c>
      <c r="U753" s="12">
        <v>0</v>
      </c>
      <c r="W753">
        <v>0</v>
      </c>
      <c r="X753">
        <v>0.49559999999999998</v>
      </c>
    </row>
    <row r="754" spans="1:30" x14ac:dyDescent="0.35">
      <c r="A754" t="s">
        <v>842</v>
      </c>
      <c r="B754" t="s">
        <v>29</v>
      </c>
      <c r="C754" t="s">
        <v>22</v>
      </c>
      <c r="D754" t="s">
        <v>927</v>
      </c>
      <c r="E754" t="s">
        <v>805</v>
      </c>
      <c r="F754" s="1">
        <v>1.8100000000000002E-2</v>
      </c>
      <c r="G754">
        <v>3.6600000000000001E-2</v>
      </c>
      <c r="J754" s="3"/>
      <c r="R754">
        <v>0</v>
      </c>
      <c r="U754" s="12">
        <v>0</v>
      </c>
      <c r="W754">
        <v>0</v>
      </c>
      <c r="X754">
        <v>0.49559999999999998</v>
      </c>
    </row>
    <row r="755" spans="1:30" x14ac:dyDescent="0.35">
      <c r="A755" t="s">
        <v>842</v>
      </c>
      <c r="B755" t="s">
        <v>29</v>
      </c>
      <c r="C755" t="s">
        <v>22</v>
      </c>
      <c r="D755" t="s">
        <v>927</v>
      </c>
      <c r="E755" t="s">
        <v>806</v>
      </c>
      <c r="F755" s="1">
        <v>3.9900000000000005E-2</v>
      </c>
      <c r="G755">
        <v>7.6300000000000007E-2</v>
      </c>
      <c r="H755">
        <v>1.9199999999999998E-2</v>
      </c>
      <c r="I755">
        <v>9.6000000000000009E-3</v>
      </c>
      <c r="J755" s="3">
        <f>+I755/H755</f>
        <v>0.50000000000000011</v>
      </c>
      <c r="K755">
        <v>3</v>
      </c>
      <c r="L755">
        <v>15.387</v>
      </c>
      <c r="M755">
        <v>5.46</v>
      </c>
      <c r="P755">
        <f>+SUM(L755:O755)</f>
        <v>20.847000000000001</v>
      </c>
      <c r="Q755">
        <f>+P755/(I755*1000)</f>
        <v>2.1715624999999998</v>
      </c>
      <c r="R755">
        <v>0</v>
      </c>
      <c r="U755" s="12">
        <v>0</v>
      </c>
      <c r="W755">
        <v>0</v>
      </c>
      <c r="X755">
        <v>0.49559999999999998</v>
      </c>
    </row>
    <row r="756" spans="1:30" x14ac:dyDescent="0.35">
      <c r="A756" t="s">
        <v>842</v>
      </c>
      <c r="B756" t="s">
        <v>29</v>
      </c>
      <c r="C756" t="s">
        <v>22</v>
      </c>
      <c r="D756" t="s">
        <v>927</v>
      </c>
      <c r="E756" t="s">
        <v>807</v>
      </c>
      <c r="F756" s="1">
        <v>4.4200000000000003E-2</v>
      </c>
      <c r="G756">
        <v>5.21E-2</v>
      </c>
      <c r="H756">
        <v>2.1700000000000001E-2</v>
      </c>
      <c r="I756">
        <v>1.3300000000000001E-2</v>
      </c>
      <c r="J756" s="3">
        <f>+I756/H756</f>
        <v>0.61290322580645162</v>
      </c>
      <c r="K756">
        <v>3</v>
      </c>
      <c r="L756">
        <v>22.398</v>
      </c>
      <c r="M756">
        <v>6.1230000000000002</v>
      </c>
      <c r="P756">
        <f>+SUM(L756:O756)</f>
        <v>28.521000000000001</v>
      </c>
      <c r="Q756">
        <f>+P756/(I756*1000)</f>
        <v>2.1444360902255637</v>
      </c>
      <c r="R756">
        <v>0</v>
      </c>
      <c r="U756" s="12">
        <v>0</v>
      </c>
      <c r="W756">
        <v>0</v>
      </c>
      <c r="X756">
        <v>0.49559999999999998</v>
      </c>
    </row>
    <row r="757" spans="1:30" x14ac:dyDescent="0.35">
      <c r="A757" t="s">
        <v>842</v>
      </c>
      <c r="B757" t="s">
        <v>29</v>
      </c>
      <c r="C757" t="s">
        <v>22</v>
      </c>
      <c r="D757" t="s">
        <v>927</v>
      </c>
      <c r="E757" t="s">
        <v>808</v>
      </c>
      <c r="F757" s="1">
        <v>6.7999999999999996E-3</v>
      </c>
      <c r="G757">
        <v>2.2000000000000001E-3</v>
      </c>
      <c r="J757" s="3"/>
      <c r="R757">
        <v>0</v>
      </c>
      <c r="U757" s="12">
        <v>0</v>
      </c>
      <c r="W757">
        <v>0</v>
      </c>
      <c r="X757">
        <v>0.49559999999999998</v>
      </c>
    </row>
    <row r="758" spans="1:30" x14ac:dyDescent="0.35">
      <c r="A758" t="s">
        <v>842</v>
      </c>
      <c r="B758" t="s">
        <v>29</v>
      </c>
      <c r="C758" t="s">
        <v>22</v>
      </c>
      <c r="D758" t="s">
        <v>927</v>
      </c>
      <c r="E758" t="s">
        <v>809</v>
      </c>
      <c r="F758" s="1">
        <v>3.3999999999999998E-3</v>
      </c>
      <c r="G758">
        <v>1.11E-2</v>
      </c>
      <c r="J758" s="3"/>
      <c r="R758">
        <v>0</v>
      </c>
      <c r="U758" s="12">
        <v>0</v>
      </c>
      <c r="W758">
        <v>0</v>
      </c>
      <c r="X758">
        <v>0.49559999999999998</v>
      </c>
    </row>
    <row r="759" spans="1:30" x14ac:dyDescent="0.35">
      <c r="A759" t="s">
        <v>842</v>
      </c>
      <c r="B759" t="s">
        <v>29</v>
      </c>
      <c r="C759" t="s">
        <v>22</v>
      </c>
      <c r="D759" t="s">
        <v>927</v>
      </c>
      <c r="E759" t="s">
        <v>810</v>
      </c>
      <c r="F759" s="1">
        <v>0.11729999999999999</v>
      </c>
      <c r="G759">
        <v>0.35470000000000002</v>
      </c>
      <c r="H759">
        <v>9.3399999999999997E-2</v>
      </c>
      <c r="I759">
        <v>4.9700000000000001E-2</v>
      </c>
      <c r="J759" s="3">
        <f>+I759/H759</f>
        <v>0.5321199143468951</v>
      </c>
      <c r="K759">
        <v>3</v>
      </c>
      <c r="L759">
        <v>37.704999999999998</v>
      </c>
      <c r="M759">
        <v>74.521000000000001</v>
      </c>
      <c r="N759">
        <v>15.707000000000001</v>
      </c>
      <c r="P759">
        <f>+SUM(L759:O759)</f>
        <v>127.93299999999999</v>
      </c>
      <c r="Q759">
        <f>+P759/(I759*1000)</f>
        <v>2.5741046277665993</v>
      </c>
      <c r="R759">
        <v>0</v>
      </c>
      <c r="U759" s="12">
        <v>0</v>
      </c>
      <c r="W759">
        <v>0</v>
      </c>
      <c r="X759">
        <v>0.49559999999999998</v>
      </c>
    </row>
    <row r="760" spans="1:30" x14ac:dyDescent="0.35">
      <c r="A760" t="s">
        <v>842</v>
      </c>
      <c r="B760" t="s">
        <v>29</v>
      </c>
      <c r="C760" t="s">
        <v>22</v>
      </c>
      <c r="D760" t="s">
        <v>927</v>
      </c>
      <c r="E760" t="s">
        <v>811</v>
      </c>
      <c r="F760" s="1">
        <v>3.4599999999999999E-2</v>
      </c>
      <c r="G760">
        <v>6.2600000000000003E-2</v>
      </c>
      <c r="J760" s="3"/>
      <c r="R760">
        <v>0</v>
      </c>
      <c r="U760" s="12">
        <v>0</v>
      </c>
      <c r="W760">
        <v>0</v>
      </c>
      <c r="X760">
        <v>0.49559999999999998</v>
      </c>
    </row>
    <row r="761" spans="1:30" x14ac:dyDescent="0.35">
      <c r="A761" t="s">
        <v>842</v>
      </c>
      <c r="B761" t="s">
        <v>29</v>
      </c>
      <c r="C761" t="s">
        <v>22</v>
      </c>
      <c r="D761" t="s">
        <v>927</v>
      </c>
      <c r="E761" t="s">
        <v>812</v>
      </c>
      <c r="F761" s="1">
        <v>1.9099999999999999E-2</v>
      </c>
      <c r="G761">
        <v>4.5100000000000001E-2</v>
      </c>
      <c r="J761" s="3"/>
      <c r="R761">
        <v>0</v>
      </c>
      <c r="U761" s="12">
        <v>0</v>
      </c>
      <c r="W761">
        <v>0</v>
      </c>
      <c r="X761">
        <v>0.49559999999999998</v>
      </c>
    </row>
    <row r="762" spans="1:30" ht="19.5" x14ac:dyDescent="0.6">
      <c r="A762" t="s">
        <v>842</v>
      </c>
      <c r="B762" t="s">
        <v>30</v>
      </c>
      <c r="C762" t="s">
        <v>23</v>
      </c>
      <c r="D762" t="s">
        <v>928</v>
      </c>
      <c r="E762" t="s">
        <v>813</v>
      </c>
      <c r="F762" s="1">
        <v>4.4299999999999999E-2</v>
      </c>
      <c r="G762">
        <v>8.9099999999999999E-2</v>
      </c>
      <c r="J762" s="3"/>
      <c r="R762">
        <v>0</v>
      </c>
      <c r="U762" s="12">
        <v>0</v>
      </c>
      <c r="W762">
        <v>0</v>
      </c>
      <c r="X762" s="77">
        <v>0.4879</v>
      </c>
    </row>
    <row r="763" spans="1:30" ht="19.5" x14ac:dyDescent="0.6">
      <c r="A763" t="s">
        <v>842</v>
      </c>
      <c r="B763" t="s">
        <v>30</v>
      </c>
      <c r="C763" t="s">
        <v>23</v>
      </c>
      <c r="D763" t="s">
        <v>928</v>
      </c>
      <c r="E763" t="s">
        <v>814</v>
      </c>
      <c r="F763" s="1">
        <v>0.1709</v>
      </c>
      <c r="G763">
        <v>0.3795</v>
      </c>
      <c r="J763" s="3"/>
      <c r="R763">
        <v>0</v>
      </c>
      <c r="U763" s="12">
        <v>0</v>
      </c>
      <c r="W763">
        <v>0</v>
      </c>
      <c r="X763" s="77">
        <v>0.4879</v>
      </c>
    </row>
    <row r="764" spans="1:30" ht="19.5" x14ac:dyDescent="0.6">
      <c r="A764" t="s">
        <v>842</v>
      </c>
      <c r="B764" t="s">
        <v>30</v>
      </c>
      <c r="C764" t="s">
        <v>23</v>
      </c>
      <c r="D764" t="s">
        <v>928</v>
      </c>
      <c r="E764" t="s">
        <v>815</v>
      </c>
      <c r="F764" s="1">
        <v>4.2099999999999999E-2</v>
      </c>
      <c r="G764">
        <v>8.1799999999999998E-2</v>
      </c>
      <c r="J764" s="3"/>
      <c r="R764">
        <v>0</v>
      </c>
      <c r="U764" s="12">
        <v>0</v>
      </c>
      <c r="W764">
        <v>0</v>
      </c>
      <c r="X764" s="77">
        <v>0.4879</v>
      </c>
    </row>
    <row r="765" spans="1:30" ht="19.5" x14ac:dyDescent="0.6">
      <c r="A765" t="s">
        <v>842</v>
      </c>
      <c r="B765" t="s">
        <v>30</v>
      </c>
      <c r="C765" t="s">
        <v>23</v>
      </c>
      <c r="D765" t="s">
        <v>928</v>
      </c>
      <c r="E765" t="s">
        <v>816</v>
      </c>
      <c r="F765" s="1">
        <v>0.33059999999999995</v>
      </c>
      <c r="G765">
        <v>0.75880000000000003</v>
      </c>
      <c r="J765" s="3"/>
      <c r="R765">
        <v>3</v>
      </c>
      <c r="U765" s="12">
        <f>AA765</f>
        <v>0.03</v>
      </c>
      <c r="V765" s="1">
        <f>+(U765*1000)/3</f>
        <v>10</v>
      </c>
      <c r="W765">
        <v>4</v>
      </c>
      <c r="X765" s="77">
        <v>0.4879</v>
      </c>
      <c r="Y765" s="1">
        <v>0.01</v>
      </c>
      <c r="Z765" s="1">
        <f>+(Y765*1000)/7</f>
        <v>1.4285714285714286</v>
      </c>
      <c r="AA765" s="20">
        <f>SUM(AB765:AO765)</f>
        <v>0.03</v>
      </c>
      <c r="AB765">
        <v>6.1000000000000004E-3</v>
      </c>
      <c r="AC765">
        <v>1.34E-2</v>
      </c>
      <c r="AD765">
        <v>1.0500000000000001E-2</v>
      </c>
    </row>
    <row r="766" spans="1:30" ht="19.5" x14ac:dyDescent="0.6">
      <c r="A766" t="s">
        <v>842</v>
      </c>
      <c r="B766" t="s">
        <v>30</v>
      </c>
      <c r="C766" t="s">
        <v>23</v>
      </c>
      <c r="D766" t="s">
        <v>928</v>
      </c>
      <c r="E766" t="s">
        <v>817</v>
      </c>
      <c r="F766" s="1">
        <v>3.1199999999999999E-2</v>
      </c>
      <c r="G766">
        <v>4.7500000000000001E-2</v>
      </c>
      <c r="J766" s="3"/>
      <c r="R766">
        <v>0</v>
      </c>
      <c r="U766" s="12">
        <v>0</v>
      </c>
      <c r="W766">
        <v>0</v>
      </c>
      <c r="X766" s="77">
        <v>0.4879</v>
      </c>
    </row>
    <row r="767" spans="1:30" ht="19.5" x14ac:dyDescent="0.6">
      <c r="A767" t="s">
        <v>842</v>
      </c>
      <c r="B767" t="s">
        <v>30</v>
      </c>
      <c r="C767" t="s">
        <v>23</v>
      </c>
      <c r="D767" t="s">
        <v>928</v>
      </c>
      <c r="E767" t="s">
        <v>818</v>
      </c>
      <c r="F767" s="1">
        <v>3.4099999999999998E-2</v>
      </c>
      <c r="G767">
        <v>0.13089999999999999</v>
      </c>
      <c r="J767" s="3"/>
      <c r="R767">
        <v>0</v>
      </c>
      <c r="U767" s="12">
        <v>0</v>
      </c>
      <c r="W767">
        <v>0</v>
      </c>
      <c r="X767" s="77">
        <v>0.4879</v>
      </c>
    </row>
    <row r="768" spans="1:30" ht="19.5" x14ac:dyDescent="0.6">
      <c r="A768" t="s">
        <v>842</v>
      </c>
      <c r="B768" t="s">
        <v>30</v>
      </c>
      <c r="C768" t="s">
        <v>23</v>
      </c>
      <c r="D768" t="s">
        <v>928</v>
      </c>
      <c r="E768" t="s">
        <v>819</v>
      </c>
      <c r="F768" s="1">
        <v>0.16870000000000002</v>
      </c>
      <c r="G768">
        <v>0.85609999999999997</v>
      </c>
      <c r="H768">
        <v>0.14280000000000001</v>
      </c>
      <c r="I768">
        <v>7.7200000000000005E-2</v>
      </c>
      <c r="J768" s="3">
        <f>+I768/H768</f>
        <v>0.54061624649859941</v>
      </c>
      <c r="K768">
        <v>3</v>
      </c>
      <c r="L768">
        <v>105.23699999999999</v>
      </c>
      <c r="M768">
        <v>39.771000000000001</v>
      </c>
      <c r="N768">
        <v>61.795999999999999</v>
      </c>
      <c r="P768">
        <f>+SUM(L768:O768)</f>
        <v>206.80399999999997</v>
      </c>
      <c r="Q768">
        <f>+P768/(I768*1000)</f>
        <v>2.6788082901554398</v>
      </c>
      <c r="R768">
        <v>0</v>
      </c>
      <c r="U768" s="12">
        <v>0</v>
      </c>
      <c r="W768">
        <v>0</v>
      </c>
      <c r="X768" s="77">
        <v>0.4879</v>
      </c>
    </row>
    <row r="769" spans="1:33" ht="19.5" x14ac:dyDescent="0.6">
      <c r="A769" t="s">
        <v>842</v>
      </c>
      <c r="B769" t="s">
        <v>30</v>
      </c>
      <c r="C769" t="s">
        <v>23</v>
      </c>
      <c r="D769" t="s">
        <v>928</v>
      </c>
      <c r="E769" t="s">
        <v>820</v>
      </c>
      <c r="F769" s="1">
        <v>0.56020000000000003</v>
      </c>
      <c r="G769">
        <v>0.67469999999999997</v>
      </c>
      <c r="H769">
        <v>0.21609999999999999</v>
      </c>
      <c r="I769">
        <v>0.10930000000000001</v>
      </c>
      <c r="J769" s="3">
        <f>+I769/H769</f>
        <v>0.50578435909301256</v>
      </c>
      <c r="K769">
        <v>3</v>
      </c>
      <c r="L769">
        <v>124.19</v>
      </c>
      <c r="M769">
        <v>72.224000000000004</v>
      </c>
      <c r="N769">
        <v>122.212</v>
      </c>
      <c r="P769">
        <f>+SUM(L769:O769)</f>
        <v>318.62599999999998</v>
      </c>
      <c r="Q769">
        <f>+P769/(I769*1000)</f>
        <v>2.9151509606587367</v>
      </c>
      <c r="R769">
        <v>0</v>
      </c>
      <c r="U769" s="12">
        <v>0</v>
      </c>
      <c r="W769">
        <v>0</v>
      </c>
      <c r="X769" s="77">
        <v>0.4879</v>
      </c>
    </row>
    <row r="770" spans="1:33" ht="19.5" x14ac:dyDescent="0.6">
      <c r="A770" s="58" t="s">
        <v>842</v>
      </c>
      <c r="B770" s="58" t="s">
        <v>30</v>
      </c>
      <c r="C770" s="58" t="s">
        <v>23</v>
      </c>
      <c r="D770" s="58" t="s">
        <v>928</v>
      </c>
      <c r="E770" s="58" t="s">
        <v>821</v>
      </c>
      <c r="F770" s="37">
        <v>0.3417</v>
      </c>
      <c r="G770" s="58">
        <v>0.65339999999999998</v>
      </c>
      <c r="H770" s="58">
        <v>9.98E-2</v>
      </c>
      <c r="I770" s="58">
        <v>5.7200000000000001E-2</v>
      </c>
      <c r="J770" s="58">
        <f>+I770/H770</f>
        <v>0.57314629258517036</v>
      </c>
      <c r="K770" s="58">
        <v>3</v>
      </c>
      <c r="L770" s="58">
        <v>46.378999999999998</v>
      </c>
      <c r="M770" s="58">
        <v>48.521999999999998</v>
      </c>
      <c r="N770" s="58">
        <v>45.289000000000001</v>
      </c>
      <c r="O770" s="58"/>
      <c r="P770" s="58">
        <f>+SUM(L770:N770)</f>
        <v>140.19</v>
      </c>
      <c r="Q770" s="58">
        <f>+P770/(I770*1000)</f>
        <v>2.4508741258741256</v>
      </c>
      <c r="R770" s="58">
        <v>0</v>
      </c>
      <c r="S770" s="58"/>
      <c r="T770" s="58"/>
      <c r="U770" s="37">
        <v>0</v>
      </c>
      <c r="V770" s="58"/>
      <c r="W770" s="58">
        <v>0</v>
      </c>
      <c r="X770" s="77">
        <v>0.4879</v>
      </c>
    </row>
    <row r="771" spans="1:33" ht="19.5" x14ac:dyDescent="0.6">
      <c r="A771" t="s">
        <v>842</v>
      </c>
      <c r="B771" t="s">
        <v>30</v>
      </c>
      <c r="C771" t="s">
        <v>23</v>
      </c>
      <c r="D771" t="s">
        <v>928</v>
      </c>
      <c r="E771" t="s">
        <v>822</v>
      </c>
      <c r="F771" s="1">
        <v>0.60329999999999995</v>
      </c>
      <c r="G771">
        <v>1.0793999999999999</v>
      </c>
      <c r="H771">
        <v>0.14530000000000001</v>
      </c>
      <c r="I771">
        <v>8.3600000000000008E-2</v>
      </c>
      <c r="J771" s="3">
        <f>+I771/H771</f>
        <v>0.57536132140399177</v>
      </c>
      <c r="K771">
        <v>3</v>
      </c>
      <c r="L771">
        <v>88.897000000000006</v>
      </c>
      <c r="M771">
        <v>42.012</v>
      </c>
      <c r="N771">
        <v>48.164999999999999</v>
      </c>
      <c r="P771">
        <f>+SUM(L771:O771)</f>
        <v>179.07399999999998</v>
      </c>
      <c r="Q771">
        <f>+P771/(I771*1000)</f>
        <v>2.1420334928229661</v>
      </c>
      <c r="R771">
        <v>4</v>
      </c>
      <c r="U771" s="12">
        <f>AA771</f>
        <v>4.4499999999999998E-2</v>
      </c>
      <c r="V771" s="1">
        <f>+(U771*1000)/4</f>
        <v>11.125</v>
      </c>
      <c r="W771">
        <v>5</v>
      </c>
      <c r="X771" s="77">
        <v>0.4879</v>
      </c>
      <c r="Y771" s="1">
        <v>1.1124999999999999E-2</v>
      </c>
      <c r="Z771" s="1">
        <f>+(Y771*1000)/7</f>
        <v>1.5892857142857142</v>
      </c>
      <c r="AA771" s="20">
        <f>SUM(AB771:AO771)</f>
        <v>4.4499999999999998E-2</v>
      </c>
      <c r="AB771">
        <v>9.7999999999999997E-3</v>
      </c>
      <c r="AC771">
        <v>1.1900000000000001E-2</v>
      </c>
      <c r="AD771">
        <v>1.12E-2</v>
      </c>
      <c r="AE771">
        <v>1.1599999999999999E-2</v>
      </c>
      <c r="AG771" s="1" t="s">
        <v>879</v>
      </c>
    </row>
    <row r="772" spans="1:33" ht="19.5" x14ac:dyDescent="0.6">
      <c r="A772" t="s">
        <v>842</v>
      </c>
      <c r="B772" t="s">
        <v>30</v>
      </c>
      <c r="C772" t="s">
        <v>23</v>
      </c>
      <c r="D772" t="s">
        <v>928</v>
      </c>
      <c r="E772" t="s">
        <v>823</v>
      </c>
      <c r="F772" s="1">
        <v>5.9095000000000004</v>
      </c>
      <c r="G772">
        <v>1.8857999999999999</v>
      </c>
      <c r="H772">
        <v>0.21260000000000001</v>
      </c>
      <c r="I772">
        <v>0.11810000000000001</v>
      </c>
      <c r="J772" s="3">
        <f>+I772/H772</f>
        <v>0.55550329256820319</v>
      </c>
      <c r="K772">
        <v>3</v>
      </c>
      <c r="L772">
        <v>103.91800000000001</v>
      </c>
      <c r="M772">
        <v>47.582000000000001</v>
      </c>
      <c r="N772">
        <v>77.462000000000003</v>
      </c>
      <c r="P772">
        <f>+SUM(L772:O772)</f>
        <v>228.96199999999999</v>
      </c>
      <c r="Q772">
        <f>+P772/(I772*1000)</f>
        <v>1.9387129551227771</v>
      </c>
      <c r="R772">
        <v>2</v>
      </c>
      <c r="U772" s="12">
        <f>AA772</f>
        <v>2.23E-2</v>
      </c>
      <c r="V772" s="1">
        <f>+(U772*1000)/2</f>
        <v>11.15</v>
      </c>
      <c r="W772" s="1">
        <v>5</v>
      </c>
      <c r="X772" s="77">
        <v>0.4879</v>
      </c>
      <c r="Y772" s="1">
        <v>1.115E-2</v>
      </c>
      <c r="Z772" s="1">
        <f>+(Y772*1000)/7</f>
        <v>1.592857142857143</v>
      </c>
      <c r="AA772" s="20">
        <f>SUM(AB772:AE772)</f>
        <v>2.23E-2</v>
      </c>
      <c r="AB772">
        <v>9.7999999999999997E-3</v>
      </c>
      <c r="AC772">
        <v>1.2500000000000001E-2</v>
      </c>
      <c r="AG772" s="1">
        <v>5</v>
      </c>
    </row>
    <row r="773" spans="1:33" ht="19.5" x14ac:dyDescent="0.6">
      <c r="A773" t="s">
        <v>842</v>
      </c>
      <c r="B773" t="s">
        <v>30</v>
      </c>
      <c r="C773" t="s">
        <v>23</v>
      </c>
      <c r="D773" t="s">
        <v>928</v>
      </c>
      <c r="E773" t="s">
        <v>824</v>
      </c>
      <c r="F773" s="1">
        <v>0.18390000000000001</v>
      </c>
      <c r="G773">
        <v>0.21010000000000001</v>
      </c>
      <c r="J773" s="3"/>
      <c r="R773">
        <v>0</v>
      </c>
      <c r="U773" s="12">
        <v>0</v>
      </c>
      <c r="W773">
        <v>0</v>
      </c>
      <c r="X773" s="77">
        <v>0.4879</v>
      </c>
    </row>
    <row r="774" spans="1:33" ht="19.5" x14ac:dyDescent="0.6">
      <c r="A774" t="s">
        <v>842</v>
      </c>
      <c r="B774" t="s">
        <v>30</v>
      </c>
      <c r="C774" t="s">
        <v>27</v>
      </c>
      <c r="D774" t="s">
        <v>932</v>
      </c>
      <c r="E774" t="s">
        <v>825</v>
      </c>
      <c r="F774" s="1">
        <v>0.30209999999999998</v>
      </c>
      <c r="G774">
        <v>0.62</v>
      </c>
      <c r="H774">
        <v>0.16309999999999999</v>
      </c>
      <c r="I774">
        <v>9.2100000000000001E-2</v>
      </c>
      <c r="J774" s="3">
        <f>+I774/H774</f>
        <v>0.56468424279583085</v>
      </c>
      <c r="K774">
        <v>3</v>
      </c>
      <c r="L774">
        <v>65.183999999999997</v>
      </c>
      <c r="M774">
        <v>104.223</v>
      </c>
      <c r="N774">
        <v>71.03</v>
      </c>
      <c r="P774">
        <f>+SUM(L774:O774)</f>
        <v>240.43699999999998</v>
      </c>
      <c r="Q774">
        <f>+P774/(I774*1000)</f>
        <v>2.6106080347448426</v>
      </c>
      <c r="R774">
        <v>0</v>
      </c>
      <c r="U774" s="12">
        <v>0</v>
      </c>
      <c r="W774">
        <v>0</v>
      </c>
      <c r="X774" s="76">
        <v>0.48870000000000002</v>
      </c>
    </row>
    <row r="775" spans="1:33" ht="19.5" x14ac:dyDescent="0.6">
      <c r="A775" t="s">
        <v>842</v>
      </c>
      <c r="B775" t="s">
        <v>30</v>
      </c>
      <c r="C775" t="s">
        <v>27</v>
      </c>
      <c r="D775" t="s">
        <v>932</v>
      </c>
      <c r="E775" t="s">
        <v>826</v>
      </c>
      <c r="F775" s="1">
        <v>0.02</v>
      </c>
      <c r="G775">
        <v>0.13</v>
      </c>
      <c r="J775" s="3"/>
      <c r="R775">
        <v>0</v>
      </c>
      <c r="U775" s="12">
        <v>0</v>
      </c>
      <c r="W775">
        <v>0</v>
      </c>
      <c r="X775" s="76">
        <v>0.48870000000000002</v>
      </c>
    </row>
    <row r="776" spans="1:33" ht="19.5" x14ac:dyDescent="0.6">
      <c r="A776" t="s">
        <v>842</v>
      </c>
      <c r="B776" t="s">
        <v>30</v>
      </c>
      <c r="C776" t="s">
        <v>27</v>
      </c>
      <c r="D776" t="s">
        <v>932</v>
      </c>
      <c r="E776" t="s">
        <v>827</v>
      </c>
      <c r="F776" s="1">
        <v>1.6799999999999999E-2</v>
      </c>
      <c r="G776">
        <v>0.12859999999999999</v>
      </c>
      <c r="J776" s="3"/>
      <c r="R776">
        <v>0</v>
      </c>
      <c r="U776" s="12">
        <v>0</v>
      </c>
      <c r="W776">
        <v>0</v>
      </c>
      <c r="X776" s="76">
        <v>0.48870000000000002</v>
      </c>
    </row>
    <row r="777" spans="1:33" ht="19.5" x14ac:dyDescent="0.6">
      <c r="A777" t="s">
        <v>842</v>
      </c>
      <c r="B777" t="s">
        <v>30</v>
      </c>
      <c r="C777" t="s">
        <v>27</v>
      </c>
      <c r="D777" t="s">
        <v>932</v>
      </c>
      <c r="E777" t="s">
        <v>828</v>
      </c>
      <c r="F777" s="1">
        <v>0.04</v>
      </c>
      <c r="G777">
        <v>0.21</v>
      </c>
      <c r="J777" s="3"/>
      <c r="R777">
        <v>0</v>
      </c>
      <c r="U777" s="12">
        <v>0</v>
      </c>
      <c r="W777">
        <v>0</v>
      </c>
      <c r="X777" s="76">
        <v>0.48870000000000002</v>
      </c>
    </row>
    <row r="778" spans="1:33" ht="19.5" x14ac:dyDescent="0.6">
      <c r="A778" t="s">
        <v>842</v>
      </c>
      <c r="B778" t="s">
        <v>30</v>
      </c>
      <c r="C778" t="s">
        <v>27</v>
      </c>
      <c r="D778" t="s">
        <v>932</v>
      </c>
      <c r="E778" t="s">
        <v>829</v>
      </c>
      <c r="F778" s="1">
        <v>0.02</v>
      </c>
      <c r="G778">
        <v>0.06</v>
      </c>
      <c r="J778" s="3"/>
      <c r="R778">
        <v>0</v>
      </c>
      <c r="U778" s="12">
        <v>0</v>
      </c>
      <c r="W778">
        <v>0</v>
      </c>
      <c r="X778" s="76">
        <v>0.48870000000000002</v>
      </c>
    </row>
    <row r="779" spans="1:33" ht="19.5" x14ac:dyDescent="0.6">
      <c r="A779" t="s">
        <v>842</v>
      </c>
      <c r="B779" t="s">
        <v>30</v>
      </c>
      <c r="C779" t="s">
        <v>27</v>
      </c>
      <c r="D779" t="s">
        <v>932</v>
      </c>
      <c r="E779" t="s">
        <v>830</v>
      </c>
      <c r="F779" s="1">
        <v>9.06E-2</v>
      </c>
      <c r="G779">
        <v>0.12620000000000001</v>
      </c>
      <c r="H779">
        <v>3.1199999999999999E-2</v>
      </c>
      <c r="I779">
        <v>1.7899999999999999E-2</v>
      </c>
      <c r="J779" s="3">
        <f>+I779/H779</f>
        <v>0.57371794871794868</v>
      </c>
      <c r="K779">
        <v>2</v>
      </c>
      <c r="L779">
        <v>19.129000000000001</v>
      </c>
      <c r="M779">
        <v>29.259</v>
      </c>
      <c r="P779">
        <f>+SUM(L779:O779)</f>
        <v>48.388000000000005</v>
      </c>
      <c r="Q779">
        <f>+P779/(I779*1000)</f>
        <v>2.7032402234636876</v>
      </c>
      <c r="R779">
        <v>0</v>
      </c>
      <c r="U779" s="12">
        <v>0</v>
      </c>
      <c r="W779">
        <v>0</v>
      </c>
      <c r="X779" s="76">
        <v>0.48870000000000002</v>
      </c>
    </row>
    <row r="780" spans="1:33" ht="19.5" x14ac:dyDescent="0.6">
      <c r="A780" t="s">
        <v>842</v>
      </c>
      <c r="B780" t="s">
        <v>30</v>
      </c>
      <c r="C780" t="s">
        <v>27</v>
      </c>
      <c r="D780" t="s">
        <v>932</v>
      </c>
      <c r="E780" t="s">
        <v>831</v>
      </c>
      <c r="F780" s="1">
        <v>0.05</v>
      </c>
      <c r="G780">
        <v>0.1371</v>
      </c>
      <c r="J780" s="3"/>
      <c r="R780">
        <v>0</v>
      </c>
      <c r="U780" s="12">
        <v>0</v>
      </c>
      <c r="W780">
        <v>0</v>
      </c>
      <c r="X780" s="76">
        <v>0.48870000000000002</v>
      </c>
    </row>
    <row r="781" spans="1:33" ht="19.5" x14ac:dyDescent="0.6">
      <c r="A781" t="s">
        <v>842</v>
      </c>
      <c r="B781" t="s">
        <v>30</v>
      </c>
      <c r="C781" t="s">
        <v>27</v>
      </c>
      <c r="D781" t="s">
        <v>932</v>
      </c>
      <c r="E781" t="s">
        <v>832</v>
      </c>
      <c r="F781" s="1">
        <v>0.15839999999999999</v>
      </c>
      <c r="G781">
        <v>0.41</v>
      </c>
      <c r="H781">
        <v>0.1138</v>
      </c>
      <c r="I781">
        <v>6.8400000000000002E-2</v>
      </c>
      <c r="J781" s="3">
        <f>+I781/H781</f>
        <v>0.60105448154657293</v>
      </c>
      <c r="K781">
        <v>2</v>
      </c>
      <c r="L781">
        <v>62.542999999999999</v>
      </c>
      <c r="M781">
        <v>99.433999999999997</v>
      </c>
      <c r="P781">
        <f>+SUM(L781:O781)</f>
        <v>161.977</v>
      </c>
      <c r="Q781">
        <f>+P781/(I781*1000)</f>
        <v>2.3680847953216371</v>
      </c>
      <c r="R781">
        <v>0</v>
      </c>
      <c r="U781" s="12">
        <v>0</v>
      </c>
      <c r="W781">
        <v>0</v>
      </c>
      <c r="X781" s="76">
        <v>0.48870000000000002</v>
      </c>
    </row>
    <row r="782" spans="1:33" ht="19.5" x14ac:dyDescent="0.6">
      <c r="A782" t="s">
        <v>842</v>
      </c>
      <c r="B782" t="s">
        <v>30</v>
      </c>
      <c r="C782" t="s">
        <v>27</v>
      </c>
      <c r="D782" t="s">
        <v>932</v>
      </c>
      <c r="E782" t="s">
        <v>833</v>
      </c>
      <c r="F782" s="1">
        <v>1.7568999999999999</v>
      </c>
      <c r="G782">
        <v>0.77</v>
      </c>
      <c r="H782">
        <v>0.13550000000000001</v>
      </c>
      <c r="I782">
        <v>7.1000000000000008E-2</v>
      </c>
      <c r="J782" s="3">
        <f>+I782/H782</f>
        <v>0.52398523985239853</v>
      </c>
      <c r="K782">
        <v>3</v>
      </c>
      <c r="L782">
        <v>62.792999999999999</v>
      </c>
      <c r="M782">
        <v>47.959000000000003</v>
      </c>
      <c r="N782">
        <v>61.104999999999997</v>
      </c>
      <c r="P782">
        <f>+SUM(L782:O782)</f>
        <v>171.857</v>
      </c>
      <c r="Q782">
        <f>+P782/(I782*1000)</f>
        <v>2.4205211267605629</v>
      </c>
      <c r="R782">
        <v>4</v>
      </c>
      <c r="U782" s="12">
        <f>AA782</f>
        <v>5.0599999999999999E-2</v>
      </c>
      <c r="V782" s="1">
        <f>+(U782*1000)/4</f>
        <v>12.65</v>
      </c>
      <c r="W782" s="1">
        <v>7</v>
      </c>
      <c r="X782" s="76">
        <v>0.48870000000000002</v>
      </c>
      <c r="Y782" s="1">
        <v>1.265E-2</v>
      </c>
      <c r="Z782" s="1">
        <f>+(Y782*1000)/7</f>
        <v>1.8071428571428572</v>
      </c>
      <c r="AA782" s="20">
        <f>SUM(AB782:AE782)</f>
        <v>5.0599999999999999E-2</v>
      </c>
      <c r="AB782">
        <v>1.2999999999999999E-2</v>
      </c>
      <c r="AC782">
        <v>1.3100000000000001E-2</v>
      </c>
      <c r="AD782">
        <v>1.26E-2</v>
      </c>
      <c r="AE782">
        <v>1.1900000000000001E-2</v>
      </c>
      <c r="AG782" s="1">
        <v>1</v>
      </c>
    </row>
    <row r="783" spans="1:33" ht="19.5" x14ac:dyDescent="0.6">
      <c r="A783" t="s">
        <v>842</v>
      </c>
      <c r="B783" t="s">
        <v>30</v>
      </c>
      <c r="C783" t="s">
        <v>27</v>
      </c>
      <c r="D783" t="s">
        <v>932</v>
      </c>
      <c r="E783" t="s">
        <v>834</v>
      </c>
      <c r="F783" s="1">
        <v>0.03</v>
      </c>
      <c r="G783">
        <v>7.0000000000000007E-2</v>
      </c>
      <c r="J783" s="3"/>
      <c r="R783">
        <v>0</v>
      </c>
      <c r="U783" s="12">
        <v>0</v>
      </c>
      <c r="W783">
        <v>0</v>
      </c>
      <c r="X783" s="76">
        <v>0.48870000000000002</v>
      </c>
    </row>
    <row r="784" spans="1:33" ht="19.5" x14ac:dyDescent="0.6">
      <c r="A784" t="s">
        <v>842</v>
      </c>
      <c r="B784" t="s">
        <v>30</v>
      </c>
      <c r="C784" t="s">
        <v>27</v>
      </c>
      <c r="D784" t="s">
        <v>932</v>
      </c>
      <c r="E784" t="s">
        <v>835</v>
      </c>
      <c r="F784" s="1">
        <v>1.41E-2</v>
      </c>
      <c r="G784">
        <v>1.0800000000000001E-2</v>
      </c>
      <c r="J784" s="3"/>
      <c r="R784">
        <v>0</v>
      </c>
      <c r="U784" s="12">
        <v>0</v>
      </c>
      <c r="W784">
        <v>0</v>
      </c>
      <c r="X784" s="76">
        <v>0.48870000000000002</v>
      </c>
    </row>
    <row r="785" spans="1:41" ht="19.5" x14ac:dyDescent="0.6">
      <c r="A785" t="s">
        <v>842</v>
      </c>
      <c r="B785" t="s">
        <v>30</v>
      </c>
      <c r="C785" t="s">
        <v>27</v>
      </c>
      <c r="D785" t="s">
        <v>932</v>
      </c>
      <c r="E785" t="s">
        <v>836</v>
      </c>
      <c r="F785" s="1">
        <v>4.8099999999999997E-2</v>
      </c>
      <c r="G785">
        <v>0.13980000000000001</v>
      </c>
      <c r="J785" s="3"/>
      <c r="R785">
        <v>0</v>
      </c>
      <c r="U785" s="12">
        <v>0</v>
      </c>
      <c r="W785">
        <v>0</v>
      </c>
      <c r="X785" s="76">
        <v>0.48870000000000002</v>
      </c>
    </row>
    <row r="786" spans="1:41" ht="19.5" x14ac:dyDescent="0.6">
      <c r="A786" t="s">
        <v>842</v>
      </c>
      <c r="B786" t="s">
        <v>30</v>
      </c>
      <c r="C786" t="s">
        <v>27</v>
      </c>
      <c r="D786" t="s">
        <v>932</v>
      </c>
      <c r="E786" t="s">
        <v>837</v>
      </c>
      <c r="F786" s="1">
        <v>0.09</v>
      </c>
      <c r="G786">
        <v>0.1</v>
      </c>
      <c r="J786" s="3"/>
      <c r="R786">
        <v>0</v>
      </c>
      <c r="U786" s="12">
        <v>0</v>
      </c>
      <c r="W786">
        <v>0</v>
      </c>
      <c r="X786" s="76">
        <v>0.48870000000000002</v>
      </c>
    </row>
    <row r="787" spans="1:41" ht="19.5" x14ac:dyDescent="0.6">
      <c r="A787" t="s">
        <v>842</v>
      </c>
      <c r="B787" t="s">
        <v>30</v>
      </c>
      <c r="C787" t="s">
        <v>27</v>
      </c>
      <c r="D787" t="s">
        <v>932</v>
      </c>
      <c r="E787" t="s">
        <v>838</v>
      </c>
      <c r="F787" s="1">
        <v>0.11350000000000002</v>
      </c>
      <c r="G787">
        <v>0.35</v>
      </c>
      <c r="H787">
        <v>7.5700000000000003E-2</v>
      </c>
      <c r="I787">
        <v>4.3500000000000004E-2</v>
      </c>
      <c r="J787" s="3">
        <f>+I787/H787</f>
        <v>0.57463672391017173</v>
      </c>
      <c r="K787">
        <v>2</v>
      </c>
      <c r="L787">
        <v>28.681999999999999</v>
      </c>
      <c r="M787">
        <v>68.718999999999994</v>
      </c>
      <c r="P787">
        <f>+SUM(L787:O787)</f>
        <v>97.400999999999996</v>
      </c>
      <c r="Q787">
        <f>+P787/(I787*1000)</f>
        <v>2.2391034482758618</v>
      </c>
      <c r="R787">
        <v>0</v>
      </c>
      <c r="U787" s="12">
        <v>0</v>
      </c>
      <c r="W787">
        <v>0</v>
      </c>
      <c r="X787" s="76">
        <v>0.48870000000000002</v>
      </c>
    </row>
    <row r="788" spans="1:41" s="1" customFormat="1" x14ac:dyDescent="0.35">
      <c r="E788" s="25" t="s">
        <v>872</v>
      </c>
      <c r="J788" s="2"/>
      <c r="R788" s="25">
        <v>14</v>
      </c>
      <c r="S788" s="25"/>
      <c r="T788" s="69"/>
      <c r="U788" s="26">
        <f>AA788</f>
        <v>0.17519999999999999</v>
      </c>
      <c r="V788" s="25">
        <f>+(U788*1000)/14</f>
        <v>12.514285714285714</v>
      </c>
      <c r="W788" s="25"/>
      <c r="X788" s="25"/>
      <c r="Y788" s="2" t="s">
        <v>881</v>
      </c>
      <c r="Z788" s="27"/>
      <c r="AA788" s="28">
        <f>SUM(AB788:AO788)</f>
        <v>0.17519999999999999</v>
      </c>
      <c r="AB788" s="29">
        <v>1.2800000000000001E-2</v>
      </c>
      <c r="AC788" s="29">
        <v>1.23E-2</v>
      </c>
      <c r="AD788" s="29">
        <v>1.38E-2</v>
      </c>
      <c r="AE788" s="29">
        <v>1.18E-2</v>
      </c>
      <c r="AF788" s="29">
        <v>1.3899999999999999E-2</v>
      </c>
      <c r="AG788" s="29">
        <v>1.44E-2</v>
      </c>
      <c r="AH788" s="29">
        <v>1.52E-2</v>
      </c>
      <c r="AI788" s="29">
        <v>1.17E-2</v>
      </c>
      <c r="AJ788" s="29">
        <v>1.2200000000000001E-2</v>
      </c>
      <c r="AK788" s="29">
        <v>1.21E-2</v>
      </c>
      <c r="AL788" s="29">
        <v>1.12E-2</v>
      </c>
      <c r="AM788" s="29">
        <v>1.17E-2</v>
      </c>
      <c r="AN788" s="29">
        <v>1.3100000000000001E-2</v>
      </c>
      <c r="AO788" s="29">
        <v>8.9999999999999993E-3</v>
      </c>
    </row>
    <row r="789" spans="1:41" s="1" customFormat="1" x14ac:dyDescent="0.35">
      <c r="E789" s="25" t="s">
        <v>873</v>
      </c>
      <c r="J789" s="2" t="s">
        <v>1065</v>
      </c>
      <c r="R789" s="25"/>
      <c r="S789" s="25"/>
      <c r="T789" s="69"/>
      <c r="U789" s="26">
        <f>AA789</f>
        <v>1.3100000000000001E-2</v>
      </c>
      <c r="V789" s="25">
        <f>+(U789*1000)/1</f>
        <v>13.100000000000001</v>
      </c>
      <c r="W789" s="25"/>
      <c r="X789" s="25"/>
      <c r="Y789" s="2" t="s">
        <v>880</v>
      </c>
      <c r="Z789" s="27"/>
      <c r="AA789" s="28">
        <f>SUM(AB789:AO789)</f>
        <v>1.3100000000000001E-2</v>
      </c>
      <c r="AB789" s="29">
        <v>1.3100000000000001E-2</v>
      </c>
      <c r="AC789" s="29"/>
      <c r="AD789" s="29"/>
      <c r="AE789" s="29"/>
      <c r="AF789" s="29"/>
      <c r="AG789" s="29"/>
      <c r="AH789" s="29"/>
      <c r="AI789" s="29"/>
      <c r="AJ789" s="29"/>
      <c r="AK789" s="29"/>
      <c r="AL789" s="29"/>
      <c r="AM789" s="29"/>
      <c r="AN789" s="29"/>
      <c r="AO789" s="29"/>
    </row>
    <row r="790" spans="1:41" x14ac:dyDescent="0.35">
      <c r="E790" s="25" t="s">
        <v>871</v>
      </c>
      <c r="R790" s="25">
        <v>1</v>
      </c>
      <c r="S790" s="30"/>
      <c r="T790" s="70"/>
      <c r="U790" s="26">
        <f>AA790</f>
        <v>9.5999999999999992E-3</v>
      </c>
      <c r="V790" s="25">
        <f>+(U790*1000)/1</f>
        <v>9.6</v>
      </c>
      <c r="W790" s="30"/>
      <c r="X790" s="30"/>
      <c r="Y790" s="31"/>
      <c r="Z790" s="27"/>
      <c r="AA790" s="28">
        <f>SUM(AB790:AO790)</f>
        <v>9.5999999999999992E-3</v>
      </c>
      <c r="AB790" s="29">
        <v>9.5999999999999992E-3</v>
      </c>
      <c r="AC790" s="29"/>
      <c r="AD790" s="29"/>
      <c r="AE790" s="29"/>
      <c r="AF790" s="29"/>
      <c r="AG790" s="29"/>
      <c r="AH790" s="29"/>
      <c r="AI790" s="29"/>
      <c r="AJ790" s="29"/>
      <c r="AK790" s="29"/>
      <c r="AL790" s="29"/>
      <c r="AM790" s="29"/>
      <c r="AN790" s="29"/>
      <c r="AO790" s="29"/>
    </row>
    <row r="791" spans="1:41" x14ac:dyDescent="0.35">
      <c r="E791" s="25" t="s">
        <v>874</v>
      </c>
      <c r="R791" s="25">
        <v>5</v>
      </c>
      <c r="S791" s="30"/>
      <c r="T791" s="70"/>
      <c r="U791" s="26">
        <f>AA791</f>
        <v>6.0499999999999998E-2</v>
      </c>
      <c r="V791" s="25">
        <f>+(U791*1000)/5</f>
        <v>12.1</v>
      </c>
      <c r="W791" s="30"/>
      <c r="X791" s="30"/>
      <c r="Y791" s="31"/>
      <c r="Z791" s="27"/>
      <c r="AA791" s="28">
        <f>SUM(AB791:AO791)</f>
        <v>6.0499999999999998E-2</v>
      </c>
      <c r="AB791" s="29">
        <v>1.1299999999999999E-2</v>
      </c>
      <c r="AC791" s="29">
        <v>1.1599999999999999E-2</v>
      </c>
      <c r="AD791" s="29">
        <v>1.23E-2</v>
      </c>
      <c r="AE791" s="29">
        <v>1.2200000000000001E-2</v>
      </c>
      <c r="AF791" s="29">
        <v>1.3100000000000001E-2</v>
      </c>
      <c r="AG791" s="29"/>
      <c r="AH791" s="29"/>
      <c r="AI791" s="29"/>
      <c r="AJ791" s="29"/>
      <c r="AK791" s="29"/>
      <c r="AL791" s="29"/>
      <c r="AM791" s="29"/>
      <c r="AN791" s="29"/>
      <c r="AO791" s="29"/>
    </row>
    <row r="792" spans="1:41" x14ac:dyDescent="0.35">
      <c r="E792" s="25" t="s">
        <v>875</v>
      </c>
      <c r="R792" s="25">
        <v>4</v>
      </c>
      <c r="S792" s="30"/>
      <c r="T792" s="70"/>
      <c r="U792" s="26">
        <f>AA792</f>
        <v>5.0599999999999999E-2</v>
      </c>
      <c r="V792" s="25">
        <f>+(U792*1000)/4</f>
        <v>12.65</v>
      </c>
      <c r="W792" s="30"/>
      <c r="X792" s="30"/>
      <c r="Y792" s="31"/>
      <c r="Z792" s="27"/>
      <c r="AA792" s="28">
        <f>SUM(AB792:AO792)</f>
        <v>5.0599999999999999E-2</v>
      </c>
      <c r="AB792" s="29">
        <v>1.2999999999999999E-2</v>
      </c>
      <c r="AC792" s="29">
        <v>1.3100000000000001E-2</v>
      </c>
      <c r="AD792" s="29">
        <v>1.26E-2</v>
      </c>
      <c r="AE792" s="29">
        <v>1.1900000000000001E-2</v>
      </c>
      <c r="AF792" s="29"/>
      <c r="AG792" s="29"/>
      <c r="AH792" s="29"/>
      <c r="AI792" s="29"/>
      <c r="AJ792" s="29"/>
      <c r="AK792" s="29"/>
      <c r="AL792" s="29"/>
      <c r="AM792" s="29"/>
      <c r="AN792" s="29"/>
      <c r="AO792" s="29"/>
    </row>
    <row r="793" spans="1:41" x14ac:dyDescent="0.35">
      <c r="Y793" s="21" t="s">
        <v>876</v>
      </c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</row>
  </sheetData>
  <autoFilter ref="A1:X793" xr:uid="{00000000-0001-0000-0000-000000000000}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"/>
  <sheetViews>
    <sheetView workbookViewId="0">
      <selection activeCell="B5" sqref="B5"/>
    </sheetView>
  </sheetViews>
  <sheetFormatPr baseColWidth="10" defaultColWidth="8.7265625" defaultRowHeight="14.5" x14ac:dyDescent="0.35"/>
  <sheetData>
    <row r="1" spans="1:5" x14ac:dyDescent="0.35">
      <c r="A1" s="32" t="s">
        <v>887</v>
      </c>
    </row>
    <row r="2" spans="1:5" x14ac:dyDescent="0.35">
      <c r="A2" s="32"/>
      <c r="C2" t="s">
        <v>886</v>
      </c>
    </row>
    <row r="3" spans="1:5" x14ac:dyDescent="0.35">
      <c r="C3" s="38" t="s">
        <v>910</v>
      </c>
    </row>
    <row r="4" spans="1:5" x14ac:dyDescent="0.35">
      <c r="C4" s="38" t="s">
        <v>911</v>
      </c>
    </row>
    <row r="5" spans="1:5" x14ac:dyDescent="0.35">
      <c r="A5" s="1" t="s">
        <v>908</v>
      </c>
      <c r="E5" t="s">
        <v>909</v>
      </c>
    </row>
    <row r="6" spans="1:5" x14ac:dyDescent="0.35">
      <c r="A6" s="1"/>
    </row>
    <row r="7" spans="1:5" x14ac:dyDescent="0.35">
      <c r="A7" s="1" t="s">
        <v>912</v>
      </c>
      <c r="D7" t="s">
        <v>913</v>
      </c>
    </row>
    <row r="8" spans="1:5" x14ac:dyDescent="0.35">
      <c r="D8" t="s">
        <v>916</v>
      </c>
    </row>
    <row r="10" spans="1:5" x14ac:dyDescent="0.35">
      <c r="A10" s="34" t="s">
        <v>888</v>
      </c>
      <c r="C10" t="s">
        <v>889</v>
      </c>
    </row>
    <row r="12" spans="1:5" x14ac:dyDescent="0.35">
      <c r="A12" s="1" t="s">
        <v>890</v>
      </c>
      <c r="C12" t="s">
        <v>891</v>
      </c>
    </row>
    <row r="13" spans="1:5" x14ac:dyDescent="0.35">
      <c r="C13" t="s">
        <v>896</v>
      </c>
    </row>
    <row r="15" spans="1:5" x14ac:dyDescent="0.35">
      <c r="A15" s="34" t="s">
        <v>12</v>
      </c>
      <c r="C15" t="s">
        <v>892</v>
      </c>
    </row>
    <row r="16" spans="1:5" x14ac:dyDescent="0.35">
      <c r="A16" s="33"/>
      <c r="C16" t="s">
        <v>893</v>
      </c>
    </row>
    <row r="17" spans="1:3" x14ac:dyDescent="0.35">
      <c r="C17" s="35" t="s">
        <v>894</v>
      </c>
    </row>
    <row r="18" spans="1:3" x14ac:dyDescent="0.35">
      <c r="C18" t="s">
        <v>895</v>
      </c>
    </row>
    <row r="20" spans="1:3" x14ac:dyDescent="0.35">
      <c r="A20" s="1" t="s">
        <v>1055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8"/>
  <sheetViews>
    <sheetView workbookViewId="0">
      <selection activeCell="L3" sqref="L3"/>
    </sheetView>
  </sheetViews>
  <sheetFormatPr baseColWidth="10" defaultColWidth="8.7265625" defaultRowHeight="14.5" x14ac:dyDescent="0.35"/>
  <sheetData>
    <row r="1" spans="1:11" ht="15" thickBot="1" x14ac:dyDescent="0.4">
      <c r="A1" t="s">
        <v>1054</v>
      </c>
    </row>
    <row r="2" spans="1:11" ht="16" thickBot="1" x14ac:dyDescent="0.4">
      <c r="A2" s="39"/>
      <c r="B2" s="39"/>
      <c r="C2" s="74" t="s">
        <v>952</v>
      </c>
      <c r="D2" s="74"/>
      <c r="E2" s="40"/>
      <c r="F2" s="39"/>
      <c r="G2" s="39"/>
      <c r="H2" s="74" t="s">
        <v>953</v>
      </c>
      <c r="I2" s="74"/>
      <c r="J2" s="74"/>
      <c r="K2" s="74"/>
    </row>
    <row r="3" spans="1:11" ht="74" thickBot="1" x14ac:dyDescent="0.4">
      <c r="A3" s="41" t="s">
        <v>2</v>
      </c>
      <c r="B3" s="41" t="s">
        <v>954</v>
      </c>
      <c r="C3" s="41" t="s">
        <v>955</v>
      </c>
      <c r="D3" s="41" t="s">
        <v>956</v>
      </c>
      <c r="E3" s="41" t="s">
        <v>957</v>
      </c>
      <c r="F3" s="41" t="s">
        <v>958</v>
      </c>
      <c r="G3" s="41" t="s">
        <v>959</v>
      </c>
      <c r="H3" s="42" t="s">
        <v>839</v>
      </c>
      <c r="I3" s="42" t="s">
        <v>840</v>
      </c>
      <c r="J3" s="42" t="s">
        <v>841</v>
      </c>
      <c r="K3" s="42" t="s">
        <v>842</v>
      </c>
    </row>
    <row r="4" spans="1:11" ht="17.5" x14ac:dyDescent="0.35">
      <c r="A4" s="43" t="s">
        <v>13</v>
      </c>
      <c r="B4" s="43" t="s">
        <v>918</v>
      </c>
      <c r="C4" s="43" t="s">
        <v>960</v>
      </c>
      <c r="D4" s="43" t="s">
        <v>961</v>
      </c>
      <c r="E4" s="44" t="s">
        <v>29</v>
      </c>
      <c r="F4" s="45" t="s">
        <v>962</v>
      </c>
      <c r="G4" s="45" t="s">
        <v>963</v>
      </c>
      <c r="H4" s="46" t="s">
        <v>964</v>
      </c>
      <c r="I4" s="46" t="s">
        <v>964</v>
      </c>
      <c r="J4" s="46" t="s">
        <v>964</v>
      </c>
      <c r="K4" s="46" t="s">
        <v>964</v>
      </c>
    </row>
    <row r="5" spans="1:11" ht="17.5" x14ac:dyDescent="0.35">
      <c r="A5" s="43" t="s">
        <v>112</v>
      </c>
      <c r="B5" s="43" t="s">
        <v>934</v>
      </c>
      <c r="C5" s="43" t="s">
        <v>965</v>
      </c>
      <c r="D5" s="43" t="s">
        <v>966</v>
      </c>
      <c r="E5" s="44" t="s">
        <v>30</v>
      </c>
      <c r="F5" s="45" t="s">
        <v>967</v>
      </c>
      <c r="G5" s="45" t="s">
        <v>968</v>
      </c>
      <c r="H5" s="38"/>
      <c r="I5" s="46" t="s">
        <v>964</v>
      </c>
      <c r="J5" s="46" t="s">
        <v>964</v>
      </c>
      <c r="K5" s="38"/>
    </row>
    <row r="6" spans="1:11" ht="17.5" x14ac:dyDescent="0.35">
      <c r="A6" s="43" t="s">
        <v>128</v>
      </c>
      <c r="B6" s="43" t="s">
        <v>935</v>
      </c>
      <c r="C6" s="43" t="s">
        <v>969</v>
      </c>
      <c r="D6" s="43" t="s">
        <v>970</v>
      </c>
      <c r="E6" s="44" t="s">
        <v>30</v>
      </c>
      <c r="F6" s="45" t="s">
        <v>962</v>
      </c>
      <c r="G6" s="45" t="s">
        <v>971</v>
      </c>
      <c r="H6" s="38"/>
      <c r="I6" s="46" t="s">
        <v>964</v>
      </c>
      <c r="J6" s="38"/>
      <c r="K6" s="38"/>
    </row>
    <row r="7" spans="1:11" ht="17.5" x14ac:dyDescent="0.35">
      <c r="A7" s="43" t="s">
        <v>14</v>
      </c>
      <c r="B7" s="43" t="s">
        <v>919</v>
      </c>
      <c r="C7" s="43" t="s">
        <v>972</v>
      </c>
      <c r="D7" s="43" t="s">
        <v>973</v>
      </c>
      <c r="E7" s="44" t="s">
        <v>29</v>
      </c>
      <c r="F7" s="45" t="s">
        <v>962</v>
      </c>
      <c r="G7" s="45" t="s">
        <v>974</v>
      </c>
      <c r="H7" s="46" t="s">
        <v>964</v>
      </c>
      <c r="I7" s="38"/>
      <c r="J7" s="46" t="s">
        <v>964</v>
      </c>
      <c r="K7" s="46" t="s">
        <v>964</v>
      </c>
    </row>
    <row r="8" spans="1:11" ht="17.5" x14ac:dyDescent="0.35">
      <c r="A8" s="43" t="s">
        <v>317</v>
      </c>
      <c r="B8" s="43" t="s">
        <v>941</v>
      </c>
      <c r="C8" s="43" t="s">
        <v>975</v>
      </c>
      <c r="D8" s="43" t="s">
        <v>976</v>
      </c>
      <c r="E8" s="44" t="s">
        <v>29</v>
      </c>
      <c r="F8" s="45" t="s">
        <v>962</v>
      </c>
      <c r="G8" s="45" t="s">
        <v>977</v>
      </c>
      <c r="H8" s="38"/>
      <c r="I8" s="38"/>
      <c r="J8" s="46" t="s">
        <v>964</v>
      </c>
      <c r="K8" s="46" t="s">
        <v>964</v>
      </c>
    </row>
    <row r="9" spans="1:11" ht="17.5" x14ac:dyDescent="0.35">
      <c r="A9" s="43" t="s">
        <v>15</v>
      </c>
      <c r="B9" s="43" t="s">
        <v>920</v>
      </c>
      <c r="C9" s="43" t="s">
        <v>978</v>
      </c>
      <c r="D9" s="43" t="s">
        <v>979</v>
      </c>
      <c r="E9" s="44" t="s">
        <v>30</v>
      </c>
      <c r="F9" s="45" t="s">
        <v>962</v>
      </c>
      <c r="G9" s="45" t="s">
        <v>963</v>
      </c>
      <c r="H9" s="46" t="s">
        <v>964</v>
      </c>
      <c r="I9" s="46" t="s">
        <v>964</v>
      </c>
      <c r="J9" s="46" t="s">
        <v>964</v>
      </c>
      <c r="K9" s="46" t="s">
        <v>964</v>
      </c>
    </row>
    <row r="10" spans="1:11" ht="17.5" x14ac:dyDescent="0.35">
      <c r="A10" s="43" t="s">
        <v>730</v>
      </c>
      <c r="B10" s="43" t="s">
        <v>950</v>
      </c>
      <c r="C10" s="43" t="s">
        <v>980</v>
      </c>
      <c r="D10" s="43" t="s">
        <v>981</v>
      </c>
      <c r="E10" s="44" t="s">
        <v>729</v>
      </c>
      <c r="F10" s="45" t="s">
        <v>982</v>
      </c>
      <c r="G10" s="45" t="s">
        <v>974</v>
      </c>
      <c r="H10" s="38"/>
      <c r="I10" s="38"/>
      <c r="J10" s="38"/>
      <c r="K10" s="46" t="s">
        <v>964</v>
      </c>
    </row>
    <row r="11" spans="1:11" ht="17.5" x14ac:dyDescent="0.35">
      <c r="A11" s="43" t="s">
        <v>16</v>
      </c>
      <c r="B11" s="43" t="s">
        <v>921</v>
      </c>
      <c r="C11" s="43" t="s">
        <v>983</v>
      </c>
      <c r="D11" s="43" t="s">
        <v>984</v>
      </c>
      <c r="E11" s="44" t="s">
        <v>30</v>
      </c>
      <c r="F11" s="45" t="s">
        <v>967</v>
      </c>
      <c r="G11" s="45" t="s">
        <v>971</v>
      </c>
      <c r="H11" s="46" t="s">
        <v>964</v>
      </c>
      <c r="I11" s="46" t="s">
        <v>964</v>
      </c>
      <c r="J11" s="46" t="s">
        <v>964</v>
      </c>
      <c r="K11" s="46" t="s">
        <v>964</v>
      </c>
    </row>
    <row r="12" spans="1:11" ht="17.5" x14ac:dyDescent="0.35">
      <c r="A12" s="43" t="s">
        <v>761</v>
      </c>
      <c r="B12" s="43" t="s">
        <v>951</v>
      </c>
      <c r="C12" s="43" t="s">
        <v>985</v>
      </c>
      <c r="D12" s="43" t="s">
        <v>986</v>
      </c>
      <c r="E12" s="44" t="s">
        <v>31</v>
      </c>
      <c r="F12" s="45" t="s">
        <v>987</v>
      </c>
      <c r="G12" s="45" t="s">
        <v>968</v>
      </c>
      <c r="H12" s="38"/>
      <c r="I12" s="38"/>
      <c r="J12" s="38"/>
      <c r="K12" s="46" t="s">
        <v>964</v>
      </c>
    </row>
    <row r="13" spans="1:11" ht="17.5" x14ac:dyDescent="0.35">
      <c r="A13" s="43" t="s">
        <v>318</v>
      </c>
      <c r="B13" s="43" t="s">
        <v>942</v>
      </c>
      <c r="C13" s="43" t="s">
        <v>988</v>
      </c>
      <c r="D13" s="43" t="s">
        <v>989</v>
      </c>
      <c r="E13" s="44" t="s">
        <v>30</v>
      </c>
      <c r="F13" s="45" t="s">
        <v>990</v>
      </c>
      <c r="G13" s="45" t="s">
        <v>977</v>
      </c>
      <c r="H13" s="38"/>
      <c r="I13" s="38"/>
      <c r="J13" s="46" t="s">
        <v>964</v>
      </c>
      <c r="K13" s="38"/>
    </row>
    <row r="14" spans="1:11" ht="17.5" x14ac:dyDescent="0.35">
      <c r="A14" s="43" t="s">
        <v>17</v>
      </c>
      <c r="B14" s="43" t="s">
        <v>922</v>
      </c>
      <c r="C14" s="43" t="s">
        <v>991</v>
      </c>
      <c r="D14" s="43" t="s">
        <v>992</v>
      </c>
      <c r="E14" s="44" t="s">
        <v>29</v>
      </c>
      <c r="F14" s="45" t="s">
        <v>987</v>
      </c>
      <c r="G14" s="45" t="s">
        <v>974</v>
      </c>
      <c r="H14" s="46" t="s">
        <v>964</v>
      </c>
      <c r="I14" s="46" t="s">
        <v>964</v>
      </c>
      <c r="J14" s="46" t="s">
        <v>964</v>
      </c>
      <c r="K14" s="46" t="s">
        <v>964</v>
      </c>
    </row>
    <row r="15" spans="1:11" ht="17.5" x14ac:dyDescent="0.35">
      <c r="A15" s="43" t="s">
        <v>20</v>
      </c>
      <c r="B15" s="43" t="s">
        <v>925</v>
      </c>
      <c r="C15" s="43" t="s">
        <v>993</v>
      </c>
      <c r="D15" s="43" t="s">
        <v>994</v>
      </c>
      <c r="E15" s="44" t="s">
        <v>32</v>
      </c>
      <c r="F15" s="45" t="s">
        <v>995</v>
      </c>
      <c r="G15" s="45" t="s">
        <v>968</v>
      </c>
      <c r="H15" s="46" t="s">
        <v>964</v>
      </c>
      <c r="I15" s="38"/>
      <c r="J15" s="38"/>
      <c r="K15" s="38"/>
    </row>
    <row r="16" spans="1:11" ht="17.5" x14ac:dyDescent="0.35">
      <c r="A16" s="43" t="s">
        <v>19</v>
      </c>
      <c r="B16" s="43" t="s">
        <v>924</v>
      </c>
      <c r="C16" s="43" t="s">
        <v>996</v>
      </c>
      <c r="D16" s="43" t="s">
        <v>997</v>
      </c>
      <c r="E16" s="44" t="s">
        <v>31</v>
      </c>
      <c r="F16" s="45" t="s">
        <v>998</v>
      </c>
      <c r="G16" s="45" t="s">
        <v>968</v>
      </c>
      <c r="H16" s="46" t="s">
        <v>964</v>
      </c>
      <c r="I16" s="46" t="s">
        <v>964</v>
      </c>
      <c r="J16" s="46" t="s">
        <v>964</v>
      </c>
      <c r="K16" s="38"/>
    </row>
    <row r="17" spans="1:11" ht="17.5" x14ac:dyDescent="0.35">
      <c r="A17" s="43" t="s">
        <v>21</v>
      </c>
      <c r="B17" s="43" t="s">
        <v>926</v>
      </c>
      <c r="C17" s="43" t="s">
        <v>999</v>
      </c>
      <c r="D17" s="43" t="s">
        <v>1000</v>
      </c>
      <c r="E17" s="44" t="s">
        <v>31</v>
      </c>
      <c r="F17" s="45" t="s">
        <v>1001</v>
      </c>
      <c r="G17" s="45" t="s">
        <v>1002</v>
      </c>
      <c r="H17" s="46" t="s">
        <v>964</v>
      </c>
      <c r="I17" s="46" t="s">
        <v>964</v>
      </c>
      <c r="J17" s="46" t="s">
        <v>964</v>
      </c>
      <c r="K17" s="38"/>
    </row>
    <row r="18" spans="1:11" ht="17.5" x14ac:dyDescent="0.35">
      <c r="A18" s="43" t="s">
        <v>18</v>
      </c>
      <c r="B18" s="43" t="s">
        <v>1003</v>
      </c>
      <c r="C18" s="43" t="s">
        <v>1004</v>
      </c>
      <c r="D18" s="43" t="s">
        <v>1005</v>
      </c>
      <c r="E18" s="44" t="s">
        <v>30</v>
      </c>
      <c r="F18" s="45" t="s">
        <v>962</v>
      </c>
      <c r="G18" s="45" t="s">
        <v>977</v>
      </c>
      <c r="H18" s="46" t="s">
        <v>964</v>
      </c>
      <c r="I18" s="38"/>
      <c r="J18" s="46" t="s">
        <v>964</v>
      </c>
      <c r="K18" s="38"/>
    </row>
    <row r="19" spans="1:11" ht="17.5" x14ac:dyDescent="0.35">
      <c r="A19" s="43" t="s">
        <v>24</v>
      </c>
      <c r="B19" s="43" t="s">
        <v>929</v>
      </c>
      <c r="C19" s="43" t="s">
        <v>1006</v>
      </c>
      <c r="D19" s="43" t="s">
        <v>1007</v>
      </c>
      <c r="E19" s="44" t="s">
        <v>30</v>
      </c>
      <c r="F19" s="45" t="s">
        <v>962</v>
      </c>
      <c r="G19" s="45" t="s">
        <v>968</v>
      </c>
      <c r="H19" s="46" t="s">
        <v>964</v>
      </c>
      <c r="I19" s="46" t="s">
        <v>964</v>
      </c>
      <c r="J19" s="46" t="s">
        <v>964</v>
      </c>
      <c r="K19" s="46" t="s">
        <v>964</v>
      </c>
    </row>
    <row r="20" spans="1:11" ht="17.5" x14ac:dyDescent="0.35">
      <c r="A20" s="43" t="s">
        <v>22</v>
      </c>
      <c r="B20" s="43" t="s">
        <v>927</v>
      </c>
      <c r="C20" s="43" t="s">
        <v>1008</v>
      </c>
      <c r="D20" s="43" t="s">
        <v>1009</v>
      </c>
      <c r="E20" s="44" t="s">
        <v>29</v>
      </c>
      <c r="F20" s="45" t="s">
        <v>1001</v>
      </c>
      <c r="G20" s="45" t="s">
        <v>977</v>
      </c>
      <c r="H20" s="46" t="s">
        <v>964</v>
      </c>
      <c r="I20" s="46" t="s">
        <v>964</v>
      </c>
      <c r="J20" s="46" t="s">
        <v>964</v>
      </c>
      <c r="K20" s="46" t="s">
        <v>964</v>
      </c>
    </row>
    <row r="21" spans="1:11" ht="17.5" x14ac:dyDescent="0.35">
      <c r="A21" s="43" t="s">
        <v>23</v>
      </c>
      <c r="B21" s="43" t="s">
        <v>928</v>
      </c>
      <c r="C21" s="43" t="s">
        <v>1010</v>
      </c>
      <c r="D21" s="43" t="s">
        <v>1011</v>
      </c>
      <c r="E21" s="44" t="s">
        <v>30</v>
      </c>
      <c r="F21" s="45" t="s">
        <v>1012</v>
      </c>
      <c r="G21" s="45" t="s">
        <v>963</v>
      </c>
      <c r="H21" s="46" t="s">
        <v>964</v>
      </c>
      <c r="I21" s="38"/>
      <c r="J21" s="46" t="s">
        <v>964</v>
      </c>
      <c r="K21" s="46" t="s">
        <v>964</v>
      </c>
    </row>
    <row r="22" spans="1:11" ht="17.5" x14ac:dyDescent="0.35">
      <c r="A22" s="43" t="s">
        <v>1013</v>
      </c>
      <c r="B22" s="43" t="s">
        <v>943</v>
      </c>
      <c r="C22" s="43" t="s">
        <v>1014</v>
      </c>
      <c r="D22" s="43" t="s">
        <v>1015</v>
      </c>
      <c r="E22" s="44" t="s">
        <v>30</v>
      </c>
      <c r="F22" s="45" t="s">
        <v>1016</v>
      </c>
      <c r="G22" s="45" t="s">
        <v>1017</v>
      </c>
      <c r="H22" s="38"/>
      <c r="I22" s="38"/>
      <c r="J22" s="46" t="s">
        <v>964</v>
      </c>
      <c r="K22" s="38"/>
    </row>
    <row r="23" spans="1:11" ht="17.5" x14ac:dyDescent="0.35">
      <c r="A23" s="43" t="s">
        <v>320</v>
      </c>
      <c r="B23" s="43" t="s">
        <v>944</v>
      </c>
      <c r="C23" s="43" t="s">
        <v>1018</v>
      </c>
      <c r="D23" s="43" t="s">
        <v>1019</v>
      </c>
      <c r="E23" s="44" t="s">
        <v>32</v>
      </c>
      <c r="F23" s="45" t="s">
        <v>1020</v>
      </c>
      <c r="G23" s="45" t="s">
        <v>971</v>
      </c>
      <c r="H23" s="38"/>
      <c r="I23" s="38"/>
      <c r="J23" s="46" t="s">
        <v>964</v>
      </c>
      <c r="K23" s="38"/>
    </row>
    <row r="24" spans="1:11" ht="17.5" x14ac:dyDescent="0.35">
      <c r="A24" s="43" t="s">
        <v>26</v>
      </c>
      <c r="B24" s="43" t="s">
        <v>931</v>
      </c>
      <c r="C24" s="43" t="s">
        <v>1021</v>
      </c>
      <c r="D24" s="43" t="s">
        <v>1022</v>
      </c>
      <c r="E24" s="44" t="s">
        <v>32</v>
      </c>
      <c r="F24" s="45" t="s">
        <v>1016</v>
      </c>
      <c r="G24" s="45" t="s">
        <v>1017</v>
      </c>
      <c r="H24" s="46" t="s">
        <v>964</v>
      </c>
      <c r="I24" s="38"/>
      <c r="J24" s="46" t="s">
        <v>964</v>
      </c>
      <c r="K24" s="38"/>
    </row>
    <row r="25" spans="1:11" ht="17.5" x14ac:dyDescent="0.35">
      <c r="A25" s="43" t="s">
        <v>321</v>
      </c>
      <c r="B25" s="43" t="s">
        <v>945</v>
      </c>
      <c r="C25" s="43" t="s">
        <v>1023</v>
      </c>
      <c r="D25" s="43" t="s">
        <v>1024</v>
      </c>
      <c r="E25" s="44" t="s">
        <v>30</v>
      </c>
      <c r="F25" s="45" t="s">
        <v>962</v>
      </c>
      <c r="G25" s="45" t="s">
        <v>971</v>
      </c>
      <c r="H25" s="38"/>
      <c r="I25" s="38"/>
      <c r="J25" s="46" t="s">
        <v>964</v>
      </c>
      <c r="K25" s="46" t="s">
        <v>964</v>
      </c>
    </row>
    <row r="26" spans="1:11" ht="17.5" x14ac:dyDescent="0.35">
      <c r="A26" s="43" t="s">
        <v>316</v>
      </c>
      <c r="B26" s="43" t="s">
        <v>946</v>
      </c>
      <c r="C26" s="43" t="s">
        <v>1025</v>
      </c>
      <c r="D26" s="43" t="s">
        <v>1026</v>
      </c>
      <c r="E26" s="44" t="s">
        <v>30</v>
      </c>
      <c r="F26" s="45" t="s">
        <v>1027</v>
      </c>
      <c r="G26" s="45" t="s">
        <v>971</v>
      </c>
      <c r="H26" s="46" t="s">
        <v>964</v>
      </c>
      <c r="I26" s="47" t="s">
        <v>964</v>
      </c>
      <c r="J26" s="46" t="s">
        <v>964</v>
      </c>
      <c r="K26" s="38"/>
    </row>
    <row r="27" spans="1:11" ht="17.5" x14ac:dyDescent="0.35">
      <c r="A27" s="43" t="s">
        <v>240</v>
      </c>
      <c r="B27" s="43" t="s">
        <v>936</v>
      </c>
      <c r="C27" s="43" t="s">
        <v>1028</v>
      </c>
      <c r="D27" s="43" t="s">
        <v>1029</v>
      </c>
      <c r="E27" s="44" t="s">
        <v>30</v>
      </c>
      <c r="F27" s="45" t="s">
        <v>1001</v>
      </c>
      <c r="G27" s="45" t="s">
        <v>1030</v>
      </c>
      <c r="H27" s="46" t="s">
        <v>964</v>
      </c>
      <c r="I27" s="46" t="s">
        <v>964</v>
      </c>
      <c r="J27" s="46" t="s">
        <v>964</v>
      </c>
      <c r="K27" s="38"/>
    </row>
    <row r="28" spans="1:11" ht="17.5" x14ac:dyDescent="0.35">
      <c r="A28" s="43" t="s">
        <v>32</v>
      </c>
      <c r="B28" s="43" t="s">
        <v>947</v>
      </c>
      <c r="C28" s="43" t="s">
        <v>1031</v>
      </c>
      <c r="D28" s="43" t="s">
        <v>1032</v>
      </c>
      <c r="E28" s="44" t="s">
        <v>32</v>
      </c>
      <c r="F28" s="45" t="s">
        <v>995</v>
      </c>
      <c r="G28" s="45" t="s">
        <v>968</v>
      </c>
      <c r="H28" s="38"/>
      <c r="I28" s="38"/>
      <c r="J28" s="46" t="s">
        <v>964</v>
      </c>
      <c r="K28" s="38"/>
    </row>
    <row r="29" spans="1:11" ht="17.5" x14ac:dyDescent="0.35">
      <c r="A29" s="43" t="s">
        <v>25</v>
      </c>
      <c r="B29" s="43" t="s">
        <v>930</v>
      </c>
      <c r="C29" s="43" t="s">
        <v>1033</v>
      </c>
      <c r="D29" s="43" t="s">
        <v>1034</v>
      </c>
      <c r="E29" s="44" t="s">
        <v>32</v>
      </c>
      <c r="F29" s="45" t="s">
        <v>1016</v>
      </c>
      <c r="G29" s="45" t="s">
        <v>963</v>
      </c>
      <c r="H29" s="46" t="s">
        <v>964</v>
      </c>
      <c r="I29" s="38"/>
      <c r="J29" s="38"/>
      <c r="K29" s="38"/>
    </row>
    <row r="30" spans="1:11" ht="17.5" x14ac:dyDescent="0.35">
      <c r="A30" s="43" t="s">
        <v>253</v>
      </c>
      <c r="B30" s="43" t="s">
        <v>937</v>
      </c>
      <c r="C30" s="43" t="s">
        <v>1035</v>
      </c>
      <c r="D30" s="43" t="s">
        <v>1036</v>
      </c>
      <c r="E30" s="44" t="s">
        <v>30</v>
      </c>
      <c r="F30" s="45" t="s">
        <v>967</v>
      </c>
      <c r="G30" s="45" t="s">
        <v>968</v>
      </c>
      <c r="H30" s="38"/>
      <c r="I30" s="46" t="s">
        <v>964</v>
      </c>
      <c r="J30" s="46" t="s">
        <v>964</v>
      </c>
      <c r="K30" s="38"/>
    </row>
    <row r="31" spans="1:11" ht="17.5" x14ac:dyDescent="0.35">
      <c r="A31" s="43" t="s">
        <v>269</v>
      </c>
      <c r="B31" s="43" t="s">
        <v>938</v>
      </c>
      <c r="C31" s="43" t="s">
        <v>1037</v>
      </c>
      <c r="D31" s="43" t="s">
        <v>1038</v>
      </c>
      <c r="E31" s="44" t="s">
        <v>30</v>
      </c>
      <c r="F31" s="45" t="s">
        <v>1012</v>
      </c>
      <c r="G31" s="45" t="s">
        <v>977</v>
      </c>
      <c r="H31" s="38"/>
      <c r="I31" s="46" t="s">
        <v>964</v>
      </c>
      <c r="J31" s="46" t="s">
        <v>964</v>
      </c>
      <c r="K31" s="46" t="s">
        <v>964</v>
      </c>
    </row>
    <row r="32" spans="1:11" ht="17.5" x14ac:dyDescent="0.35">
      <c r="A32" s="43" t="s">
        <v>286</v>
      </c>
      <c r="B32" s="43" t="s">
        <v>939</v>
      </c>
      <c r="C32" s="43" t="s">
        <v>1039</v>
      </c>
      <c r="D32" s="43" t="s">
        <v>1040</v>
      </c>
      <c r="E32" s="44" t="s">
        <v>285</v>
      </c>
      <c r="F32" s="45" t="s">
        <v>1041</v>
      </c>
      <c r="G32" s="45" t="s">
        <v>968</v>
      </c>
      <c r="H32" s="38"/>
      <c r="I32" s="46" t="s">
        <v>964</v>
      </c>
      <c r="J32" s="46" t="s">
        <v>964</v>
      </c>
      <c r="K32" s="46" t="s">
        <v>964</v>
      </c>
    </row>
    <row r="33" spans="1:11" ht="17.5" x14ac:dyDescent="0.35">
      <c r="A33" s="43" t="s">
        <v>322</v>
      </c>
      <c r="B33" s="43" t="s">
        <v>948</v>
      </c>
      <c r="C33" s="43" t="s">
        <v>1042</v>
      </c>
      <c r="D33" s="43" t="s">
        <v>1043</v>
      </c>
      <c r="E33" s="44" t="s">
        <v>30</v>
      </c>
      <c r="F33" s="45" t="s">
        <v>962</v>
      </c>
      <c r="G33" s="45" t="s">
        <v>963</v>
      </c>
      <c r="H33" s="38"/>
      <c r="I33" s="38"/>
      <c r="J33" s="46" t="s">
        <v>964</v>
      </c>
      <c r="K33" s="38"/>
    </row>
    <row r="34" spans="1:11" ht="17.5" x14ac:dyDescent="0.35">
      <c r="A34" s="43" t="s">
        <v>300</v>
      </c>
      <c r="B34" s="43" t="s">
        <v>940</v>
      </c>
      <c r="C34" s="43" t="s">
        <v>1044</v>
      </c>
      <c r="D34" s="43" t="s">
        <v>1045</v>
      </c>
      <c r="E34" s="44" t="s">
        <v>29</v>
      </c>
      <c r="F34" s="45" t="s">
        <v>987</v>
      </c>
      <c r="G34" s="45" t="s">
        <v>974</v>
      </c>
      <c r="H34" s="46" t="s">
        <v>964</v>
      </c>
      <c r="I34" s="46" t="s">
        <v>964</v>
      </c>
      <c r="J34" s="46" t="s">
        <v>964</v>
      </c>
      <c r="K34" s="38"/>
    </row>
    <row r="35" spans="1:11" ht="17.5" x14ac:dyDescent="0.35">
      <c r="A35" s="43" t="s">
        <v>28</v>
      </c>
      <c r="B35" s="43" t="s">
        <v>933</v>
      </c>
      <c r="C35" s="43" t="s">
        <v>1046</v>
      </c>
      <c r="D35" s="43" t="s">
        <v>1047</v>
      </c>
      <c r="E35" s="44" t="s">
        <v>29</v>
      </c>
      <c r="F35" s="45" t="s">
        <v>962</v>
      </c>
      <c r="G35" s="45" t="s">
        <v>974</v>
      </c>
      <c r="H35" s="46" t="s">
        <v>964</v>
      </c>
      <c r="I35" s="38"/>
      <c r="J35" s="46" t="s">
        <v>964</v>
      </c>
      <c r="K35" s="38"/>
    </row>
    <row r="36" spans="1:11" ht="17.5" x14ac:dyDescent="0.35">
      <c r="A36" s="43" t="s">
        <v>27</v>
      </c>
      <c r="B36" s="43" t="s">
        <v>932</v>
      </c>
      <c r="C36" s="43" t="s">
        <v>1048</v>
      </c>
      <c r="D36" s="43" t="s">
        <v>1049</v>
      </c>
      <c r="E36" s="44" t="s">
        <v>30</v>
      </c>
      <c r="F36" s="45" t="s">
        <v>1012</v>
      </c>
      <c r="G36" s="45" t="s">
        <v>977</v>
      </c>
      <c r="H36" s="46" t="s">
        <v>964</v>
      </c>
      <c r="I36" s="38"/>
      <c r="J36" s="46" t="s">
        <v>964</v>
      </c>
      <c r="K36" s="46" t="s">
        <v>964</v>
      </c>
    </row>
    <row r="37" spans="1:11" ht="18" thickBot="1" x14ac:dyDescent="0.4">
      <c r="A37" s="48" t="s">
        <v>323</v>
      </c>
      <c r="B37" s="48" t="s">
        <v>949</v>
      </c>
      <c r="C37" s="48" t="s">
        <v>1050</v>
      </c>
      <c r="D37" s="48" t="s">
        <v>1051</v>
      </c>
      <c r="E37" s="49" t="s">
        <v>30</v>
      </c>
      <c r="F37" s="50" t="s">
        <v>1052</v>
      </c>
      <c r="G37" s="50" t="s">
        <v>971</v>
      </c>
      <c r="H37" s="51"/>
      <c r="I37" s="51"/>
      <c r="J37" s="52" t="s">
        <v>964</v>
      </c>
      <c r="K37" s="51"/>
    </row>
    <row r="38" spans="1:11" ht="16" thickBot="1" x14ac:dyDescent="0.4">
      <c r="A38" s="48"/>
      <c r="B38" s="48"/>
      <c r="C38" s="48"/>
      <c r="D38" s="53" t="s">
        <v>1053</v>
      </c>
      <c r="E38" s="51"/>
      <c r="F38" s="49"/>
      <c r="G38" s="49"/>
      <c r="H38" s="54">
        <v>19</v>
      </c>
      <c r="I38" s="54">
        <v>16</v>
      </c>
      <c r="J38" s="54">
        <v>29</v>
      </c>
      <c r="K38" s="54">
        <v>14</v>
      </c>
    </row>
  </sheetData>
  <mergeCells count="2">
    <mergeCell ref="C2:D2"/>
    <mergeCell ref="H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Grasslands</vt:lpstr>
      <vt:lpstr>readme</vt:lpstr>
      <vt:lpstr>site coordinates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DETPC</dc:creator>
  <cp:lastModifiedBy>David Cevallos</cp:lastModifiedBy>
  <dcterms:created xsi:type="dcterms:W3CDTF">2023-07-27T03:27:22Z</dcterms:created>
  <dcterms:modified xsi:type="dcterms:W3CDTF">2024-02-15T16:03:56Z</dcterms:modified>
</cp:coreProperties>
</file>