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showInkAnnotation="0" autoCompressPictures="0"/>
  <mc:AlternateContent xmlns:mc="http://schemas.openxmlformats.org/markup-compatibility/2006">
    <mc:Choice Requires="x15">
      <x15ac:absPath xmlns:x15ac="http://schemas.microsoft.com/office/spreadsheetml/2010/11/ac" url="C:\Users\ghall\Documents\Fiscal_History\Loan_Office_Project\North Carolina\"/>
    </mc:Choice>
  </mc:AlternateContent>
  <xr:revisionPtr revIDLastSave="0" documentId="13_ncr:1_{70AB28F0-20B9-440A-8B53-0F436FE9040A}" xr6:coauthVersionLast="45" xr6:coauthVersionMax="45" xr10:uidLastSave="{00000000-0000-0000-0000-000000000000}"/>
  <bookViews>
    <workbookView xWindow="-27015" yWindow="330" windowWidth="24240" windowHeight="14175"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88" i="1" l="1"/>
  <c r="Z88" i="1"/>
  <c r="W88" i="1"/>
  <c r="AF60"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H16" i="1" l="1"/>
  <c r="AG16" i="1"/>
  <c r="AF16" i="1"/>
  <c r="AH15" i="1"/>
  <c r="AG15" i="1"/>
  <c r="AF15" i="1"/>
  <c r="AH14" i="1"/>
  <c r="AG14" i="1"/>
  <c r="AF14" i="1"/>
  <c r="AG13" i="1"/>
  <c r="AH13" i="1"/>
  <c r="AF13" i="1"/>
</calcChain>
</file>

<file path=xl/sharedStrings.xml><?xml version="1.0" encoding="utf-8"?>
<sst xmlns="http://schemas.openxmlformats.org/spreadsheetml/2006/main" count="421" uniqueCount="173">
  <si>
    <t>Year</t>
  </si>
  <si>
    <t>Month</t>
  </si>
  <si>
    <t>Day</t>
  </si>
  <si>
    <t>Microfilm Publication</t>
  </si>
  <si>
    <t>Roll</t>
  </si>
  <si>
    <t>Roll Name</t>
  </si>
  <si>
    <t>Record Name</t>
  </si>
  <si>
    <t>Register Page</t>
  </si>
  <si>
    <t>JPEG number</t>
  </si>
  <si>
    <t>Register Name</t>
  </si>
  <si>
    <t>Volume</t>
  </si>
  <si>
    <t>Pages</t>
  </si>
  <si>
    <t>Target</t>
  </si>
  <si>
    <t xml:space="preserve">Page Title </t>
  </si>
  <si>
    <t>Date</t>
  </si>
  <si>
    <t>No</t>
  </si>
  <si>
    <t>Amount</t>
  </si>
  <si>
    <t>Cents</t>
  </si>
  <si>
    <t>Dollars</t>
  </si>
  <si>
    <t>Title</t>
  </si>
  <si>
    <t>First Name</t>
  </si>
  <si>
    <t>Last Name</t>
  </si>
  <si>
    <t>City</t>
  </si>
  <si>
    <t>Occupation</t>
  </si>
  <si>
    <t>Merchant</t>
  </si>
  <si>
    <t>Total</t>
  </si>
  <si>
    <t>Number</t>
  </si>
  <si>
    <t>Dr</t>
  </si>
  <si>
    <t>T-695</t>
  </si>
  <si>
    <t>Records of the Bureau of the Public Debt Noth Carolina Loan Office Records Relating to the Loan of 1790</t>
  </si>
  <si>
    <t>Note</t>
  </si>
  <si>
    <t>Richmond Virginia</t>
  </si>
  <si>
    <t>George</t>
  </si>
  <si>
    <t>Pickett</t>
  </si>
  <si>
    <t>Josiah</t>
  </si>
  <si>
    <t>Collins</t>
  </si>
  <si>
    <t>Edenton</t>
  </si>
  <si>
    <t>David</t>
  </si>
  <si>
    <t>Lynn</t>
  </si>
  <si>
    <t>Richard</t>
  </si>
  <si>
    <t>New York</t>
  </si>
  <si>
    <t>Edward</t>
  </si>
  <si>
    <t>Robert</t>
  </si>
  <si>
    <t>William</t>
  </si>
  <si>
    <t>Boyd</t>
  </si>
  <si>
    <t>John</t>
  </si>
  <si>
    <t>Allen</t>
  </si>
  <si>
    <t>Joseph</t>
  </si>
  <si>
    <t>Green</t>
  </si>
  <si>
    <t>Wayne County</t>
  </si>
  <si>
    <t>Means</t>
  </si>
  <si>
    <t>Alexander</t>
  </si>
  <si>
    <t>Philemon</t>
  </si>
  <si>
    <t>Warren County</t>
  </si>
  <si>
    <t>Rowan County</t>
  </si>
  <si>
    <t>Ingles</t>
  </si>
  <si>
    <t>Hardy</t>
  </si>
  <si>
    <t>Murfree</t>
  </si>
  <si>
    <t>Wallace</t>
  </si>
  <si>
    <t>Nelson</t>
  </si>
  <si>
    <t>Newbern</t>
  </si>
  <si>
    <t>Funded 6 Percent Stock</t>
  </si>
  <si>
    <t>Funded 3 Percent Stock</t>
  </si>
  <si>
    <t>Sundry Account</t>
  </si>
  <si>
    <t>Nathaniel</t>
  </si>
  <si>
    <t>Margaret</t>
  </si>
  <si>
    <t>Gaston</t>
  </si>
  <si>
    <t>Murfrees Borough</t>
  </si>
  <si>
    <t xml:space="preserve">John </t>
  </si>
  <si>
    <t>1 - 42</t>
  </si>
  <si>
    <t>80th</t>
  </si>
  <si>
    <t>Folio No</t>
  </si>
  <si>
    <t>Lowrance</t>
  </si>
  <si>
    <t>Graham</t>
  </si>
  <si>
    <t>Brandon</t>
  </si>
  <si>
    <t>Hawkins (son of Philemon)</t>
  </si>
  <si>
    <t>Tarborugh</t>
  </si>
  <si>
    <t>Maryland</t>
  </si>
  <si>
    <t>Reddick</t>
  </si>
  <si>
    <t>Perquimans County</t>
  </si>
  <si>
    <t>Hartshorne and Lindley</t>
  </si>
  <si>
    <t>Mecklenburg County</t>
  </si>
  <si>
    <t>Ingram</t>
  </si>
  <si>
    <t>Campbell</t>
  </si>
  <si>
    <t>Wilmington</t>
  </si>
  <si>
    <t>Archibald</t>
  </si>
  <si>
    <t>Gracie</t>
  </si>
  <si>
    <t>Petersburg Virginia</t>
  </si>
  <si>
    <t>Elnathan</t>
  </si>
  <si>
    <t>Tart</t>
  </si>
  <si>
    <t>Euson</t>
  </si>
  <si>
    <t>Pitt County</t>
  </si>
  <si>
    <t>Lewis</t>
  </si>
  <si>
    <t>Beard</t>
  </si>
  <si>
    <t>Salisbury</t>
  </si>
  <si>
    <t>Cole</t>
  </si>
  <si>
    <t>Bassett</t>
  </si>
  <si>
    <t>Stith</t>
  </si>
  <si>
    <t>Halifax</t>
  </si>
  <si>
    <t>Jesse</t>
  </si>
  <si>
    <t>Jones</t>
  </si>
  <si>
    <t>Thephilus</t>
  </si>
  <si>
    <t>Hunter</t>
  </si>
  <si>
    <t>Simon</t>
  </si>
  <si>
    <t>Turner</t>
  </si>
  <si>
    <t>Mathew</t>
  </si>
  <si>
    <t>Lock</t>
  </si>
  <si>
    <t>Coningham</t>
  </si>
  <si>
    <t xml:space="preserve">Sundry Account </t>
  </si>
  <si>
    <t>Montgomery County Maryland</t>
  </si>
  <si>
    <t>Isaac</t>
  </si>
  <si>
    <t>Thomas</t>
  </si>
  <si>
    <t>Blount</t>
  </si>
  <si>
    <t>Washington</t>
  </si>
  <si>
    <t>Domestic Loan</t>
  </si>
  <si>
    <t>Steele</t>
  </si>
  <si>
    <t>Francis</t>
  </si>
  <si>
    <t>Bussier</t>
  </si>
  <si>
    <t>Sundry Accounts</t>
  </si>
  <si>
    <t>McClure</t>
  </si>
  <si>
    <t>Doctors of Physic</t>
  </si>
  <si>
    <t>Warrants from the secretary of Treasury No. 2583,2584 and 2585 and Certificates No. 49 issued for the same days date</t>
  </si>
  <si>
    <t>Osborn</t>
  </si>
  <si>
    <t>Jeffreys</t>
  </si>
  <si>
    <t>Hammond</t>
  </si>
  <si>
    <t>Amis and Burt</t>
  </si>
  <si>
    <t xml:space="preserve">Halifax </t>
  </si>
  <si>
    <t>Merchants</t>
  </si>
  <si>
    <t>Littlejohn</t>
  </si>
  <si>
    <t>Jennings</t>
  </si>
  <si>
    <t xml:space="preserve">Richard Downing </t>
  </si>
  <si>
    <t>Eustatia</t>
  </si>
  <si>
    <t>Henry</t>
  </si>
  <si>
    <t>Milner</t>
  </si>
  <si>
    <t>Haynes</t>
  </si>
  <si>
    <t>Betty</t>
  </si>
  <si>
    <t>Wright</t>
  </si>
  <si>
    <t>Haywood</t>
  </si>
  <si>
    <t>Treasurer</t>
  </si>
  <si>
    <t>North Carolina</t>
  </si>
  <si>
    <t>Currituck County</t>
  </si>
  <si>
    <t>Humphries</t>
  </si>
  <si>
    <t>Walker</t>
  </si>
  <si>
    <t>Hogg</t>
  </si>
  <si>
    <t>Linox</t>
  </si>
  <si>
    <t>Rockingham County</t>
  </si>
  <si>
    <t>Samuel</t>
  </si>
  <si>
    <t>Jacob</t>
  </si>
  <si>
    <t>Tagert</t>
  </si>
  <si>
    <t>Casey</t>
  </si>
  <si>
    <t>Dickenson</t>
  </si>
  <si>
    <t>Comment</t>
  </si>
  <si>
    <t>The State of North Carolina</t>
  </si>
  <si>
    <t xml:space="preserve">Warrants from the Secretary of the Treasury No. 9628,9629 and 9630 and Certificates No. 78 issued for the same of this days </t>
  </si>
  <si>
    <t>Thomas Edward</t>
  </si>
  <si>
    <t>Sumner</t>
  </si>
  <si>
    <t>Asse of John B Ashe Exe</t>
  </si>
  <si>
    <t>Transferred from the Books of the of the Register to the Books this Office by warrants from the Secretary of the Treasury No. 9999 and 10013 and Certificates No. 79 issued for the Same of this day date</t>
  </si>
  <si>
    <t>The Domestic Debt Transferred from the Books of The Register of the Secretary of the Treasury No. 6249,6250 and 6251 and Certificates No. 61 issued for the Same of this days</t>
  </si>
  <si>
    <t>Old Loans Journal, Volume 1247, 1791-97</t>
  </si>
  <si>
    <t>Deferred 6 percent Stock</t>
  </si>
  <si>
    <t>Bryan</t>
  </si>
  <si>
    <t>John Council</t>
  </si>
  <si>
    <t>Hawkins ( Son of John Jun)</t>
  </si>
  <si>
    <t>State</t>
  </si>
  <si>
    <t>Fayetteville</t>
  </si>
  <si>
    <t>NC</t>
  </si>
  <si>
    <t>MD</t>
  </si>
  <si>
    <t>NY</t>
  </si>
  <si>
    <t>VA</t>
  </si>
  <si>
    <t>Edgecombe County</t>
  </si>
  <si>
    <t>Hillsborough</t>
  </si>
  <si>
    <t>BVI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</si>
</sst>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2"/>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s>
  <fills count="16">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rgb="FFFFEEB7"/>
        <bgColor indexed="64"/>
      </patternFill>
    </fill>
    <fill>
      <patternFill patternType="solid">
        <fgColor theme="6" tint="0.39997558519241921"/>
        <bgColor indexed="64"/>
      </patternFill>
    </fill>
    <fill>
      <patternFill patternType="solid">
        <fgColor rgb="FFBFBFBF"/>
        <bgColor indexed="64"/>
      </patternFill>
    </fill>
    <fill>
      <patternFill patternType="solid">
        <fgColor rgb="FFFAC090"/>
        <bgColor indexed="64"/>
      </patternFill>
    </fill>
    <fill>
      <patternFill patternType="solid">
        <fgColor rgb="FFB6DDE8"/>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8" tint="-0.249977111117893"/>
        <bgColor indexed="64"/>
      </patternFill>
    </fill>
    <fill>
      <patternFill patternType="solid">
        <fgColor rgb="FF00B050"/>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87">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wrapText="1"/>
    </xf>
    <xf numFmtId="0" fontId="0" fillId="0" borderId="0" xfId="0" applyAlignment="1"/>
    <xf numFmtId="0" fontId="0" fillId="0" borderId="0" xfId="0" applyFill="1" applyBorder="1"/>
    <xf numFmtId="0" fontId="0" fillId="0" borderId="0" xfId="0" applyFill="1" applyBorder="1" applyAlignment="1">
      <alignment horizontal="center" vertical="center"/>
    </xf>
    <xf numFmtId="0" fontId="0" fillId="0" borderId="0" xfId="0" applyAlignment="1">
      <alignment horizontal="left"/>
    </xf>
    <xf numFmtId="0" fontId="0" fillId="0" borderId="0" xfId="0" applyAlignment="1">
      <alignment horizontal="left" vertical="center" wrapText="1"/>
    </xf>
    <xf numFmtId="0" fontId="0" fillId="0" borderId="0" xfId="0" applyFill="1" applyBorder="1" applyAlignment="1">
      <alignment horizontal="left"/>
    </xf>
    <xf numFmtId="0" fontId="1" fillId="4" borderId="0"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horizontal="center" vertical="center" wrapText="1"/>
    </xf>
    <xf numFmtId="0" fontId="0" fillId="0" borderId="0" xfId="0" applyFill="1" applyBorder="1" applyAlignment="1">
      <alignment horizontal="center"/>
    </xf>
    <xf numFmtId="0" fontId="0" fillId="0" borderId="0" xfId="0" applyAlignment="1">
      <alignment horizontal="center" vertical="center"/>
    </xf>
    <xf numFmtId="0" fontId="1" fillId="0" borderId="0" xfId="0" applyFont="1" applyBorder="1" applyAlignment="1">
      <alignment vertical="center"/>
    </xf>
    <xf numFmtId="0" fontId="0" fillId="0" borderId="0" xfId="0" applyBorder="1" applyAlignment="1"/>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horizontal="center"/>
    </xf>
    <xf numFmtId="0" fontId="1" fillId="0" borderId="0" xfId="0" applyFont="1" applyBorder="1"/>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top"/>
    </xf>
    <xf numFmtId="0" fontId="0" fillId="0" borderId="0" xfId="0" applyBorder="1" applyAlignment="1">
      <alignment horizontal="left"/>
    </xf>
    <xf numFmtId="49" fontId="0" fillId="0" borderId="0" xfId="0" applyNumberFormat="1" applyBorder="1" applyAlignment="1">
      <alignment horizontal="center"/>
    </xf>
    <xf numFmtId="0" fontId="1" fillId="5" borderId="0" xfId="0" applyFont="1" applyFill="1" applyBorder="1" applyAlignment="1">
      <alignment horizontal="center" vertical="center"/>
    </xf>
    <xf numFmtId="0" fontId="1" fillId="5" borderId="0" xfId="0" applyFont="1" applyFill="1" applyBorder="1" applyAlignment="1">
      <alignment horizontal="center" vertical="center" wrapText="1"/>
    </xf>
    <xf numFmtId="0" fontId="1" fillId="7" borderId="0" xfId="0" applyFont="1" applyFill="1" applyBorder="1" applyAlignment="1">
      <alignment vertical="center"/>
    </xf>
    <xf numFmtId="0" fontId="0" fillId="0" borderId="0" xfId="0" applyFill="1" applyBorder="1" applyAlignment="1">
      <alignment vertical="center"/>
    </xf>
    <xf numFmtId="0" fontId="0" fillId="0" borderId="0" xfId="0" applyFill="1" applyBorder="1" applyAlignment="1">
      <alignment vertical="top"/>
    </xf>
    <xf numFmtId="14" fontId="0" fillId="0" borderId="0" xfId="0" applyNumberFormat="1" applyBorder="1" applyAlignment="1">
      <alignment horizontal="center" vertical="center"/>
    </xf>
    <xf numFmtId="2" fontId="0" fillId="0" borderId="0" xfId="0" applyNumberFormat="1" applyFill="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left"/>
    </xf>
    <xf numFmtId="0" fontId="0" fillId="0" borderId="0" xfId="0" applyFont="1" applyFill="1" applyBorder="1" applyAlignment="1">
      <alignment horizontal="center" vertical="center"/>
    </xf>
    <xf numFmtId="0" fontId="0" fillId="0" borderId="0" xfId="0" applyFont="1" applyFill="1" applyBorder="1" applyAlignment="1">
      <alignment horizontal="left" vertical="top"/>
    </xf>
    <xf numFmtId="0" fontId="0" fillId="0" borderId="0" xfId="0" applyFont="1" applyFill="1" applyBorder="1"/>
    <xf numFmtId="0" fontId="0" fillId="0" borderId="0" xfId="0" applyFont="1" applyFill="1" applyBorder="1" applyAlignment="1">
      <alignment horizontal="left" vertical="center"/>
    </xf>
    <xf numFmtId="0" fontId="1" fillId="0" borderId="0" xfId="0" applyFont="1" applyFill="1" applyBorder="1"/>
    <xf numFmtId="0" fontId="1" fillId="4" borderId="0"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xf numFmtId="0" fontId="1" fillId="7" borderId="0" xfId="0" applyFont="1" applyFill="1" applyBorder="1" applyAlignment="1">
      <alignment horizontal="center" vertical="center"/>
    </xf>
    <xf numFmtId="0" fontId="1" fillId="4" borderId="0" xfId="0" applyFont="1" applyFill="1" applyBorder="1" applyAlignment="1"/>
    <xf numFmtId="0" fontId="1" fillId="7" borderId="0" xfId="0" applyFont="1" applyFill="1" applyBorder="1" applyAlignment="1">
      <alignment horizontal="center" vertical="center" wrapText="1"/>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right" vertical="center" wrapText="1"/>
    </xf>
    <xf numFmtId="0" fontId="0" fillId="0" borderId="0" xfId="0" applyBorder="1" applyAlignment="1">
      <alignment horizontal="right" vertical="center" wrapText="1"/>
    </xf>
    <xf numFmtId="0" fontId="0" fillId="0" borderId="0" xfId="0" applyBorder="1" applyAlignment="1">
      <alignment horizontal="right" vertical="center"/>
    </xf>
    <xf numFmtId="0" fontId="1" fillId="2" borderId="0" xfId="0" applyFont="1" applyFill="1" applyBorder="1" applyAlignment="1">
      <alignment horizontal="right" vertical="center"/>
    </xf>
    <xf numFmtId="0" fontId="1" fillId="2" borderId="0" xfId="0" applyFont="1" applyFill="1" applyBorder="1" applyAlignment="1">
      <alignment horizontal="right" vertical="center" wrapText="1"/>
    </xf>
    <xf numFmtId="0" fontId="0" fillId="0" borderId="0" xfId="0" applyFill="1" applyBorder="1" applyAlignment="1">
      <alignment horizontal="right" vertical="center"/>
    </xf>
    <xf numFmtId="0" fontId="0" fillId="0" borderId="0" xfId="0" applyFont="1" applyFill="1" applyBorder="1" applyAlignment="1">
      <alignment horizontal="right" vertical="center"/>
    </xf>
    <xf numFmtId="164" fontId="0" fillId="0" borderId="0" xfId="1" applyNumberFormat="1" applyFont="1" applyFill="1" applyBorder="1" applyAlignment="1">
      <alignment horizontal="center" vertical="center"/>
    </xf>
    <xf numFmtId="164" fontId="0" fillId="0" borderId="0" xfId="1" applyNumberFormat="1" applyFont="1" applyFill="1" applyBorder="1" applyAlignment="1">
      <alignment horizontal="center"/>
    </xf>
    <xf numFmtId="164" fontId="0" fillId="0" borderId="0" xfId="1" applyNumberFormat="1" applyFont="1" applyFill="1" applyBorder="1"/>
    <xf numFmtId="43" fontId="0" fillId="0" borderId="0" xfId="1" applyNumberFormat="1" applyFont="1" applyFill="1" applyBorder="1"/>
    <xf numFmtId="43" fontId="0" fillId="0" borderId="0" xfId="0" applyNumberFormat="1" applyFill="1" applyBorder="1" applyAlignment="1">
      <alignment horizontal="center"/>
    </xf>
    <xf numFmtId="0" fontId="1" fillId="3" borderId="0" xfId="0" applyFont="1" applyFill="1" applyBorder="1" applyAlignment="1">
      <alignment horizontal="left" vertical="center"/>
    </xf>
    <xf numFmtId="0" fontId="2" fillId="14" borderId="0" xfId="0" applyFont="1" applyFill="1" applyBorder="1" applyAlignment="1">
      <alignment horizontal="center" vertical="center"/>
    </xf>
    <xf numFmtId="0" fontId="1" fillId="4" borderId="0" xfId="0" applyFont="1" applyFill="1" applyBorder="1" applyAlignment="1">
      <alignment horizontal="center"/>
    </xf>
    <xf numFmtId="0" fontId="1" fillId="7" borderId="0" xfId="0" applyFont="1" applyFill="1" applyBorder="1" applyAlignment="1">
      <alignment horizontal="center"/>
    </xf>
    <xf numFmtId="0" fontId="1" fillId="12" borderId="0" xfId="0" applyFont="1" applyFill="1" applyBorder="1" applyAlignment="1">
      <alignment horizontal="center"/>
    </xf>
    <xf numFmtId="0" fontId="1" fillId="10" borderId="0"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2" borderId="0" xfId="0" applyFont="1" applyFill="1" applyBorder="1" applyAlignment="1">
      <alignment horizontal="right" vertical="center"/>
    </xf>
    <xf numFmtId="0" fontId="1" fillId="6" borderId="0" xfId="0" applyFont="1" applyFill="1" applyBorder="1" applyAlignment="1">
      <alignment horizontal="left" vertical="top"/>
    </xf>
    <xf numFmtId="0" fontId="1" fillId="6" borderId="0" xfId="0" applyFont="1" applyFill="1" applyBorder="1" applyAlignment="1">
      <alignment horizontal="center" vertical="center"/>
    </xf>
    <xf numFmtId="0" fontId="1" fillId="11" borderId="0" xfId="0" applyFont="1" applyFill="1" applyBorder="1" applyAlignment="1">
      <alignment horizontal="center" vertical="center"/>
    </xf>
    <xf numFmtId="0" fontId="1" fillId="3" borderId="0" xfId="0" applyFont="1" applyFill="1" applyBorder="1" applyAlignment="1">
      <alignment horizontal="left" vertical="center"/>
    </xf>
    <xf numFmtId="0" fontId="1" fillId="8" borderId="0" xfId="0" applyFont="1" applyFill="1" applyBorder="1" applyAlignment="1">
      <alignment horizontal="left" vertical="center"/>
    </xf>
    <xf numFmtId="0" fontId="1" fillId="13" borderId="0" xfId="0" applyFont="1" applyFill="1" applyBorder="1" applyAlignment="1">
      <alignment horizontal="center" vertical="center"/>
    </xf>
    <xf numFmtId="0" fontId="1" fillId="15" borderId="0" xfId="0" applyFont="1" applyFill="1" applyBorder="1" applyAlignment="1">
      <alignment horizontal="center" vertical="center"/>
    </xf>
  </cellXfs>
  <cellStyles count="2">
    <cellStyle name="Comma" xfId="1" builtinId="3"/>
    <cellStyle name="Normal" xfId="0" builtinId="0"/>
  </cellStyles>
  <dxfs count="0"/>
  <tableStyles count="0" defaultTableStyle="TableStyleMedium9" defaultPivotStyle="PivotStyleMedium4"/>
  <colors>
    <mruColors>
      <color rgb="FFFFEEB7"/>
      <color rgb="FFF5FEDE"/>
      <color rgb="FFCCFF66"/>
      <color rgb="FFFDCFE1"/>
      <color rgb="FFBFBFBF"/>
      <color rgb="FFB6DDE8"/>
      <color rgb="FFA3E7FF"/>
      <color rgb="FF5C7DE6"/>
      <color rgb="FFFAC090"/>
      <color rgb="FFFECE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293"/>
  <sheetViews>
    <sheetView tabSelected="1" zoomScale="70" zoomScaleNormal="70" workbookViewId="0">
      <pane ySplit="12" topLeftCell="A13" activePane="bottomLeft" state="frozen"/>
      <selection activeCell="A3" sqref="A3"/>
      <selection pane="bottomLeft" activeCell="G25" sqref="G25"/>
    </sheetView>
  </sheetViews>
  <sheetFormatPr defaultColWidth="11" defaultRowHeight="15.5" x14ac:dyDescent="0.35"/>
  <cols>
    <col min="1" max="1" width="14.08203125" style="10" customWidth="1"/>
    <col min="2" max="2" width="8" style="10" customWidth="1"/>
    <col min="3" max="6" width="7.25" style="7" customWidth="1"/>
    <col min="7" max="7" width="17.25" style="17" customWidth="1"/>
    <col min="8" max="8" width="5.83203125" style="7" customWidth="1"/>
    <col min="9" max="9" width="6" style="7" customWidth="1"/>
    <col min="10" max="10" width="19.75" style="16" customWidth="1"/>
    <col min="11" max="11" width="14.83203125" style="6" customWidth="1"/>
    <col min="12" max="12" width="18.25" style="17" customWidth="1"/>
    <col min="13" max="13" width="6.33203125" style="17" customWidth="1"/>
    <col min="14" max="14" width="13.83203125" style="17" customWidth="1"/>
    <col min="15" max="15" width="22.33203125" style="7" hidden="1" customWidth="1"/>
    <col min="16" max="16" width="6" style="7" customWidth="1"/>
    <col min="17" max="19" width="9.33203125" style="63" customWidth="1"/>
    <col min="20" max="20" width="10.83203125" style="6" customWidth="1"/>
    <col min="21" max="21" width="6.33203125" style="6" customWidth="1"/>
    <col min="22" max="22" width="6.25" style="21" customWidth="1"/>
    <col min="23" max="24" width="11" style="21"/>
    <col min="25" max="25" width="11.83203125" style="21" bestFit="1" customWidth="1"/>
    <col min="26" max="32" width="11.83203125" style="21" customWidth="1"/>
    <col min="33" max="34" width="7.33203125" style="21" customWidth="1"/>
    <col min="35" max="35" width="15" style="6" customWidth="1"/>
    <col min="36" max="16384" width="11" style="6"/>
  </cols>
  <sheetData>
    <row r="1" spans="1:104" customFormat="1" x14ac:dyDescent="0.35">
      <c r="A1" s="1" t="s">
        <v>6</v>
      </c>
      <c r="B1" s="5" t="s">
        <v>159</v>
      </c>
      <c r="C1" s="5"/>
      <c r="D1" s="5"/>
      <c r="E1" s="5"/>
      <c r="F1" s="5"/>
      <c r="G1" s="8"/>
      <c r="H1" s="5"/>
      <c r="I1" s="8"/>
      <c r="J1" s="14"/>
      <c r="K1" s="8"/>
      <c r="L1" s="8"/>
      <c r="M1" s="8"/>
      <c r="N1" s="8"/>
      <c r="O1" s="13"/>
      <c r="P1" s="13"/>
      <c r="Q1" s="56"/>
      <c r="R1" s="56"/>
      <c r="S1" s="56"/>
      <c r="T1" s="19"/>
      <c r="U1" s="19"/>
      <c r="V1" s="13"/>
      <c r="W1" s="29"/>
      <c r="X1" s="29"/>
      <c r="Y1" s="29"/>
      <c r="Z1" s="29"/>
      <c r="AA1" s="29"/>
      <c r="AB1" s="29"/>
      <c r="AC1" s="29"/>
      <c r="AD1" s="29"/>
      <c r="AE1" s="29"/>
      <c r="AF1" s="29"/>
      <c r="AG1" s="29"/>
      <c r="AH1" s="29"/>
    </row>
    <row r="2" spans="1:104" customFormat="1" ht="31" x14ac:dyDescent="0.35">
      <c r="A2" s="4" t="s">
        <v>3</v>
      </c>
      <c r="B2" s="22" t="s">
        <v>28</v>
      </c>
      <c r="C2" s="2"/>
      <c r="D2" s="2"/>
      <c r="E2" s="2"/>
      <c r="F2" s="2"/>
      <c r="G2" s="18"/>
      <c r="H2" s="22"/>
      <c r="I2" s="2"/>
      <c r="J2" s="14"/>
      <c r="L2" s="18"/>
      <c r="M2" s="18"/>
      <c r="N2" s="18"/>
      <c r="O2" s="22"/>
      <c r="P2" s="22"/>
      <c r="Q2" s="57"/>
      <c r="R2" s="57"/>
      <c r="S2" s="57"/>
      <c r="T2" s="19"/>
      <c r="U2" s="19"/>
      <c r="V2" s="13"/>
      <c r="W2" s="29"/>
      <c r="X2" s="29"/>
      <c r="Y2" s="29"/>
      <c r="Z2" s="29"/>
      <c r="AA2" s="29"/>
      <c r="AB2" s="29"/>
      <c r="AC2" s="29"/>
      <c r="AD2" s="29"/>
      <c r="AE2" s="29"/>
      <c r="AF2" s="29"/>
      <c r="AG2" s="29"/>
      <c r="AH2" s="29"/>
    </row>
    <row r="3" spans="1:104" customFormat="1" x14ac:dyDescent="0.35">
      <c r="A3" s="1" t="s">
        <v>4</v>
      </c>
      <c r="B3" s="2">
        <v>4</v>
      </c>
      <c r="C3" s="2"/>
      <c r="D3" s="2"/>
      <c r="E3" s="2"/>
      <c r="F3" s="2"/>
      <c r="G3" s="18"/>
      <c r="H3" s="22"/>
      <c r="I3" s="2"/>
      <c r="J3" s="14"/>
      <c r="L3" s="18"/>
      <c r="M3" s="18"/>
      <c r="N3" s="18"/>
      <c r="O3" s="22"/>
      <c r="P3" s="22"/>
      <c r="Q3" s="57"/>
      <c r="R3" s="57"/>
      <c r="S3" s="57"/>
      <c r="T3" s="19"/>
      <c r="U3" s="19"/>
      <c r="V3" s="13"/>
      <c r="W3" s="29"/>
      <c r="X3" s="29"/>
      <c r="Y3" s="29"/>
      <c r="Z3" s="29"/>
      <c r="AA3" s="29"/>
      <c r="AB3" s="29"/>
      <c r="AC3" s="29"/>
      <c r="AD3" s="29"/>
      <c r="AE3" s="29"/>
      <c r="AF3" s="29"/>
      <c r="AG3" s="29"/>
      <c r="AH3" s="29"/>
    </row>
    <row r="4" spans="1:104" customFormat="1" x14ac:dyDescent="0.35">
      <c r="A4" s="3" t="s">
        <v>5</v>
      </c>
      <c r="B4" s="5" t="s">
        <v>159</v>
      </c>
      <c r="C4" s="12"/>
      <c r="D4" s="12"/>
      <c r="E4" s="12"/>
      <c r="F4" s="12"/>
      <c r="G4" s="9"/>
      <c r="H4" s="12"/>
      <c r="I4" s="9"/>
      <c r="J4" s="15"/>
      <c r="K4" s="9"/>
      <c r="L4" s="9"/>
      <c r="M4" s="9"/>
      <c r="N4" s="9"/>
      <c r="O4" s="20"/>
      <c r="P4" s="20"/>
      <c r="Q4" s="58"/>
      <c r="R4" s="58"/>
      <c r="S4" s="58"/>
      <c r="T4" s="19"/>
      <c r="U4" s="19"/>
      <c r="V4" s="13"/>
      <c r="W4" s="29"/>
      <c r="X4" s="29"/>
      <c r="Y4" s="29"/>
      <c r="Z4" s="29"/>
      <c r="AA4" s="29"/>
      <c r="AB4" s="29"/>
      <c r="AC4" s="29"/>
      <c r="AD4" s="29"/>
      <c r="AE4" s="29"/>
      <c r="AF4" s="29"/>
      <c r="AG4" s="29"/>
      <c r="AH4" s="29"/>
    </row>
    <row r="5" spans="1:104" customFormat="1" x14ac:dyDescent="0.35">
      <c r="A5" s="23" t="s">
        <v>9</v>
      </c>
      <c r="B5" s="24" t="s">
        <v>29</v>
      </c>
      <c r="C5" s="25"/>
      <c r="D5" s="25"/>
      <c r="E5" s="25"/>
      <c r="F5" s="25"/>
      <c r="G5" s="26"/>
      <c r="H5" s="25"/>
      <c r="I5" s="25"/>
      <c r="J5" s="27"/>
      <c r="K5" s="25"/>
      <c r="L5" s="26"/>
      <c r="M5" s="26"/>
      <c r="N5" s="26"/>
      <c r="O5" s="28"/>
      <c r="P5" s="28"/>
      <c r="Q5" s="59"/>
      <c r="R5" s="59"/>
      <c r="S5" s="59"/>
      <c r="T5" s="19"/>
      <c r="U5" s="19"/>
      <c r="V5" s="29"/>
      <c r="W5" s="29"/>
      <c r="X5" s="29"/>
      <c r="Y5" s="29"/>
      <c r="Z5" s="29"/>
      <c r="AA5" s="29"/>
      <c r="AB5" s="29"/>
      <c r="AC5" s="29"/>
      <c r="AD5" s="29"/>
      <c r="AE5" s="29"/>
      <c r="AF5" s="29"/>
      <c r="AG5" s="29"/>
      <c r="AH5" s="2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row>
    <row r="6" spans="1:104" customFormat="1" x14ac:dyDescent="0.35">
      <c r="A6" s="30" t="s">
        <v>12</v>
      </c>
      <c r="B6" s="10"/>
      <c r="C6" s="31"/>
      <c r="D6" s="31"/>
      <c r="E6" s="31"/>
      <c r="F6" s="31"/>
      <c r="G6" s="32"/>
      <c r="H6" s="31"/>
      <c r="I6" s="31"/>
      <c r="J6" s="33"/>
      <c r="K6" s="34"/>
      <c r="L6" s="32"/>
      <c r="M6" s="32"/>
      <c r="N6" s="32"/>
      <c r="O6" s="31"/>
      <c r="P6" s="31"/>
      <c r="Q6" s="60"/>
      <c r="R6" s="60"/>
      <c r="S6" s="60"/>
      <c r="T6" s="19"/>
      <c r="U6" s="19"/>
      <c r="V6" s="29"/>
      <c r="W6" s="29"/>
      <c r="X6" s="29"/>
      <c r="Y6" s="29"/>
      <c r="Z6" s="29"/>
      <c r="AA6" s="29"/>
      <c r="AB6" s="29"/>
      <c r="AC6" s="29"/>
      <c r="AD6" s="29"/>
      <c r="AE6" s="29"/>
      <c r="AF6" s="29"/>
      <c r="AG6" s="29"/>
      <c r="AH6" s="2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row>
    <row r="7" spans="1:104" customFormat="1" x14ac:dyDescent="0.35">
      <c r="A7" s="30" t="s">
        <v>10</v>
      </c>
      <c r="B7" s="29">
        <v>1247</v>
      </c>
      <c r="C7" s="31"/>
      <c r="D7" s="31"/>
      <c r="E7" s="31"/>
      <c r="F7" s="31"/>
      <c r="G7" s="32"/>
      <c r="H7" s="31"/>
      <c r="I7" s="31"/>
      <c r="J7" s="33"/>
      <c r="K7" s="19"/>
      <c r="L7" s="32"/>
      <c r="M7" s="32"/>
      <c r="N7" s="32"/>
      <c r="O7" s="31"/>
      <c r="P7" s="31"/>
      <c r="Q7" s="60"/>
      <c r="R7" s="60"/>
      <c r="S7" s="60"/>
      <c r="T7" s="19"/>
      <c r="U7" s="19"/>
      <c r="V7" s="29"/>
      <c r="W7" s="29"/>
      <c r="X7" s="29"/>
      <c r="Y7" s="29"/>
      <c r="Z7" s="29"/>
      <c r="AA7" s="29"/>
      <c r="AB7" s="29"/>
      <c r="AC7" s="29"/>
      <c r="AD7" s="29"/>
      <c r="AE7" s="29"/>
      <c r="AF7" s="29"/>
      <c r="AG7" s="29"/>
      <c r="AH7" s="2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row>
    <row r="8" spans="1:104" customFormat="1" x14ac:dyDescent="0.35">
      <c r="A8" s="30" t="s">
        <v>11</v>
      </c>
      <c r="B8" s="35" t="s">
        <v>69</v>
      </c>
      <c r="C8" s="31"/>
      <c r="D8" s="41"/>
      <c r="E8" s="31"/>
      <c r="F8" s="31"/>
      <c r="G8" s="32"/>
      <c r="H8" s="31"/>
      <c r="I8" s="31"/>
      <c r="J8" s="33"/>
      <c r="K8" s="19"/>
      <c r="L8" s="32"/>
      <c r="M8" s="32"/>
      <c r="N8" s="32"/>
      <c r="O8" s="31"/>
      <c r="P8" s="31"/>
      <c r="Q8" s="60"/>
      <c r="R8" s="60"/>
      <c r="S8" s="60"/>
      <c r="T8" s="19"/>
      <c r="U8" s="19"/>
      <c r="V8" s="29"/>
      <c r="W8" s="29"/>
      <c r="X8" s="29"/>
      <c r="Y8" s="29"/>
      <c r="Z8" s="29"/>
      <c r="AA8" s="29"/>
      <c r="AB8" s="29"/>
      <c r="AC8" s="29"/>
      <c r="AD8" s="29"/>
      <c r="AE8" s="29"/>
      <c r="AF8" s="29"/>
      <c r="AG8" s="29"/>
      <c r="AH8" s="2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row>
    <row r="9" spans="1:104" customFormat="1" x14ac:dyDescent="0.35">
      <c r="A9" s="30" t="s">
        <v>13</v>
      </c>
      <c r="B9" s="24"/>
      <c r="C9" s="31"/>
      <c r="D9" s="31"/>
      <c r="E9" s="31"/>
      <c r="F9" s="31"/>
      <c r="G9" s="32"/>
      <c r="H9" s="31"/>
      <c r="I9" s="31"/>
      <c r="J9" s="33"/>
      <c r="K9" s="24"/>
      <c r="L9" s="32"/>
      <c r="M9" s="32"/>
      <c r="N9" s="32"/>
      <c r="O9" s="31"/>
      <c r="P9" s="31"/>
      <c r="Q9" s="60"/>
      <c r="R9" s="60"/>
      <c r="S9" s="60"/>
      <c r="T9" s="19"/>
      <c r="U9" s="19"/>
      <c r="V9" s="51"/>
      <c r="W9" s="52"/>
      <c r="X9" s="52"/>
      <c r="Y9" s="52"/>
      <c r="Z9" s="52"/>
      <c r="AA9" s="52"/>
      <c r="AB9" s="52"/>
      <c r="AC9" s="52"/>
      <c r="AD9" s="52"/>
      <c r="AE9" s="52"/>
      <c r="AF9" s="51"/>
      <c r="AG9" s="51"/>
      <c r="AH9" s="51"/>
      <c r="AI9" s="4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row>
    <row r="10" spans="1:104" customFormat="1" x14ac:dyDescent="0.35">
      <c r="A10" s="74" t="s">
        <v>27</v>
      </c>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row>
    <row r="11" spans="1:104" customFormat="1" x14ac:dyDescent="0.35">
      <c r="A11" s="75" t="s">
        <v>7</v>
      </c>
      <c r="B11" s="76" t="s">
        <v>8</v>
      </c>
      <c r="C11" s="78" t="s">
        <v>14</v>
      </c>
      <c r="D11" s="78"/>
      <c r="E11" s="78"/>
      <c r="F11" s="36"/>
      <c r="G11" s="53"/>
      <c r="H11" s="81" t="s">
        <v>15</v>
      </c>
      <c r="I11" s="81" t="s">
        <v>19</v>
      </c>
      <c r="J11" s="80" t="s">
        <v>20</v>
      </c>
      <c r="K11" s="81" t="s">
        <v>21</v>
      </c>
      <c r="L11" s="83" t="s">
        <v>22</v>
      </c>
      <c r="M11" s="70" t="s">
        <v>164</v>
      </c>
      <c r="N11" s="84" t="s">
        <v>23</v>
      </c>
      <c r="O11" s="85" t="s">
        <v>14</v>
      </c>
      <c r="P11" s="81" t="s">
        <v>15</v>
      </c>
      <c r="Q11" s="79" t="s">
        <v>16</v>
      </c>
      <c r="R11" s="79"/>
      <c r="S11" s="61"/>
      <c r="T11" s="77" t="s">
        <v>71</v>
      </c>
      <c r="U11" s="71" t="s">
        <v>151</v>
      </c>
      <c r="V11" s="54"/>
      <c r="W11" s="72" t="s">
        <v>61</v>
      </c>
      <c r="X11" s="72"/>
      <c r="Y11" s="72"/>
      <c r="Z11" s="73" t="s">
        <v>160</v>
      </c>
      <c r="AA11" s="73"/>
      <c r="AB11" s="73"/>
      <c r="AC11" s="72" t="s">
        <v>62</v>
      </c>
      <c r="AD11" s="72"/>
      <c r="AE11" s="72"/>
      <c r="AF11" s="86" t="s">
        <v>25</v>
      </c>
      <c r="AG11" s="86"/>
      <c r="AH11" s="86"/>
      <c r="AI11" s="82" t="s">
        <v>30</v>
      </c>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row>
    <row r="12" spans="1:104" customFormat="1" x14ac:dyDescent="0.35">
      <c r="A12" s="75"/>
      <c r="B12" s="76"/>
      <c r="C12" s="11" t="s">
        <v>0</v>
      </c>
      <c r="D12" s="11" t="s">
        <v>1</v>
      </c>
      <c r="E12" s="11" t="s">
        <v>2</v>
      </c>
      <c r="F12" s="37" t="s">
        <v>15</v>
      </c>
      <c r="G12" s="38" t="s">
        <v>20</v>
      </c>
      <c r="H12" s="81"/>
      <c r="I12" s="81"/>
      <c r="J12" s="80"/>
      <c r="K12" s="81"/>
      <c r="L12" s="83"/>
      <c r="M12" s="70"/>
      <c r="N12" s="84"/>
      <c r="O12" s="85"/>
      <c r="P12" s="81"/>
      <c r="Q12" s="62" t="s">
        <v>18</v>
      </c>
      <c r="R12" s="62" t="s">
        <v>17</v>
      </c>
      <c r="S12" s="62" t="s">
        <v>70</v>
      </c>
      <c r="T12" s="77"/>
      <c r="U12" s="71"/>
      <c r="V12" s="50" t="s">
        <v>26</v>
      </c>
      <c r="W12" s="11" t="s">
        <v>18</v>
      </c>
      <c r="X12" s="11" t="s">
        <v>17</v>
      </c>
      <c r="Y12" s="11" t="s">
        <v>70</v>
      </c>
      <c r="Z12" s="55" t="s">
        <v>18</v>
      </c>
      <c r="AA12" s="55" t="s">
        <v>17</v>
      </c>
      <c r="AB12" s="55" t="s">
        <v>70</v>
      </c>
      <c r="AC12" s="11" t="s">
        <v>18</v>
      </c>
      <c r="AD12" s="11" t="s">
        <v>17</v>
      </c>
      <c r="AE12" s="11" t="s">
        <v>70</v>
      </c>
      <c r="AF12" s="86"/>
      <c r="AG12" s="86"/>
      <c r="AH12" s="86"/>
      <c r="AI12" s="82"/>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row>
    <row r="13" spans="1:104" x14ac:dyDescent="0.35">
      <c r="A13" s="10">
        <v>1</v>
      </c>
      <c r="B13" s="10">
        <v>3</v>
      </c>
      <c r="C13" s="7">
        <v>1791</v>
      </c>
      <c r="D13" s="7">
        <v>2</v>
      </c>
      <c r="E13" s="7">
        <v>23</v>
      </c>
      <c r="F13" s="7">
        <v>2</v>
      </c>
      <c r="G13" s="17" t="s">
        <v>63</v>
      </c>
      <c r="J13" s="16" t="s">
        <v>64</v>
      </c>
      <c r="K13" s="6" t="s">
        <v>46</v>
      </c>
      <c r="L13" s="17" t="s">
        <v>36</v>
      </c>
      <c r="M13" s="17" t="s">
        <v>166</v>
      </c>
      <c r="Q13" s="63">
        <v>4749</v>
      </c>
      <c r="R13" s="63">
        <v>13</v>
      </c>
      <c r="S13" s="63">
        <v>6</v>
      </c>
      <c r="T13" s="7">
        <v>1</v>
      </c>
      <c r="U13" s="7"/>
      <c r="V13" s="7">
        <v>1</v>
      </c>
      <c r="W13" s="65">
        <v>1865</v>
      </c>
      <c r="X13" s="65">
        <v>58</v>
      </c>
      <c r="Y13" s="65">
        <v>2</v>
      </c>
      <c r="Z13" s="66">
        <v>932</v>
      </c>
      <c r="AA13" s="66">
        <v>74</v>
      </c>
      <c r="AB13" s="65">
        <v>1</v>
      </c>
      <c r="AC13" s="66">
        <v>1950</v>
      </c>
      <c r="AD13" s="66">
        <v>61</v>
      </c>
      <c r="AE13" s="66">
        <v>2</v>
      </c>
      <c r="AF13" s="67">
        <f>W13+Z13+AC13+FLOOR(X13+AA13+AD13+(FLOOR(Y13+AB13+AE13,8)/8),90)/90</f>
        <v>4749</v>
      </c>
      <c r="AG13" s="66">
        <f>(X13+AA13+AD13+FLOOR(Y13+AB13+AE13,8)/8)-FLOOR(X13+AA13+AD13+(FLOOR(Y13+AB13+AE13,8)/8),90)</f>
        <v>13</v>
      </c>
      <c r="AH13" s="66">
        <f>Y13+AB13+AE13-FLOOR(Y13+AB13+AE13,8)</f>
        <v>5</v>
      </c>
    </row>
    <row r="14" spans="1:104" x14ac:dyDescent="0.35">
      <c r="A14" s="10">
        <v>1</v>
      </c>
      <c r="B14" s="10">
        <v>3</v>
      </c>
      <c r="C14" s="7">
        <v>1791</v>
      </c>
      <c r="D14" s="7">
        <v>4</v>
      </c>
      <c r="E14" s="7">
        <v>1</v>
      </c>
      <c r="F14" s="7">
        <v>2</v>
      </c>
      <c r="G14" s="17" t="s">
        <v>63</v>
      </c>
      <c r="J14" s="16" t="s">
        <v>43</v>
      </c>
      <c r="K14" s="6" t="s">
        <v>44</v>
      </c>
      <c r="L14" s="17" t="s">
        <v>40</v>
      </c>
      <c r="M14" s="17" t="s">
        <v>168</v>
      </c>
      <c r="Q14" s="63">
        <v>190</v>
      </c>
      <c r="R14" s="63">
        <v>86</v>
      </c>
      <c r="T14" s="21">
        <v>1</v>
      </c>
      <c r="U14" s="21"/>
      <c r="V14" s="21">
        <v>1</v>
      </c>
      <c r="W14" s="66">
        <v>127</v>
      </c>
      <c r="X14" s="66">
        <v>24</v>
      </c>
      <c r="Y14" s="66"/>
      <c r="Z14" s="66">
        <v>63</v>
      </c>
      <c r="AA14" s="66">
        <v>62</v>
      </c>
      <c r="AB14" s="66"/>
      <c r="AC14" s="66"/>
      <c r="AD14" s="66"/>
      <c r="AE14" s="66"/>
      <c r="AF14" s="67">
        <f>W14+Z14+AC14+FLOOR(X14+AA14+AD14+(FLOOR(Y14+AB14+AE14,8)/8),90)/90</f>
        <v>190</v>
      </c>
      <c r="AG14" s="66">
        <f>(X14+AA14+AD14+FLOOR(Y14+AB14+AE14,8)/8)-FLOOR(X14+AA14+AD14+(FLOOR(Y14+AB14+AE14,8)/8),90)</f>
        <v>86</v>
      </c>
      <c r="AH14" s="66">
        <f>Y14+AB14+AE14-FLOOR(Y14+AB14+AE14,8)</f>
        <v>0</v>
      </c>
    </row>
    <row r="15" spans="1:104" x14ac:dyDescent="0.35">
      <c r="A15" s="10">
        <v>1</v>
      </c>
      <c r="B15" s="10">
        <v>3</v>
      </c>
      <c r="C15" s="7">
        <v>1791</v>
      </c>
      <c r="D15" s="7">
        <v>4</v>
      </c>
      <c r="E15" s="7">
        <v>7</v>
      </c>
      <c r="F15" s="7">
        <v>2</v>
      </c>
      <c r="G15" s="17" t="s">
        <v>63</v>
      </c>
      <c r="J15" s="16" t="s">
        <v>47</v>
      </c>
      <c r="K15" s="6" t="s">
        <v>48</v>
      </c>
      <c r="L15" s="17" t="s">
        <v>49</v>
      </c>
      <c r="M15" s="17" t="s">
        <v>166</v>
      </c>
      <c r="N15" s="17" t="s">
        <v>24</v>
      </c>
      <c r="Q15" s="63">
        <v>169</v>
      </c>
      <c r="R15" s="63">
        <v>81</v>
      </c>
      <c r="S15" s="63">
        <v>4</v>
      </c>
      <c r="T15" s="21">
        <v>1</v>
      </c>
      <c r="U15" s="21"/>
      <c r="V15" s="21">
        <v>1</v>
      </c>
      <c r="W15" s="66">
        <v>85</v>
      </c>
      <c r="X15" s="66">
        <v>25</v>
      </c>
      <c r="Y15" s="66">
        <v>6</v>
      </c>
      <c r="Z15" s="66">
        <v>42</v>
      </c>
      <c r="AA15" s="66">
        <v>62</v>
      </c>
      <c r="AB15" s="66">
        <v>7</v>
      </c>
      <c r="AC15" s="66">
        <v>41</v>
      </c>
      <c r="AD15" s="66">
        <v>82</v>
      </c>
      <c r="AE15" s="66">
        <v>7</v>
      </c>
      <c r="AF15" s="67">
        <f>W15+Z15+AC15+FLOOR(X15+AA15+AD15+(FLOOR(Y15+AB15+AE15,8)/8),90)/90</f>
        <v>169</v>
      </c>
      <c r="AG15" s="66">
        <f>(X15+AA15+AD15+FLOOR(Y15+AB15+AE15,8)/8)-FLOOR(X15+AA15+AD15+(FLOOR(Y15+AB15+AE15,8)/8),90)</f>
        <v>81</v>
      </c>
      <c r="AH15" s="66">
        <f>Y15+AB15+AE15-FLOOR(Y15+AB15+AE15,8)</f>
        <v>4</v>
      </c>
    </row>
    <row r="16" spans="1:104" x14ac:dyDescent="0.35">
      <c r="A16" s="10">
        <v>1</v>
      </c>
      <c r="B16" s="10">
        <v>3</v>
      </c>
      <c r="C16" s="7">
        <v>1791</v>
      </c>
      <c r="D16" s="7">
        <v>4</v>
      </c>
      <c r="E16" s="7">
        <v>7</v>
      </c>
      <c r="F16" s="7">
        <v>2</v>
      </c>
      <c r="G16" s="17" t="s">
        <v>63</v>
      </c>
      <c r="J16" s="16" t="s">
        <v>41</v>
      </c>
      <c r="K16" s="6" t="s">
        <v>46</v>
      </c>
      <c r="Q16" s="63">
        <v>96</v>
      </c>
      <c r="R16" s="63">
        <v>13</v>
      </c>
      <c r="S16" s="63">
        <v>2</v>
      </c>
      <c r="T16" s="21"/>
      <c r="U16" s="21"/>
      <c r="V16" s="21">
        <v>1</v>
      </c>
      <c r="W16" s="66">
        <v>41</v>
      </c>
      <c r="X16" s="66">
        <v>65</v>
      </c>
      <c r="Y16" s="66">
        <v>4</v>
      </c>
      <c r="Z16" s="66">
        <v>20</v>
      </c>
      <c r="AA16" s="66">
        <v>77</v>
      </c>
      <c r="AB16" s="66">
        <v>6</v>
      </c>
      <c r="AC16" s="66">
        <v>33</v>
      </c>
      <c r="AD16" s="66">
        <v>50</v>
      </c>
      <c r="AE16" s="66"/>
      <c r="AF16" s="67">
        <f>W16+Z16+AC16+FLOOR(X16+AA16+AD16+(FLOOR(Y16+AB16+AE16,8)/8),90)/90</f>
        <v>96</v>
      </c>
      <c r="AG16" s="66">
        <f>(X16+AA16+AD16+FLOOR(Y16+AB16+AE16,8)/8)-FLOOR(X16+AA16+AD16+(FLOOR(Y16+AB16+AE16,8)/8),90)</f>
        <v>13</v>
      </c>
      <c r="AH16" s="66">
        <f>Y16+AB16+AE16-FLOOR(Y16+AB16+AE16,8)</f>
        <v>2</v>
      </c>
    </row>
    <row r="17" spans="1:34" x14ac:dyDescent="0.35">
      <c r="A17" s="10">
        <v>2</v>
      </c>
      <c r="B17" s="10">
        <v>4</v>
      </c>
      <c r="C17" s="7">
        <v>1791</v>
      </c>
      <c r="D17" s="7">
        <v>6</v>
      </c>
      <c r="E17" s="7">
        <v>1</v>
      </c>
      <c r="F17" s="7">
        <v>4</v>
      </c>
      <c r="G17" s="17" t="s">
        <v>63</v>
      </c>
      <c r="J17" s="16" t="s">
        <v>34</v>
      </c>
      <c r="K17" s="6" t="s">
        <v>35</v>
      </c>
      <c r="L17" s="17" t="s">
        <v>36</v>
      </c>
      <c r="M17" s="17" t="s">
        <v>166</v>
      </c>
      <c r="Q17" s="63">
        <v>2490</v>
      </c>
      <c r="R17" s="63">
        <v>96</v>
      </c>
      <c r="T17" s="6">
        <v>2</v>
      </c>
      <c r="V17" s="21">
        <v>1</v>
      </c>
      <c r="W17" s="66">
        <v>989</v>
      </c>
      <c r="X17" s="66">
        <v>88</v>
      </c>
      <c r="Y17" s="66"/>
      <c r="Z17" s="66">
        <v>494</v>
      </c>
      <c r="AA17" s="66">
        <v>94</v>
      </c>
      <c r="AB17" s="66"/>
      <c r="AC17" s="66">
        <v>1006</v>
      </c>
      <c r="AD17" s="66">
        <v>12</v>
      </c>
      <c r="AE17" s="66"/>
      <c r="AF17" s="68">
        <f>+W17+Z17+AC17+(X17+AA17+AD17)/100</f>
        <v>2490.94</v>
      </c>
      <c r="AG17" s="66"/>
      <c r="AH17" s="66"/>
    </row>
    <row r="18" spans="1:34" x14ac:dyDescent="0.35">
      <c r="A18" s="10">
        <v>2</v>
      </c>
      <c r="B18" s="10">
        <v>4</v>
      </c>
      <c r="C18" s="7">
        <v>1791</v>
      </c>
      <c r="D18" s="7">
        <v>6</v>
      </c>
      <c r="E18" s="7">
        <v>1</v>
      </c>
      <c r="F18" s="7">
        <v>4</v>
      </c>
      <c r="G18" s="17" t="s">
        <v>63</v>
      </c>
      <c r="J18" s="16" t="s">
        <v>34</v>
      </c>
      <c r="K18" s="6" t="s">
        <v>35</v>
      </c>
      <c r="L18" s="17" t="s">
        <v>36</v>
      </c>
      <c r="M18" s="17" t="s">
        <v>166</v>
      </c>
      <c r="Q18" s="63">
        <v>659</v>
      </c>
      <c r="R18" s="63">
        <v>21</v>
      </c>
      <c r="T18" s="6">
        <v>3</v>
      </c>
      <c r="V18" s="21">
        <v>1</v>
      </c>
      <c r="W18" s="66">
        <v>335</v>
      </c>
      <c r="X18" s="66">
        <v>50</v>
      </c>
      <c r="Y18" s="66"/>
      <c r="Z18" s="66">
        <v>167</v>
      </c>
      <c r="AA18" s="66">
        <v>75</v>
      </c>
      <c r="AB18" s="66"/>
      <c r="AC18" s="66">
        <v>155</v>
      </c>
      <c r="AD18" s="66">
        <v>96</v>
      </c>
      <c r="AE18" s="66"/>
      <c r="AF18" s="68">
        <f>+W18+Z18+AC18+(X18+AA18+AD18)/100</f>
        <v>659.21</v>
      </c>
      <c r="AG18" s="66"/>
      <c r="AH18" s="66"/>
    </row>
    <row r="19" spans="1:34" x14ac:dyDescent="0.35">
      <c r="A19" s="10">
        <v>2</v>
      </c>
      <c r="B19" s="10">
        <v>4</v>
      </c>
      <c r="C19" s="7">
        <v>1791</v>
      </c>
      <c r="D19" s="7">
        <v>6</v>
      </c>
      <c r="E19" s="7">
        <v>24</v>
      </c>
      <c r="F19" s="7">
        <v>4</v>
      </c>
      <c r="G19" s="17" t="s">
        <v>63</v>
      </c>
      <c r="J19" s="16" t="s">
        <v>32</v>
      </c>
      <c r="K19" s="6" t="s">
        <v>33</v>
      </c>
      <c r="L19" s="17" t="s">
        <v>31</v>
      </c>
      <c r="M19" s="17" t="s">
        <v>169</v>
      </c>
      <c r="Q19" s="63">
        <v>1479</v>
      </c>
      <c r="R19" s="63">
        <v>42</v>
      </c>
      <c r="T19" s="6">
        <v>3</v>
      </c>
      <c r="V19" s="21">
        <v>1</v>
      </c>
      <c r="W19" s="66">
        <v>465</v>
      </c>
      <c r="X19" s="66">
        <v>74</v>
      </c>
      <c r="Y19" s="66"/>
      <c r="Z19" s="66">
        <v>232</v>
      </c>
      <c r="AA19" s="66">
        <v>87</v>
      </c>
      <c r="AB19" s="66"/>
      <c r="AC19" s="66">
        <v>780</v>
      </c>
      <c r="AD19" s="66">
        <v>81</v>
      </c>
      <c r="AE19" s="66"/>
      <c r="AF19" s="68">
        <f>+W19+Z19+AC19+(X19+AA19+AD19)/100</f>
        <v>1479.42</v>
      </c>
      <c r="AG19" s="66"/>
      <c r="AH19" s="66"/>
    </row>
    <row r="20" spans="1:34" x14ac:dyDescent="0.35">
      <c r="A20" s="10">
        <v>2</v>
      </c>
      <c r="B20" s="10">
        <v>4</v>
      </c>
      <c r="C20" s="7">
        <v>1791</v>
      </c>
      <c r="D20" s="7">
        <v>6</v>
      </c>
      <c r="E20" s="7">
        <v>27</v>
      </c>
      <c r="F20" s="7">
        <v>5</v>
      </c>
      <c r="G20" s="17" t="s">
        <v>63</v>
      </c>
      <c r="J20" s="16" t="s">
        <v>162</v>
      </c>
      <c r="K20" s="6" t="s">
        <v>161</v>
      </c>
      <c r="L20" s="17" t="s">
        <v>60</v>
      </c>
      <c r="M20" s="17" t="s">
        <v>166</v>
      </c>
      <c r="P20" s="7">
        <v>1</v>
      </c>
      <c r="Q20" s="63">
        <v>261</v>
      </c>
      <c r="R20" s="63">
        <v>50</v>
      </c>
      <c r="T20" s="7">
        <v>3</v>
      </c>
      <c r="U20" s="7"/>
      <c r="V20" s="21">
        <v>1</v>
      </c>
      <c r="W20" s="66">
        <v>174</v>
      </c>
      <c r="X20" s="66">
        <v>32</v>
      </c>
      <c r="Y20" s="66"/>
      <c r="Z20" s="65">
        <v>87</v>
      </c>
      <c r="AA20" s="65">
        <v>16</v>
      </c>
      <c r="AB20" s="65"/>
      <c r="AC20" s="66"/>
      <c r="AD20" s="66"/>
      <c r="AE20" s="66"/>
      <c r="AF20" s="68">
        <f>+W20+Z20+AC20+(X20+AA20+AD20)/100</f>
        <v>261.48</v>
      </c>
      <c r="AG20" s="66"/>
      <c r="AH20" s="66"/>
    </row>
    <row r="21" spans="1:34" x14ac:dyDescent="0.35">
      <c r="A21" s="10">
        <v>3</v>
      </c>
      <c r="B21" s="10">
        <v>4</v>
      </c>
      <c r="C21" s="7">
        <v>1791</v>
      </c>
      <c r="D21" s="7">
        <v>7</v>
      </c>
      <c r="E21" s="7">
        <v>20</v>
      </c>
      <c r="F21" s="7">
        <v>6</v>
      </c>
      <c r="G21" s="17" t="s">
        <v>63</v>
      </c>
      <c r="J21" s="16" t="s">
        <v>45</v>
      </c>
      <c r="K21" s="6" t="s">
        <v>72</v>
      </c>
      <c r="L21" s="17" t="s">
        <v>54</v>
      </c>
      <c r="M21" s="17" t="s">
        <v>166</v>
      </c>
      <c r="Q21" s="63">
        <v>79</v>
      </c>
      <c r="R21" s="63">
        <v>53</v>
      </c>
      <c r="T21" s="6">
        <v>3</v>
      </c>
      <c r="V21" s="7">
        <v>1</v>
      </c>
      <c r="W21" s="65">
        <v>53</v>
      </c>
      <c r="X21" s="65">
        <v>2</v>
      </c>
      <c r="Y21" s="65"/>
      <c r="Z21" s="65">
        <v>26</v>
      </c>
      <c r="AA21" s="65">
        <v>51</v>
      </c>
      <c r="AB21" s="66"/>
      <c r="AC21" s="65"/>
      <c r="AD21" s="65"/>
      <c r="AE21" s="65"/>
      <c r="AF21" s="68">
        <f>+W21+Z21+AC21+(X21+AA21+AD21)/100</f>
        <v>79.53</v>
      </c>
      <c r="AG21" s="66"/>
      <c r="AH21" s="66"/>
    </row>
    <row r="22" spans="1:34" x14ac:dyDescent="0.35">
      <c r="A22" s="10">
        <v>3</v>
      </c>
      <c r="B22" s="10">
        <v>4</v>
      </c>
      <c r="C22" s="7">
        <v>1791</v>
      </c>
      <c r="D22" s="7">
        <v>7</v>
      </c>
      <c r="E22" s="7">
        <v>20</v>
      </c>
      <c r="F22" s="7">
        <v>6</v>
      </c>
      <c r="G22" s="17" t="s">
        <v>63</v>
      </c>
      <c r="J22" s="16" t="s">
        <v>39</v>
      </c>
      <c r="K22" s="6" t="s">
        <v>73</v>
      </c>
      <c r="L22" s="17" t="s">
        <v>54</v>
      </c>
      <c r="M22" s="17" t="s">
        <v>166</v>
      </c>
      <c r="Q22" s="63">
        <v>46</v>
      </c>
      <c r="R22" s="63">
        <v>21</v>
      </c>
      <c r="T22" s="6">
        <v>3</v>
      </c>
      <c r="V22" s="7">
        <v>1</v>
      </c>
      <c r="W22" s="65">
        <v>30</v>
      </c>
      <c r="X22" s="65">
        <v>81</v>
      </c>
      <c r="Y22" s="66"/>
      <c r="Z22" s="65">
        <v>15</v>
      </c>
      <c r="AA22" s="65">
        <v>40</v>
      </c>
      <c r="AB22" s="66"/>
      <c r="AC22" s="66"/>
      <c r="AD22" s="66"/>
      <c r="AE22" s="66"/>
      <c r="AF22" s="68">
        <f>+W22+Z22+AC22+(X22+AA22+AD22)/100</f>
        <v>46.21</v>
      </c>
      <c r="AG22" s="66"/>
      <c r="AH22" s="66"/>
    </row>
    <row r="23" spans="1:34" x14ac:dyDescent="0.35">
      <c r="A23" s="10">
        <v>3</v>
      </c>
      <c r="B23" s="10">
        <v>4</v>
      </c>
      <c r="C23" s="7">
        <v>1791</v>
      </c>
      <c r="D23" s="7">
        <v>7</v>
      </c>
      <c r="E23" s="7">
        <v>20</v>
      </c>
      <c r="F23" s="7">
        <v>6</v>
      </c>
      <c r="G23" s="17" t="s">
        <v>63</v>
      </c>
      <c r="J23" s="16" t="s">
        <v>43</v>
      </c>
      <c r="K23" s="6" t="s">
        <v>74</v>
      </c>
      <c r="L23" s="17" t="s">
        <v>54</v>
      </c>
      <c r="M23" s="17" t="s">
        <v>166</v>
      </c>
      <c r="Q23" s="63">
        <v>6</v>
      </c>
      <c r="T23" s="6">
        <v>3</v>
      </c>
      <c r="V23" s="7">
        <v>1</v>
      </c>
      <c r="W23" s="65">
        <v>4</v>
      </c>
      <c r="X23" s="65"/>
      <c r="Y23" s="66"/>
      <c r="Z23" s="65">
        <v>2</v>
      </c>
      <c r="AA23" s="65"/>
      <c r="AB23" s="66"/>
      <c r="AC23" s="66"/>
      <c r="AD23" s="66"/>
      <c r="AE23" s="66"/>
      <c r="AF23" s="68">
        <f>+W23+Z23+AC23+(X23+AA23+AD23)/100</f>
        <v>6</v>
      </c>
      <c r="AG23" s="66"/>
      <c r="AH23" s="66"/>
    </row>
    <row r="24" spans="1:34" x14ac:dyDescent="0.35">
      <c r="A24" s="10">
        <v>3</v>
      </c>
      <c r="B24" s="10">
        <v>4</v>
      </c>
      <c r="C24" s="7">
        <v>1791</v>
      </c>
      <c r="D24" s="7">
        <v>7</v>
      </c>
      <c r="E24" s="7">
        <v>20</v>
      </c>
      <c r="F24" s="7">
        <v>6</v>
      </c>
      <c r="G24" s="17" t="s">
        <v>63</v>
      </c>
      <c r="J24" s="16" t="s">
        <v>43</v>
      </c>
      <c r="K24" s="6" t="s">
        <v>58</v>
      </c>
      <c r="L24" s="17" t="s">
        <v>54</v>
      </c>
      <c r="M24" s="17" t="s">
        <v>166</v>
      </c>
      <c r="Q24" s="63">
        <v>8</v>
      </c>
      <c r="R24" s="63">
        <v>38</v>
      </c>
      <c r="T24" s="6">
        <v>3</v>
      </c>
      <c r="V24" s="7">
        <v>1</v>
      </c>
      <c r="W24" s="65">
        <v>5</v>
      </c>
      <c r="X24" s="65">
        <v>59</v>
      </c>
      <c r="Y24" s="66"/>
      <c r="Z24" s="65">
        <v>2</v>
      </c>
      <c r="AA24" s="65">
        <v>79</v>
      </c>
      <c r="AB24" s="66"/>
      <c r="AC24" s="66"/>
      <c r="AD24" s="66"/>
      <c r="AE24" s="66"/>
      <c r="AF24" s="68">
        <f>+W24+Z24+AC24+(X24+AA24+AD24)/100</f>
        <v>8.379999999999999</v>
      </c>
      <c r="AG24" s="66"/>
      <c r="AH24" s="66"/>
    </row>
    <row r="25" spans="1:34" x14ac:dyDescent="0.35">
      <c r="A25" s="10">
        <v>3</v>
      </c>
      <c r="B25" s="10">
        <v>4</v>
      </c>
      <c r="C25" s="7">
        <v>1791</v>
      </c>
      <c r="D25" s="7">
        <v>7</v>
      </c>
      <c r="E25" s="7">
        <v>21</v>
      </c>
      <c r="F25" s="7">
        <v>7</v>
      </c>
      <c r="G25" s="17" t="s">
        <v>63</v>
      </c>
      <c r="J25" s="16" t="s">
        <v>52</v>
      </c>
      <c r="K25" s="6" t="s">
        <v>75</v>
      </c>
      <c r="L25" s="17" t="s">
        <v>53</v>
      </c>
      <c r="M25" s="17" t="s">
        <v>166</v>
      </c>
      <c r="Q25" s="63">
        <v>175</v>
      </c>
      <c r="R25" s="63">
        <v>14</v>
      </c>
      <c r="T25" s="6">
        <v>3</v>
      </c>
      <c r="V25" s="7">
        <v>1</v>
      </c>
      <c r="W25" s="65">
        <v>116</v>
      </c>
      <c r="X25" s="65">
        <v>76</v>
      </c>
      <c r="Y25" s="66"/>
      <c r="Z25" s="65">
        <v>58</v>
      </c>
      <c r="AA25" s="65">
        <v>38</v>
      </c>
      <c r="AB25" s="66"/>
      <c r="AC25" s="66"/>
      <c r="AD25" s="66"/>
      <c r="AE25" s="66"/>
      <c r="AF25" s="68">
        <f>+W25+Z25+AC25+(X25+AA25+AD25)/100</f>
        <v>175.14</v>
      </c>
      <c r="AG25" s="66"/>
      <c r="AH25" s="66"/>
    </row>
    <row r="26" spans="1:34" x14ac:dyDescent="0.35">
      <c r="A26" s="10">
        <v>4</v>
      </c>
      <c r="B26" s="10">
        <v>5</v>
      </c>
      <c r="C26" s="7">
        <v>1791</v>
      </c>
      <c r="D26" s="7">
        <v>7</v>
      </c>
      <c r="E26" s="7">
        <v>21</v>
      </c>
      <c r="G26" s="17" t="s">
        <v>63</v>
      </c>
      <c r="J26" s="39" t="s">
        <v>68</v>
      </c>
      <c r="K26" s="40" t="s">
        <v>55</v>
      </c>
      <c r="L26" s="17" t="s">
        <v>76</v>
      </c>
      <c r="M26" s="17" t="s">
        <v>166</v>
      </c>
      <c r="Q26" s="63">
        <v>2869</v>
      </c>
      <c r="R26" s="63">
        <v>2</v>
      </c>
      <c r="T26" s="6">
        <v>3</v>
      </c>
      <c r="V26" s="7"/>
      <c r="W26" s="65">
        <v>1330</v>
      </c>
      <c r="X26" s="65">
        <v>16</v>
      </c>
      <c r="Y26" s="66"/>
      <c r="Z26" s="65">
        <v>665</v>
      </c>
      <c r="AA26" s="65">
        <v>8</v>
      </c>
      <c r="AB26" s="66"/>
      <c r="AC26" s="65">
        <v>873</v>
      </c>
      <c r="AD26" s="65">
        <v>78</v>
      </c>
      <c r="AE26" s="66"/>
      <c r="AF26" s="68">
        <f>+W26+Z26+AC26+(X26+AA26+AD26)/100</f>
        <v>2869.02</v>
      </c>
      <c r="AG26" s="66"/>
      <c r="AH26" s="66"/>
    </row>
    <row r="27" spans="1:34" x14ac:dyDescent="0.35">
      <c r="A27" s="10">
        <v>4</v>
      </c>
      <c r="B27" s="10">
        <v>5</v>
      </c>
      <c r="C27" s="7">
        <v>1791</v>
      </c>
      <c r="D27" s="7">
        <v>7</v>
      </c>
      <c r="E27" s="7">
        <v>23</v>
      </c>
      <c r="F27" s="7">
        <v>8</v>
      </c>
      <c r="G27" s="17" t="s">
        <v>63</v>
      </c>
      <c r="J27" s="16" t="s">
        <v>37</v>
      </c>
      <c r="K27" s="40" t="s">
        <v>38</v>
      </c>
      <c r="L27" s="17" t="s">
        <v>77</v>
      </c>
      <c r="M27" s="17" t="s">
        <v>167</v>
      </c>
      <c r="Q27" s="63">
        <v>446</v>
      </c>
      <c r="R27" s="63">
        <v>50</v>
      </c>
      <c r="T27" s="6">
        <v>4</v>
      </c>
      <c r="V27" s="7">
        <v>1</v>
      </c>
      <c r="W27" s="65">
        <v>297</v>
      </c>
      <c r="X27" s="65">
        <v>67</v>
      </c>
      <c r="Y27" s="66"/>
      <c r="Z27" s="65">
        <v>148</v>
      </c>
      <c r="AA27" s="65">
        <v>83</v>
      </c>
      <c r="AB27" s="66"/>
      <c r="AC27" s="66"/>
      <c r="AD27" s="66"/>
      <c r="AE27" s="66"/>
      <c r="AF27" s="68">
        <f>+W27+Z27+AC27+(X27+AA27+AD27)/100</f>
        <v>446.5</v>
      </c>
      <c r="AG27" s="66"/>
      <c r="AH27" s="66"/>
    </row>
    <row r="28" spans="1:34" x14ac:dyDescent="0.35">
      <c r="A28" s="10">
        <v>4</v>
      </c>
      <c r="B28" s="10">
        <v>5</v>
      </c>
      <c r="C28" s="7">
        <v>1791</v>
      </c>
      <c r="D28" s="7">
        <v>7</v>
      </c>
      <c r="E28" s="7">
        <v>25</v>
      </c>
      <c r="G28" s="17" t="s">
        <v>63</v>
      </c>
      <c r="J28" s="16" t="s">
        <v>42</v>
      </c>
      <c r="K28" s="40" t="s">
        <v>50</v>
      </c>
      <c r="L28" s="17" t="s">
        <v>31</v>
      </c>
      <c r="M28" s="17" t="s">
        <v>169</v>
      </c>
      <c r="Q28" s="63">
        <v>125</v>
      </c>
      <c r="R28" s="63">
        <v>21</v>
      </c>
      <c r="V28" s="7">
        <v>1</v>
      </c>
      <c r="W28" s="65">
        <v>49</v>
      </c>
      <c r="X28" s="65">
        <v>56</v>
      </c>
      <c r="Y28" s="66"/>
      <c r="Z28" s="65">
        <v>24</v>
      </c>
      <c r="AA28" s="65">
        <v>78</v>
      </c>
      <c r="AB28" s="65"/>
      <c r="AC28" s="65">
        <v>50</v>
      </c>
      <c r="AD28" s="66">
        <v>87</v>
      </c>
      <c r="AE28" s="66"/>
      <c r="AF28" s="68">
        <f>+W28+Z28+AC28+(X28+AA28+AD28)/100</f>
        <v>125.21</v>
      </c>
      <c r="AG28" s="66"/>
      <c r="AH28" s="66"/>
    </row>
    <row r="29" spans="1:34" x14ac:dyDescent="0.35">
      <c r="A29" s="10">
        <v>5</v>
      </c>
      <c r="B29" s="10">
        <v>5</v>
      </c>
      <c r="C29" s="7">
        <v>1791</v>
      </c>
      <c r="D29" s="7">
        <v>7</v>
      </c>
      <c r="E29" s="7">
        <v>27</v>
      </c>
      <c r="G29" s="17" t="s">
        <v>63</v>
      </c>
      <c r="J29" s="16" t="s">
        <v>65</v>
      </c>
      <c r="K29" s="40" t="s">
        <v>66</v>
      </c>
      <c r="L29" s="17" t="s">
        <v>60</v>
      </c>
      <c r="M29" s="17" t="s">
        <v>166</v>
      </c>
      <c r="Q29" s="63">
        <v>4114</v>
      </c>
      <c r="R29" s="63">
        <v>50</v>
      </c>
      <c r="V29" s="7">
        <v>1</v>
      </c>
      <c r="W29" s="65">
        <v>1577</v>
      </c>
      <c r="X29" s="65">
        <v>20</v>
      </c>
      <c r="Y29" s="66"/>
      <c r="Z29" s="65">
        <v>788</v>
      </c>
      <c r="AA29" s="65">
        <v>60</v>
      </c>
      <c r="AB29" s="66"/>
      <c r="AC29" s="65">
        <v>1748</v>
      </c>
      <c r="AD29" s="65">
        <v>70</v>
      </c>
      <c r="AE29" s="66"/>
      <c r="AF29" s="68">
        <f>+W29+Z29+AC29+(X29+AA29+AD29)/100</f>
        <v>4114.5</v>
      </c>
      <c r="AG29" s="66"/>
      <c r="AH29" s="66"/>
    </row>
    <row r="30" spans="1:34" x14ac:dyDescent="0.35">
      <c r="A30" s="10">
        <v>6</v>
      </c>
      <c r="B30" s="10">
        <v>6</v>
      </c>
      <c r="C30" s="7">
        <v>1791</v>
      </c>
      <c r="D30" s="7">
        <v>8</v>
      </c>
      <c r="E30" s="7">
        <v>13</v>
      </c>
      <c r="G30" s="17" t="s">
        <v>63</v>
      </c>
      <c r="J30" s="16" t="s">
        <v>56</v>
      </c>
      <c r="K30" s="40" t="s">
        <v>57</v>
      </c>
      <c r="L30" s="17" t="s">
        <v>67</v>
      </c>
      <c r="M30" s="17" t="s">
        <v>166</v>
      </c>
      <c r="Q30" s="63">
        <v>2955</v>
      </c>
      <c r="R30" s="63">
        <v>5</v>
      </c>
      <c r="T30" s="6">
        <v>5</v>
      </c>
      <c r="V30" s="7">
        <v>1</v>
      </c>
      <c r="W30" s="65">
        <v>1380</v>
      </c>
      <c r="X30" s="65"/>
      <c r="Y30" s="66"/>
      <c r="Z30" s="65">
        <v>690</v>
      </c>
      <c r="AA30" s="65"/>
      <c r="AB30" s="66"/>
      <c r="AC30" s="65">
        <v>885</v>
      </c>
      <c r="AD30" s="65">
        <v>5</v>
      </c>
      <c r="AE30" s="66"/>
      <c r="AF30" s="68">
        <f>+W30+Z30+AC30+(X30+AA30+AD30)/100</f>
        <v>2955.05</v>
      </c>
      <c r="AG30" s="66"/>
      <c r="AH30" s="66"/>
    </row>
    <row r="31" spans="1:34" x14ac:dyDescent="0.35">
      <c r="A31" s="10">
        <v>6</v>
      </c>
      <c r="B31" s="10">
        <v>6</v>
      </c>
      <c r="C31" s="7">
        <v>1791</v>
      </c>
      <c r="D31" s="7">
        <v>8</v>
      </c>
      <c r="E31" s="7">
        <v>16</v>
      </c>
      <c r="G31" s="17" t="s">
        <v>63</v>
      </c>
      <c r="J31" s="16" t="s">
        <v>42</v>
      </c>
      <c r="K31" s="40" t="s">
        <v>78</v>
      </c>
      <c r="L31" s="17" t="s">
        <v>79</v>
      </c>
      <c r="M31" s="17" t="s">
        <v>166</v>
      </c>
      <c r="Q31" s="63">
        <v>22</v>
      </c>
      <c r="R31" s="63">
        <v>95</v>
      </c>
      <c r="T31" s="6">
        <v>5</v>
      </c>
      <c r="V31" s="7">
        <v>1</v>
      </c>
      <c r="W31" s="65">
        <v>15</v>
      </c>
      <c r="X31" s="65">
        <v>30</v>
      </c>
      <c r="Y31" s="66"/>
      <c r="Z31" s="65">
        <v>7</v>
      </c>
      <c r="AA31" s="65">
        <v>65</v>
      </c>
      <c r="AB31" s="66"/>
      <c r="AC31" s="66"/>
      <c r="AD31" s="66"/>
      <c r="AE31" s="66"/>
      <c r="AF31" s="68">
        <f>+W31+Z31+AC31+(X31+AA31+AD31)/100</f>
        <v>22.95</v>
      </c>
      <c r="AG31" s="66"/>
      <c r="AH31" s="66"/>
    </row>
    <row r="32" spans="1:34" x14ac:dyDescent="0.35">
      <c r="A32" s="10">
        <v>7</v>
      </c>
      <c r="B32" s="10">
        <v>6</v>
      </c>
      <c r="C32" s="7">
        <v>1791</v>
      </c>
      <c r="D32" s="7">
        <v>8</v>
      </c>
      <c r="E32" s="7">
        <v>25</v>
      </c>
      <c r="F32" s="7">
        <v>11</v>
      </c>
      <c r="G32" s="17" t="s">
        <v>63</v>
      </c>
      <c r="J32" s="16" t="s">
        <v>51</v>
      </c>
      <c r="K32" s="6" t="s">
        <v>59</v>
      </c>
      <c r="L32" s="17" t="s">
        <v>81</v>
      </c>
      <c r="M32" s="17" t="s">
        <v>166</v>
      </c>
      <c r="Q32" s="63">
        <v>31</v>
      </c>
      <c r="R32" s="63">
        <v>56</v>
      </c>
      <c r="T32" s="6">
        <v>5</v>
      </c>
      <c r="V32" s="7">
        <v>1</v>
      </c>
      <c r="W32" s="65">
        <v>21</v>
      </c>
      <c r="X32" s="65">
        <v>4</v>
      </c>
      <c r="Y32" s="66"/>
      <c r="Z32" s="65">
        <v>10</v>
      </c>
      <c r="AA32" s="65">
        <v>52</v>
      </c>
      <c r="AB32" s="66"/>
      <c r="AC32" s="66"/>
      <c r="AD32" s="66"/>
      <c r="AE32" s="66"/>
      <c r="AF32" s="68">
        <f>+W32+Z32+AC32+(X32+AA32+AD32)/100</f>
        <v>31.56</v>
      </c>
      <c r="AG32" s="66"/>
      <c r="AH32" s="66"/>
    </row>
    <row r="33" spans="1:34" x14ac:dyDescent="0.35">
      <c r="A33" s="10">
        <v>7</v>
      </c>
      <c r="B33" s="10">
        <v>6</v>
      </c>
      <c r="C33" s="7">
        <v>1791</v>
      </c>
      <c r="D33" s="7">
        <v>8</v>
      </c>
      <c r="E33" s="7">
        <v>31</v>
      </c>
      <c r="F33" s="7">
        <v>12</v>
      </c>
      <c r="G33" s="17" t="s">
        <v>63</v>
      </c>
      <c r="J33" s="16" t="s">
        <v>52</v>
      </c>
      <c r="K33" s="6" t="s">
        <v>163</v>
      </c>
      <c r="L33" s="17" t="s">
        <v>53</v>
      </c>
      <c r="M33" s="17" t="s">
        <v>166</v>
      </c>
      <c r="Q33" s="63">
        <v>15</v>
      </c>
      <c r="R33" s="63">
        <v>78</v>
      </c>
      <c r="T33" s="6">
        <v>5</v>
      </c>
      <c r="V33" s="7">
        <v>1</v>
      </c>
      <c r="W33" s="65">
        <v>10</v>
      </c>
      <c r="X33" s="65">
        <v>52</v>
      </c>
      <c r="Y33" s="66"/>
      <c r="Z33" s="65">
        <v>5</v>
      </c>
      <c r="AA33" s="65">
        <v>26</v>
      </c>
      <c r="AB33" s="66"/>
      <c r="AC33" s="66"/>
      <c r="AD33" s="66"/>
      <c r="AE33" s="66"/>
      <c r="AF33" s="68">
        <f>+W33+Z33+AC33+(X33+AA33+AD33)/100</f>
        <v>15.78</v>
      </c>
      <c r="AG33" s="66"/>
      <c r="AH33" s="66"/>
    </row>
    <row r="34" spans="1:34" x14ac:dyDescent="0.35">
      <c r="A34" s="10">
        <v>9</v>
      </c>
      <c r="B34" s="10">
        <v>7</v>
      </c>
      <c r="C34" s="7">
        <v>1791</v>
      </c>
      <c r="D34" s="7">
        <v>9</v>
      </c>
      <c r="E34" s="7">
        <v>22</v>
      </c>
      <c r="F34" s="7">
        <v>13</v>
      </c>
      <c r="G34" s="17" t="s">
        <v>63</v>
      </c>
      <c r="J34" s="16" t="s">
        <v>45</v>
      </c>
      <c r="K34" s="6" t="s">
        <v>82</v>
      </c>
      <c r="L34" s="17" t="s">
        <v>165</v>
      </c>
      <c r="M34" s="17" t="s">
        <v>166</v>
      </c>
      <c r="Q34" s="63">
        <v>122</v>
      </c>
      <c r="R34" s="63">
        <v>69</v>
      </c>
      <c r="T34" s="6">
        <v>6</v>
      </c>
      <c r="V34" s="7">
        <v>1</v>
      </c>
      <c r="W34" s="65">
        <v>81</v>
      </c>
      <c r="X34" s="65">
        <v>80</v>
      </c>
      <c r="Y34" s="66"/>
      <c r="Z34" s="65">
        <v>40</v>
      </c>
      <c r="AA34" s="65">
        <v>89</v>
      </c>
      <c r="AB34" s="66"/>
      <c r="AC34" s="66"/>
      <c r="AD34" s="66"/>
      <c r="AE34" s="66"/>
      <c r="AF34" s="68">
        <f>+W34+Z34+AC34+(X34+AA34+AD34)/100</f>
        <v>122.69</v>
      </c>
      <c r="AG34" s="66"/>
      <c r="AH34" s="66"/>
    </row>
    <row r="35" spans="1:34" x14ac:dyDescent="0.35">
      <c r="A35" s="10">
        <v>9</v>
      </c>
      <c r="B35" s="10">
        <v>7</v>
      </c>
      <c r="C35" s="7">
        <v>1791</v>
      </c>
      <c r="D35" s="7">
        <v>9</v>
      </c>
      <c r="E35" s="7">
        <v>22</v>
      </c>
      <c r="F35" s="7">
        <v>13</v>
      </c>
      <c r="G35" s="17" t="s">
        <v>63</v>
      </c>
      <c r="J35" s="16" t="s">
        <v>45</v>
      </c>
      <c r="K35" s="6" t="s">
        <v>83</v>
      </c>
      <c r="L35" s="17" t="s">
        <v>84</v>
      </c>
      <c r="M35" s="17" t="s">
        <v>166</v>
      </c>
      <c r="Q35" s="63">
        <v>22</v>
      </c>
      <c r="R35" s="63">
        <v>41</v>
      </c>
      <c r="T35" s="6">
        <v>6</v>
      </c>
      <c r="V35" s="7">
        <v>1</v>
      </c>
      <c r="W35" s="65">
        <v>14</v>
      </c>
      <c r="X35" s="65">
        <v>94</v>
      </c>
      <c r="Y35" s="66"/>
      <c r="Z35" s="65">
        <v>7</v>
      </c>
      <c r="AA35" s="65">
        <v>47</v>
      </c>
      <c r="AB35" s="66"/>
      <c r="AC35" s="66"/>
      <c r="AD35" s="66"/>
      <c r="AE35" s="66"/>
      <c r="AF35" s="68">
        <f>+W35+Z35+AC35+(X35+AA35+AD35)/100</f>
        <v>22.41</v>
      </c>
      <c r="AG35" s="66"/>
      <c r="AH35" s="66"/>
    </row>
    <row r="36" spans="1:34" x14ac:dyDescent="0.35">
      <c r="A36" s="10">
        <v>10</v>
      </c>
      <c r="B36" s="10">
        <v>8</v>
      </c>
      <c r="C36" s="7">
        <v>1791</v>
      </c>
      <c r="D36" s="7">
        <v>9</v>
      </c>
      <c r="E36" s="7">
        <v>26</v>
      </c>
      <c r="F36" s="7">
        <v>14</v>
      </c>
      <c r="G36" s="17" t="s">
        <v>63</v>
      </c>
      <c r="J36" s="16" t="s">
        <v>85</v>
      </c>
      <c r="K36" s="6" t="s">
        <v>86</v>
      </c>
      <c r="L36" s="17" t="s">
        <v>87</v>
      </c>
      <c r="M36" s="17" t="s">
        <v>169</v>
      </c>
      <c r="Q36" s="63">
        <v>58</v>
      </c>
      <c r="R36" s="63">
        <v>69</v>
      </c>
      <c r="T36" s="6">
        <v>6</v>
      </c>
      <c r="V36" s="7">
        <v>1</v>
      </c>
      <c r="W36" s="65">
        <v>39</v>
      </c>
      <c r="X36" s="65">
        <v>13</v>
      </c>
      <c r="Y36" s="66"/>
      <c r="Z36" s="65">
        <v>19</v>
      </c>
      <c r="AA36" s="65">
        <v>56</v>
      </c>
      <c r="AB36" s="66"/>
      <c r="AC36" s="66"/>
      <c r="AD36" s="66"/>
      <c r="AE36" s="66"/>
      <c r="AF36" s="68">
        <f>+W36+Z36+AC36+(X36+AA36+AD36)/100</f>
        <v>58.69</v>
      </c>
      <c r="AG36" s="66"/>
      <c r="AH36" s="66"/>
    </row>
    <row r="37" spans="1:34" x14ac:dyDescent="0.35">
      <c r="A37" s="10">
        <v>10</v>
      </c>
      <c r="B37" s="10">
        <v>8</v>
      </c>
      <c r="C37" s="7">
        <v>1791</v>
      </c>
      <c r="D37" s="7">
        <v>9</v>
      </c>
      <c r="E37" s="7">
        <v>26</v>
      </c>
      <c r="F37" s="7">
        <v>14</v>
      </c>
      <c r="G37" s="17" t="s">
        <v>63</v>
      </c>
      <c r="J37" s="16" t="s">
        <v>88</v>
      </c>
      <c r="K37" s="6" t="s">
        <v>89</v>
      </c>
      <c r="L37" s="17" t="s">
        <v>170</v>
      </c>
      <c r="M37" s="17" t="s">
        <v>166</v>
      </c>
      <c r="Q37" s="63">
        <v>1200</v>
      </c>
      <c r="R37" s="63">
        <v>30</v>
      </c>
      <c r="T37" s="6">
        <v>6</v>
      </c>
      <c r="V37" s="7">
        <v>1</v>
      </c>
      <c r="W37" s="65">
        <v>458</v>
      </c>
      <c r="X37" s="65">
        <v>54</v>
      </c>
      <c r="Y37" s="66"/>
      <c r="Z37" s="65">
        <v>229</v>
      </c>
      <c r="AA37" s="65">
        <v>26</v>
      </c>
      <c r="AB37" s="66"/>
      <c r="AC37" s="65">
        <v>512</v>
      </c>
      <c r="AD37" s="65">
        <v>50</v>
      </c>
      <c r="AE37" s="66"/>
      <c r="AF37" s="68">
        <f>+W37+Z37+AC37+(X37+AA37+AD37)/100</f>
        <v>1200.3</v>
      </c>
      <c r="AG37" s="66"/>
      <c r="AH37" s="66"/>
    </row>
    <row r="38" spans="1:34" x14ac:dyDescent="0.35">
      <c r="A38" s="10">
        <v>10</v>
      </c>
      <c r="B38" s="10">
        <v>8</v>
      </c>
      <c r="C38" s="7">
        <v>1791</v>
      </c>
      <c r="D38" s="7">
        <v>9</v>
      </c>
      <c r="E38" s="7">
        <v>26</v>
      </c>
      <c r="F38" s="7">
        <v>14</v>
      </c>
      <c r="G38" s="17" t="s">
        <v>63</v>
      </c>
      <c r="J38" s="16" t="s">
        <v>45</v>
      </c>
      <c r="K38" s="6" t="s">
        <v>90</v>
      </c>
      <c r="L38" s="17" t="s">
        <v>91</v>
      </c>
      <c r="M38" s="17" t="s">
        <v>166</v>
      </c>
      <c r="Q38" s="63">
        <v>50</v>
      </c>
      <c r="R38" s="63">
        <v>11</v>
      </c>
      <c r="T38" s="6">
        <v>6</v>
      </c>
      <c r="V38" s="7">
        <v>1</v>
      </c>
      <c r="W38" s="65">
        <v>19</v>
      </c>
      <c r="X38" s="65">
        <v>56</v>
      </c>
      <c r="Y38" s="66"/>
      <c r="Z38" s="65">
        <v>9</v>
      </c>
      <c r="AA38" s="65">
        <v>77</v>
      </c>
      <c r="AB38" s="66"/>
      <c r="AC38" s="65">
        <v>20</v>
      </c>
      <c r="AD38" s="65">
        <v>78</v>
      </c>
      <c r="AE38" s="66"/>
      <c r="AF38" s="68">
        <f>+W38+Z38+AC38+(X38+AA38+AD38)/100</f>
        <v>50.11</v>
      </c>
      <c r="AG38" s="66"/>
      <c r="AH38" s="66"/>
    </row>
    <row r="39" spans="1:34" x14ac:dyDescent="0.35">
      <c r="A39" s="10">
        <v>10</v>
      </c>
      <c r="B39" s="10">
        <v>8</v>
      </c>
      <c r="C39" s="7">
        <v>1791</v>
      </c>
      <c r="D39" s="7">
        <v>9</v>
      </c>
      <c r="E39" s="7">
        <v>29</v>
      </c>
      <c r="F39" s="7">
        <v>15</v>
      </c>
      <c r="G39" s="17" t="s">
        <v>63</v>
      </c>
      <c r="J39" s="16" t="s">
        <v>92</v>
      </c>
      <c r="K39" s="6" t="s">
        <v>93</v>
      </c>
      <c r="L39" s="17" t="s">
        <v>94</v>
      </c>
      <c r="M39" s="17" t="s">
        <v>166</v>
      </c>
      <c r="Q39" s="63">
        <v>147</v>
      </c>
      <c r="R39" s="63">
        <v>99</v>
      </c>
      <c r="T39" s="6">
        <v>6</v>
      </c>
      <c r="V39" s="7">
        <v>1</v>
      </c>
      <c r="W39" s="65">
        <v>98</v>
      </c>
      <c r="X39" s="65">
        <v>66</v>
      </c>
      <c r="Y39" s="66"/>
      <c r="Z39" s="65">
        <v>49</v>
      </c>
      <c r="AA39" s="65">
        <v>33</v>
      </c>
      <c r="AB39" s="66"/>
      <c r="AC39" s="66"/>
      <c r="AD39" s="66"/>
      <c r="AE39" s="66"/>
      <c r="AF39" s="68">
        <f>+W39+Z39+AC39+(X39+AA39+AD39)/100</f>
        <v>147.99</v>
      </c>
      <c r="AG39" s="66"/>
      <c r="AH39" s="66"/>
    </row>
    <row r="40" spans="1:34" x14ac:dyDescent="0.35">
      <c r="A40" s="10">
        <v>11</v>
      </c>
      <c r="B40" s="10">
        <v>8</v>
      </c>
      <c r="C40" s="7">
        <v>1791</v>
      </c>
      <c r="D40" s="7">
        <v>9</v>
      </c>
      <c r="E40" s="7">
        <v>29</v>
      </c>
      <c r="G40" s="17" t="s">
        <v>63</v>
      </c>
      <c r="J40" s="16" t="s">
        <v>110</v>
      </c>
      <c r="K40" s="6" t="s">
        <v>95</v>
      </c>
      <c r="L40" s="17" t="s">
        <v>60</v>
      </c>
      <c r="M40" s="17" t="s">
        <v>166</v>
      </c>
      <c r="Q40" s="63">
        <v>959</v>
      </c>
      <c r="R40" s="63">
        <v>84</v>
      </c>
      <c r="T40" s="6">
        <v>7</v>
      </c>
      <c r="V40" s="7">
        <v>1</v>
      </c>
      <c r="W40" s="65">
        <v>442</v>
      </c>
      <c r="X40" s="65">
        <v>53</v>
      </c>
      <c r="Y40" s="66"/>
      <c r="Z40" s="65">
        <v>221</v>
      </c>
      <c r="AA40" s="65">
        <v>26</v>
      </c>
      <c r="AB40" s="66"/>
      <c r="AC40" s="65">
        <v>296</v>
      </c>
      <c r="AD40" s="65">
        <v>5</v>
      </c>
      <c r="AE40" s="66"/>
      <c r="AF40" s="68">
        <f>+W40+Z40+AC40+(X40+AA40+AD40)/100</f>
        <v>959.84</v>
      </c>
      <c r="AG40" s="66"/>
      <c r="AH40" s="66"/>
    </row>
    <row r="41" spans="1:34" x14ac:dyDescent="0.35">
      <c r="A41" s="10">
        <v>11</v>
      </c>
      <c r="B41" s="10">
        <v>8</v>
      </c>
      <c r="C41" s="7">
        <v>1791</v>
      </c>
      <c r="D41" s="7">
        <v>9</v>
      </c>
      <c r="E41" s="7">
        <v>29</v>
      </c>
      <c r="G41" s="17" t="s">
        <v>63</v>
      </c>
      <c r="J41" s="16" t="s">
        <v>34</v>
      </c>
      <c r="K41" s="6" t="s">
        <v>35</v>
      </c>
      <c r="L41" s="17" t="s">
        <v>36</v>
      </c>
      <c r="M41" s="17" t="s">
        <v>166</v>
      </c>
      <c r="Q41" s="63">
        <v>1704</v>
      </c>
      <c r="R41" s="63">
        <v>98</v>
      </c>
      <c r="T41" s="6">
        <v>7</v>
      </c>
      <c r="V41" s="7">
        <v>1</v>
      </c>
      <c r="W41" s="65">
        <v>1003</v>
      </c>
      <c r="X41" s="65">
        <v>57</v>
      </c>
      <c r="Y41" s="65"/>
      <c r="Z41" s="65">
        <v>501</v>
      </c>
      <c r="AA41" s="65">
        <v>78</v>
      </c>
      <c r="AB41" s="66"/>
      <c r="AC41" s="65">
        <v>199</v>
      </c>
      <c r="AD41" s="65">
        <v>63</v>
      </c>
      <c r="AE41" s="66"/>
      <c r="AF41" s="68">
        <f>+W41+Z41+AC41+(X41+AA41+AD41)/100</f>
        <v>1704.98</v>
      </c>
      <c r="AG41" s="66"/>
      <c r="AH41" s="66"/>
    </row>
    <row r="42" spans="1:34" x14ac:dyDescent="0.35">
      <c r="A42" s="10">
        <v>12</v>
      </c>
      <c r="B42" s="10">
        <v>9</v>
      </c>
      <c r="C42" s="7">
        <v>1791</v>
      </c>
      <c r="D42" s="7">
        <v>10</v>
      </c>
      <c r="E42" s="7">
        <v>11</v>
      </c>
      <c r="G42" s="17" t="s">
        <v>63</v>
      </c>
      <c r="J42" s="16" t="s">
        <v>96</v>
      </c>
      <c r="K42" s="6" t="s">
        <v>97</v>
      </c>
      <c r="L42" s="17" t="s">
        <v>98</v>
      </c>
      <c r="M42" s="17" t="s">
        <v>166</v>
      </c>
      <c r="Q42" s="63">
        <v>33</v>
      </c>
      <c r="R42" s="63">
        <v>47</v>
      </c>
      <c r="T42" s="6">
        <v>8</v>
      </c>
      <c r="V42" s="7">
        <v>1</v>
      </c>
      <c r="W42" s="65">
        <v>22</v>
      </c>
      <c r="X42" s="65">
        <v>33</v>
      </c>
      <c r="Y42" s="66"/>
      <c r="Z42" s="65">
        <v>11</v>
      </c>
      <c r="AA42" s="65">
        <v>14</v>
      </c>
      <c r="AB42" s="66"/>
      <c r="AC42" s="66"/>
      <c r="AD42" s="66"/>
      <c r="AE42" s="66"/>
      <c r="AF42" s="68">
        <f>+W42+Z42+AC42+(X42+AA42+AD42)/100</f>
        <v>33.47</v>
      </c>
      <c r="AG42" s="66"/>
      <c r="AH42" s="66"/>
    </row>
    <row r="43" spans="1:34" x14ac:dyDescent="0.35">
      <c r="A43" s="10">
        <v>12</v>
      </c>
      <c r="B43" s="10">
        <v>9</v>
      </c>
      <c r="C43" s="7">
        <v>1791</v>
      </c>
      <c r="D43" s="7">
        <v>10</v>
      </c>
      <c r="E43" s="7">
        <v>11</v>
      </c>
      <c r="G43" s="17" t="s">
        <v>63</v>
      </c>
      <c r="J43" s="16" t="s">
        <v>99</v>
      </c>
      <c r="K43" s="6" t="s">
        <v>100</v>
      </c>
      <c r="Q43" s="63">
        <v>29</v>
      </c>
      <c r="R43" s="63">
        <v>77</v>
      </c>
      <c r="T43" s="6">
        <v>8</v>
      </c>
      <c r="V43" s="7">
        <v>1</v>
      </c>
      <c r="W43" s="65">
        <v>19</v>
      </c>
      <c r="X43" s="65">
        <v>84</v>
      </c>
      <c r="Y43" s="66"/>
      <c r="Z43" s="65">
        <v>9</v>
      </c>
      <c r="AA43" s="65">
        <v>93</v>
      </c>
      <c r="AB43" s="66"/>
      <c r="AC43" s="66"/>
      <c r="AD43" s="66"/>
      <c r="AE43" s="66"/>
      <c r="AF43" s="68">
        <f>+W43+Z43+AC43+(X43+AA43+AD43)/100</f>
        <v>29.77</v>
      </c>
      <c r="AG43" s="66"/>
      <c r="AH43" s="66"/>
    </row>
    <row r="44" spans="1:34" x14ac:dyDescent="0.35">
      <c r="A44" s="10">
        <v>12</v>
      </c>
      <c r="B44" s="10">
        <v>9</v>
      </c>
      <c r="C44" s="7">
        <v>1791</v>
      </c>
      <c r="D44" s="7">
        <v>10</v>
      </c>
      <c r="E44" s="7">
        <v>11</v>
      </c>
      <c r="G44" s="17" t="s">
        <v>63</v>
      </c>
      <c r="J44" s="16" t="s">
        <v>101</v>
      </c>
      <c r="K44" s="6" t="s">
        <v>102</v>
      </c>
      <c r="Q44" s="63">
        <v>37</v>
      </c>
      <c r="R44" s="63">
        <v>14</v>
      </c>
      <c r="T44" s="6">
        <v>8</v>
      </c>
      <c r="V44" s="7">
        <v>1</v>
      </c>
      <c r="W44" s="65">
        <v>24</v>
      </c>
      <c r="X44" s="65">
        <v>76</v>
      </c>
      <c r="Y44" s="66"/>
      <c r="Z44" s="65">
        <v>12</v>
      </c>
      <c r="AA44" s="65">
        <v>38</v>
      </c>
      <c r="AB44" s="66"/>
      <c r="AC44" s="66"/>
      <c r="AD44" s="66"/>
      <c r="AE44" s="66"/>
      <c r="AF44" s="68">
        <f>+W44+Z44+AC44+(X44+AA44+AD44)/100</f>
        <v>37.14</v>
      </c>
      <c r="AG44" s="66"/>
      <c r="AH44" s="66"/>
    </row>
    <row r="45" spans="1:34" x14ac:dyDescent="0.35">
      <c r="A45" s="10">
        <v>12</v>
      </c>
      <c r="B45" s="10">
        <v>9</v>
      </c>
      <c r="C45" s="7">
        <v>1791</v>
      </c>
      <c r="D45" s="7">
        <v>10</v>
      </c>
      <c r="E45" s="7">
        <v>11</v>
      </c>
      <c r="G45" s="17" t="s">
        <v>63</v>
      </c>
      <c r="J45" s="16" t="s">
        <v>103</v>
      </c>
      <c r="K45" s="6" t="s">
        <v>104</v>
      </c>
      <c r="Q45" s="63">
        <v>110</v>
      </c>
      <c r="R45" s="63">
        <v>86</v>
      </c>
      <c r="T45" s="6">
        <v>8</v>
      </c>
      <c r="V45" s="7">
        <v>1</v>
      </c>
      <c r="W45" s="65">
        <v>73</v>
      </c>
      <c r="X45" s="65">
        <v>90</v>
      </c>
      <c r="Y45" s="66"/>
      <c r="Z45" s="65">
        <v>36</v>
      </c>
      <c r="AA45" s="65">
        <v>96</v>
      </c>
      <c r="AB45" s="66"/>
      <c r="AC45" s="66"/>
      <c r="AD45" s="66"/>
      <c r="AE45" s="66"/>
      <c r="AF45" s="68">
        <f>+W45+Z45+AC45+(X45+AA45+AD45)/100</f>
        <v>110.86</v>
      </c>
      <c r="AG45" s="66"/>
      <c r="AH45" s="66"/>
    </row>
    <row r="46" spans="1:34" x14ac:dyDescent="0.35">
      <c r="A46" s="10">
        <v>13</v>
      </c>
      <c r="B46" s="10">
        <v>9</v>
      </c>
      <c r="C46" s="7">
        <v>1791</v>
      </c>
      <c r="D46" s="7">
        <v>10</v>
      </c>
      <c r="E46" s="7">
        <v>11</v>
      </c>
      <c r="G46" s="17" t="s">
        <v>63</v>
      </c>
      <c r="J46" s="16" t="s">
        <v>105</v>
      </c>
      <c r="K46" s="6" t="s">
        <v>106</v>
      </c>
      <c r="Q46" s="63">
        <v>79</v>
      </c>
      <c r="R46" s="63">
        <v>55</v>
      </c>
      <c r="T46" s="6">
        <v>8</v>
      </c>
      <c r="V46" s="7">
        <v>1</v>
      </c>
      <c r="W46" s="65">
        <v>53</v>
      </c>
      <c r="X46" s="65">
        <v>3</v>
      </c>
      <c r="Y46" s="66"/>
      <c r="Z46" s="65">
        <v>26</v>
      </c>
      <c r="AA46" s="65">
        <v>52</v>
      </c>
      <c r="AB46" s="66"/>
      <c r="AC46" s="66"/>
      <c r="AD46" s="66"/>
      <c r="AE46" s="66"/>
      <c r="AF46" s="68">
        <f>+W46+Z46+AC46+(X46+AA46+AD46)/100</f>
        <v>79.55</v>
      </c>
      <c r="AG46" s="66"/>
      <c r="AH46" s="66"/>
    </row>
    <row r="47" spans="1:34" x14ac:dyDescent="0.35">
      <c r="A47" s="10">
        <v>13</v>
      </c>
      <c r="B47" s="10">
        <v>9</v>
      </c>
      <c r="C47" s="7">
        <v>1791</v>
      </c>
      <c r="D47" s="7">
        <v>10</v>
      </c>
      <c r="E47" s="7">
        <v>11</v>
      </c>
      <c r="G47" s="17" t="s">
        <v>63</v>
      </c>
      <c r="J47" s="16" t="s">
        <v>47</v>
      </c>
      <c r="K47" s="6" t="s">
        <v>107</v>
      </c>
      <c r="Q47" s="63">
        <v>24</v>
      </c>
      <c r="R47" s="63">
        <v>94</v>
      </c>
      <c r="T47" s="6">
        <v>8</v>
      </c>
      <c r="V47" s="7">
        <v>1</v>
      </c>
      <c r="W47" s="65">
        <v>16</v>
      </c>
      <c r="X47" s="65">
        <v>62</v>
      </c>
      <c r="Y47" s="66"/>
      <c r="Z47" s="65">
        <v>8</v>
      </c>
      <c r="AA47" s="65">
        <v>32</v>
      </c>
      <c r="AB47" s="66"/>
      <c r="AC47" s="66"/>
      <c r="AD47" s="66"/>
      <c r="AE47" s="66"/>
      <c r="AF47" s="68">
        <f>+W47+Z47+AC47+(X47+AA47+AD47)/100</f>
        <v>24.94</v>
      </c>
      <c r="AG47" s="66"/>
      <c r="AH47" s="66"/>
    </row>
    <row r="48" spans="1:34" x14ac:dyDescent="0.35">
      <c r="A48" s="10">
        <v>13</v>
      </c>
      <c r="B48" s="10">
        <v>9</v>
      </c>
      <c r="C48" s="7">
        <v>1791</v>
      </c>
      <c r="D48" s="7">
        <v>10</v>
      </c>
      <c r="E48" s="7">
        <v>11</v>
      </c>
      <c r="F48" s="7">
        <v>8</v>
      </c>
      <c r="G48" s="17" t="s">
        <v>63</v>
      </c>
      <c r="J48" s="16" t="s">
        <v>37</v>
      </c>
      <c r="K48" s="6" t="s">
        <v>38</v>
      </c>
      <c r="L48" s="17" t="s">
        <v>77</v>
      </c>
      <c r="M48" s="17" t="s">
        <v>167</v>
      </c>
      <c r="Q48" s="63">
        <v>48</v>
      </c>
      <c r="R48" s="63">
        <v>68</v>
      </c>
      <c r="T48" s="6">
        <v>8</v>
      </c>
      <c r="V48" s="7">
        <v>1</v>
      </c>
      <c r="W48" s="65">
        <v>32</v>
      </c>
      <c r="X48" s="65">
        <v>45</v>
      </c>
      <c r="Y48" s="66"/>
      <c r="Z48" s="65">
        <v>16</v>
      </c>
      <c r="AA48" s="65">
        <v>23</v>
      </c>
      <c r="AB48" s="66"/>
      <c r="AC48" s="66"/>
      <c r="AD48" s="66"/>
      <c r="AE48" s="66"/>
      <c r="AF48" s="68">
        <f>+W48+Z48+AC48+(X48+AA48+AD48)/100</f>
        <v>48.68</v>
      </c>
      <c r="AG48" s="66"/>
      <c r="AH48" s="66"/>
    </row>
    <row r="49" spans="1:35" x14ac:dyDescent="0.35">
      <c r="A49" s="10">
        <v>15</v>
      </c>
      <c r="B49" s="10">
        <v>10</v>
      </c>
      <c r="C49" s="7">
        <v>1791</v>
      </c>
      <c r="D49" s="7">
        <v>12</v>
      </c>
      <c r="E49" s="7">
        <v>3</v>
      </c>
      <c r="F49" s="7">
        <v>8</v>
      </c>
      <c r="G49" s="17" t="s">
        <v>108</v>
      </c>
      <c r="J49" s="16" t="s">
        <v>37</v>
      </c>
      <c r="K49" s="6" t="s">
        <v>38</v>
      </c>
      <c r="L49" s="17" t="s">
        <v>109</v>
      </c>
      <c r="M49" s="17" t="s">
        <v>167</v>
      </c>
      <c r="Q49" s="63">
        <v>440</v>
      </c>
      <c r="R49" s="63">
        <v>14</v>
      </c>
      <c r="V49" s="7">
        <v>1</v>
      </c>
      <c r="W49" s="65">
        <v>201</v>
      </c>
      <c r="X49" s="65">
        <v>11</v>
      </c>
      <c r="Y49" s="66"/>
      <c r="Z49" s="65">
        <v>100</v>
      </c>
      <c r="AA49" s="65">
        <v>55</v>
      </c>
      <c r="AB49" s="66"/>
      <c r="AC49" s="65">
        <v>138</v>
      </c>
      <c r="AD49" s="65">
        <v>48</v>
      </c>
      <c r="AE49" s="66"/>
      <c r="AF49" s="68">
        <f>+W49+Z49+AC49+(X49+AA49+AD49)/100</f>
        <v>440.14</v>
      </c>
      <c r="AG49" s="66"/>
      <c r="AH49" s="66"/>
    </row>
    <row r="50" spans="1:35" x14ac:dyDescent="0.35">
      <c r="A50" s="10">
        <v>17</v>
      </c>
      <c r="B50" s="10">
        <v>11</v>
      </c>
      <c r="C50" s="7">
        <v>1791</v>
      </c>
      <c r="D50" s="7">
        <v>12</v>
      </c>
      <c r="E50" s="7">
        <v>9</v>
      </c>
      <c r="G50" s="17" t="s">
        <v>63</v>
      </c>
      <c r="J50" s="16" t="s">
        <v>96</v>
      </c>
      <c r="K50" s="6" t="s">
        <v>97</v>
      </c>
      <c r="L50" s="17" t="s">
        <v>98</v>
      </c>
      <c r="M50" s="17" t="s">
        <v>166</v>
      </c>
      <c r="Q50" s="63">
        <v>219</v>
      </c>
      <c r="R50" s="63">
        <v>3</v>
      </c>
      <c r="T50" s="6">
        <v>8</v>
      </c>
      <c r="V50" s="7">
        <v>1</v>
      </c>
      <c r="W50" s="65">
        <v>98</v>
      </c>
      <c r="X50" s="65">
        <v>66</v>
      </c>
      <c r="Y50" s="66"/>
      <c r="Z50" s="65">
        <v>49</v>
      </c>
      <c r="AA50" s="65">
        <v>34</v>
      </c>
      <c r="AB50" s="66"/>
      <c r="AC50" s="65">
        <v>71</v>
      </c>
      <c r="AD50" s="65">
        <v>3</v>
      </c>
      <c r="AE50" s="66"/>
      <c r="AF50" s="68">
        <f>+W50+Z50+AC50+(X50+AA50+AD50)/100</f>
        <v>219.03</v>
      </c>
      <c r="AG50" s="66"/>
      <c r="AH50" s="66"/>
    </row>
    <row r="51" spans="1:35" x14ac:dyDescent="0.35">
      <c r="A51" s="10">
        <v>17</v>
      </c>
      <c r="B51" s="10">
        <v>11</v>
      </c>
      <c r="C51" s="7">
        <v>1791</v>
      </c>
      <c r="D51" s="7">
        <v>12</v>
      </c>
      <c r="E51" s="7">
        <v>9</v>
      </c>
      <c r="G51" s="17" t="s">
        <v>63</v>
      </c>
      <c r="J51" s="16" t="s">
        <v>110</v>
      </c>
      <c r="K51" s="6" t="s">
        <v>95</v>
      </c>
      <c r="L51" s="17" t="s">
        <v>60</v>
      </c>
      <c r="M51" s="17" t="s">
        <v>166</v>
      </c>
      <c r="Q51" s="63">
        <v>1534</v>
      </c>
      <c r="R51" s="63">
        <v>67</v>
      </c>
      <c r="T51" s="6">
        <v>9</v>
      </c>
      <c r="V51" s="7">
        <v>1</v>
      </c>
      <c r="W51" s="65">
        <v>698</v>
      </c>
      <c r="X51" s="65">
        <v>59</v>
      </c>
      <c r="Y51" s="66"/>
      <c r="Z51" s="65">
        <v>349</v>
      </c>
      <c r="AA51" s="65">
        <v>29</v>
      </c>
      <c r="AB51" s="66"/>
      <c r="AC51" s="65">
        <v>486</v>
      </c>
      <c r="AD51" s="65">
        <v>79</v>
      </c>
      <c r="AE51" s="66"/>
      <c r="AF51" s="68">
        <f>+W51+Z51+AC51+(X51+AA51+AD51)/100</f>
        <v>1534.67</v>
      </c>
      <c r="AG51" s="66"/>
      <c r="AH51" s="66"/>
    </row>
    <row r="52" spans="1:35" x14ac:dyDescent="0.35">
      <c r="A52" s="10">
        <v>17</v>
      </c>
      <c r="B52" s="10">
        <v>11</v>
      </c>
      <c r="C52" s="7">
        <v>1791</v>
      </c>
      <c r="D52" s="7">
        <v>12</v>
      </c>
      <c r="E52" s="7">
        <v>9</v>
      </c>
      <c r="G52" s="17" t="s">
        <v>63</v>
      </c>
      <c r="J52" s="16" t="s">
        <v>111</v>
      </c>
      <c r="K52" s="6" t="s">
        <v>112</v>
      </c>
      <c r="L52" s="17" t="s">
        <v>113</v>
      </c>
      <c r="M52" s="17" t="s">
        <v>166</v>
      </c>
      <c r="Q52" s="63">
        <v>561</v>
      </c>
      <c r="R52" s="63">
        <v>29</v>
      </c>
      <c r="T52" s="6">
        <v>9</v>
      </c>
      <c r="V52" s="7">
        <v>1</v>
      </c>
      <c r="W52" s="65">
        <v>254</v>
      </c>
      <c r="X52" s="65">
        <v>73</v>
      </c>
      <c r="Y52" s="66"/>
      <c r="Z52" s="65">
        <v>127</v>
      </c>
      <c r="AA52" s="65">
        <v>36</v>
      </c>
      <c r="AB52" s="66"/>
      <c r="AC52" s="65">
        <v>179</v>
      </c>
      <c r="AD52" s="65">
        <v>20</v>
      </c>
      <c r="AE52" s="66"/>
      <c r="AF52" s="68">
        <f>+W52+Z52+AC52+(X52+AA52+AD52)/100</f>
        <v>561.29</v>
      </c>
      <c r="AG52" s="66"/>
      <c r="AH52" s="66"/>
    </row>
    <row r="53" spans="1:35" x14ac:dyDescent="0.35">
      <c r="A53" s="10">
        <v>18</v>
      </c>
      <c r="B53" s="10">
        <v>12</v>
      </c>
      <c r="C53" s="7">
        <v>1791</v>
      </c>
      <c r="D53" s="7">
        <v>12</v>
      </c>
      <c r="E53" s="7">
        <v>9</v>
      </c>
      <c r="G53" s="17" t="s">
        <v>63</v>
      </c>
      <c r="J53" s="16" t="s">
        <v>96</v>
      </c>
      <c r="K53" s="6" t="s">
        <v>97</v>
      </c>
      <c r="Q53" s="63">
        <v>459</v>
      </c>
      <c r="R53" s="63">
        <v>73</v>
      </c>
      <c r="T53" s="6">
        <v>10</v>
      </c>
      <c r="U53" s="6" t="s">
        <v>114</v>
      </c>
      <c r="V53" s="7">
        <v>1</v>
      </c>
      <c r="W53" s="65">
        <v>208</v>
      </c>
      <c r="X53" s="65">
        <v>22</v>
      </c>
      <c r="Y53" s="66"/>
      <c r="Z53" s="65">
        <v>104</v>
      </c>
      <c r="AA53" s="65">
        <v>11</v>
      </c>
      <c r="AB53" s="66"/>
      <c r="AC53" s="65">
        <v>147</v>
      </c>
      <c r="AD53" s="65">
        <v>40</v>
      </c>
      <c r="AE53" s="66"/>
      <c r="AF53" s="68">
        <f>+W53+Z53+AC53+(X53+AA53+AD53)/100</f>
        <v>459.73</v>
      </c>
      <c r="AG53" s="66"/>
      <c r="AH53" s="66"/>
    </row>
    <row r="54" spans="1:35" x14ac:dyDescent="0.35">
      <c r="A54" s="10">
        <v>18</v>
      </c>
      <c r="B54" s="10">
        <v>12</v>
      </c>
      <c r="C54" s="7">
        <v>1791</v>
      </c>
      <c r="D54" s="7">
        <v>12</v>
      </c>
      <c r="E54" s="7">
        <v>9</v>
      </c>
      <c r="G54" s="17" t="s">
        <v>63</v>
      </c>
      <c r="J54" s="16" t="s">
        <v>43</v>
      </c>
      <c r="K54" s="6" t="s">
        <v>115</v>
      </c>
      <c r="L54" s="17" t="s">
        <v>40</v>
      </c>
      <c r="M54" s="17" t="s">
        <v>168</v>
      </c>
      <c r="Q54" s="63">
        <v>139</v>
      </c>
      <c r="R54" s="63">
        <v>2</v>
      </c>
      <c r="T54" s="6">
        <v>10</v>
      </c>
      <c r="U54" s="6" t="s">
        <v>114</v>
      </c>
      <c r="V54" s="7">
        <v>1</v>
      </c>
      <c r="W54" s="65">
        <v>64</v>
      </c>
      <c r="X54" s="65">
        <v>44</v>
      </c>
      <c r="Y54" s="66"/>
      <c r="Z54" s="65">
        <v>32</v>
      </c>
      <c r="AA54" s="65">
        <v>22</v>
      </c>
      <c r="AB54" s="66"/>
      <c r="AC54" s="65">
        <v>42</v>
      </c>
      <c r="AD54" s="65">
        <v>36</v>
      </c>
      <c r="AE54" s="66"/>
      <c r="AF54" s="68">
        <f>+W54+Z54+AC54+(X54+AA54+AD54)/100</f>
        <v>139.02000000000001</v>
      </c>
      <c r="AG54" s="66"/>
      <c r="AH54" s="66"/>
    </row>
    <row r="55" spans="1:35" x14ac:dyDescent="0.35">
      <c r="A55" s="10">
        <v>18</v>
      </c>
      <c r="B55" s="10">
        <v>12</v>
      </c>
      <c r="C55" s="7">
        <v>1791</v>
      </c>
      <c r="D55" s="7">
        <v>12</v>
      </c>
      <c r="E55" s="7">
        <v>9</v>
      </c>
      <c r="G55" s="17" t="s">
        <v>63</v>
      </c>
      <c r="J55" s="16" t="s">
        <v>116</v>
      </c>
      <c r="K55" s="6" t="s">
        <v>117</v>
      </c>
      <c r="Q55" s="63">
        <v>194</v>
      </c>
      <c r="R55" s="63">
        <v>73</v>
      </c>
      <c r="T55" s="6">
        <v>10</v>
      </c>
      <c r="U55" s="6" t="s">
        <v>114</v>
      </c>
      <c r="V55" s="7">
        <v>1</v>
      </c>
      <c r="W55" s="65">
        <v>88</v>
      </c>
      <c r="X55" s="65">
        <v>74</v>
      </c>
      <c r="Y55" s="66"/>
      <c r="Z55" s="65">
        <v>44</v>
      </c>
      <c r="AA55" s="65">
        <v>37</v>
      </c>
      <c r="AB55" s="66"/>
      <c r="AC55" s="65">
        <v>61</v>
      </c>
      <c r="AD55" s="65">
        <v>62</v>
      </c>
      <c r="AE55" s="66"/>
      <c r="AF55" s="68">
        <f>+W55+Z55+AC55+(X55+AA55+AD55)/100</f>
        <v>194.73</v>
      </c>
      <c r="AG55" s="66"/>
      <c r="AH55" s="66"/>
    </row>
    <row r="56" spans="1:35" x14ac:dyDescent="0.35">
      <c r="A56" s="10">
        <v>18</v>
      </c>
      <c r="B56" s="10">
        <v>12</v>
      </c>
      <c r="C56" s="7">
        <v>1791</v>
      </c>
      <c r="D56" s="7">
        <v>12</v>
      </c>
      <c r="E56" s="7">
        <v>9</v>
      </c>
      <c r="G56" s="17" t="s">
        <v>63</v>
      </c>
      <c r="J56" s="16" t="s">
        <v>56</v>
      </c>
      <c r="K56" s="6" t="s">
        <v>57</v>
      </c>
      <c r="L56" s="17" t="s">
        <v>67</v>
      </c>
      <c r="M56" s="17" t="s">
        <v>166</v>
      </c>
      <c r="Q56" s="63">
        <v>157</v>
      </c>
      <c r="R56" s="63">
        <v>86</v>
      </c>
      <c r="T56" s="6">
        <v>10</v>
      </c>
      <c r="U56" s="6" t="s">
        <v>114</v>
      </c>
      <c r="V56" s="7">
        <v>1</v>
      </c>
      <c r="W56" s="65">
        <v>71</v>
      </c>
      <c r="X56" s="65">
        <v>11</v>
      </c>
      <c r="Y56" s="66"/>
      <c r="Z56" s="65">
        <v>35</v>
      </c>
      <c r="AA56" s="65">
        <v>55</v>
      </c>
      <c r="AB56" s="66"/>
      <c r="AC56" s="65">
        <v>51</v>
      </c>
      <c r="AD56" s="65">
        <v>20</v>
      </c>
      <c r="AE56" s="66"/>
      <c r="AF56" s="68">
        <f>+W56+Z56+AC56+(X56+AA56+AD56)/100</f>
        <v>157.86000000000001</v>
      </c>
      <c r="AG56" s="66"/>
      <c r="AH56" s="66"/>
    </row>
    <row r="57" spans="1:35" x14ac:dyDescent="0.35">
      <c r="A57" s="10">
        <v>20</v>
      </c>
      <c r="B57" s="10">
        <v>13</v>
      </c>
      <c r="C57" s="7">
        <v>1791</v>
      </c>
      <c r="D57" s="7">
        <v>12</v>
      </c>
      <c r="E57" s="7">
        <v>17</v>
      </c>
      <c r="G57" s="17" t="s">
        <v>63</v>
      </c>
      <c r="J57" s="16" t="s">
        <v>43</v>
      </c>
      <c r="K57" s="6" t="s">
        <v>119</v>
      </c>
      <c r="L57" s="17" t="s">
        <v>60</v>
      </c>
      <c r="M57" s="17" t="s">
        <v>166</v>
      </c>
      <c r="N57" s="17" t="s">
        <v>120</v>
      </c>
      <c r="Q57" s="63">
        <v>4337</v>
      </c>
      <c r="R57" s="63">
        <v>3</v>
      </c>
      <c r="V57" s="7">
        <v>1</v>
      </c>
      <c r="W57" s="65">
        <v>2008</v>
      </c>
      <c r="X57" s="65">
        <v>37</v>
      </c>
      <c r="Y57" s="66"/>
      <c r="Z57" s="65">
        <v>1004</v>
      </c>
      <c r="AA57" s="65">
        <v>18</v>
      </c>
      <c r="AB57" s="66"/>
      <c r="AC57" s="65">
        <v>1324</v>
      </c>
      <c r="AD57" s="65">
        <v>76</v>
      </c>
      <c r="AE57" s="66"/>
      <c r="AF57" s="68">
        <f>+W57+Z57+AC57+(X57+AA57+AD57)/100</f>
        <v>4337.3100000000004</v>
      </c>
      <c r="AG57" s="66"/>
      <c r="AH57" s="66"/>
      <c r="AI57" s="6" t="s">
        <v>121</v>
      </c>
    </row>
    <row r="58" spans="1:35" x14ac:dyDescent="0.35">
      <c r="A58" s="10">
        <v>24</v>
      </c>
      <c r="B58" s="10">
        <v>15</v>
      </c>
      <c r="C58" s="7">
        <v>1792</v>
      </c>
      <c r="D58" s="7">
        <v>5</v>
      </c>
      <c r="E58" s="7">
        <v>8</v>
      </c>
      <c r="F58" s="7">
        <v>11</v>
      </c>
      <c r="G58" s="17" t="s">
        <v>63</v>
      </c>
      <c r="J58" s="16" t="s">
        <v>80</v>
      </c>
      <c r="L58" s="17" t="s">
        <v>31</v>
      </c>
      <c r="M58" s="17" t="s">
        <v>169</v>
      </c>
      <c r="Q58" s="63">
        <v>212</v>
      </c>
      <c r="R58" s="63">
        <v>43</v>
      </c>
      <c r="V58" s="21">
        <v>25</v>
      </c>
      <c r="W58" s="65">
        <v>84</v>
      </c>
      <c r="X58" s="65">
        <v>51</v>
      </c>
      <c r="Y58" s="66"/>
      <c r="Z58" s="65">
        <v>42</v>
      </c>
      <c r="AA58" s="65">
        <v>25</v>
      </c>
      <c r="AB58" s="66"/>
      <c r="AC58" s="65">
        <v>85</v>
      </c>
      <c r="AD58" s="65">
        <v>67</v>
      </c>
      <c r="AE58" s="66"/>
      <c r="AF58" s="68">
        <f>+W58+Z58+AC58+(X58+AA58+AD58)/100</f>
        <v>212.43</v>
      </c>
      <c r="AG58" s="66"/>
      <c r="AH58" s="66"/>
    </row>
    <row r="59" spans="1:35" x14ac:dyDescent="0.35">
      <c r="A59" s="10">
        <v>24</v>
      </c>
      <c r="B59" s="10">
        <v>15</v>
      </c>
      <c r="C59" s="7">
        <v>1792</v>
      </c>
      <c r="D59" s="7">
        <v>5</v>
      </c>
      <c r="E59" s="7">
        <v>8</v>
      </c>
      <c r="F59" s="7">
        <v>16</v>
      </c>
      <c r="G59" s="17" t="s">
        <v>63</v>
      </c>
      <c r="J59" s="16" t="s">
        <v>43</v>
      </c>
      <c r="K59" s="6" t="s">
        <v>115</v>
      </c>
      <c r="L59" s="17" t="s">
        <v>40</v>
      </c>
      <c r="M59" s="17" t="s">
        <v>168</v>
      </c>
      <c r="Q59" s="63">
        <v>41</v>
      </c>
      <c r="R59" s="63">
        <v>38</v>
      </c>
      <c r="V59" s="21">
        <v>25</v>
      </c>
      <c r="W59" s="65">
        <v>16</v>
      </c>
      <c r="X59" s="65">
        <v>53</v>
      </c>
      <c r="Y59" s="66"/>
      <c r="Z59" s="65">
        <v>8</v>
      </c>
      <c r="AA59" s="65">
        <v>27</v>
      </c>
      <c r="AB59" s="66"/>
      <c r="AC59" s="66">
        <v>16</v>
      </c>
      <c r="AD59" s="65">
        <v>58</v>
      </c>
      <c r="AE59" s="66"/>
      <c r="AF59" s="68">
        <f>+W59+Z59+AC59+(X59+AA59+AD59)/100</f>
        <v>41.38</v>
      </c>
      <c r="AG59" s="66"/>
      <c r="AH59" s="66"/>
    </row>
    <row r="60" spans="1:35" x14ac:dyDescent="0.35">
      <c r="A60" s="10">
        <v>24</v>
      </c>
      <c r="B60" s="10">
        <v>15</v>
      </c>
      <c r="C60" s="7">
        <v>1792</v>
      </c>
      <c r="D60" s="7">
        <v>5</v>
      </c>
      <c r="E60" s="7">
        <v>8</v>
      </c>
      <c r="F60" s="7">
        <v>16</v>
      </c>
      <c r="G60" s="17" t="s">
        <v>63</v>
      </c>
      <c r="J60" s="16" t="s">
        <v>110</v>
      </c>
      <c r="K60" s="6" t="s">
        <v>95</v>
      </c>
      <c r="L60" s="17" t="s">
        <v>60</v>
      </c>
      <c r="M60" s="17" t="s">
        <v>166</v>
      </c>
      <c r="Q60" s="63">
        <v>30</v>
      </c>
      <c r="R60" s="63">
        <v>17</v>
      </c>
      <c r="V60" s="21">
        <v>25</v>
      </c>
      <c r="W60" s="65">
        <v>19</v>
      </c>
      <c r="X60" s="65">
        <v>64</v>
      </c>
      <c r="Y60" s="66"/>
      <c r="Z60" s="65">
        <v>9</v>
      </c>
      <c r="AA60" s="65">
        <v>81</v>
      </c>
      <c r="AB60" s="66"/>
      <c r="AC60" s="66"/>
      <c r="AD60" s="65">
        <v>72</v>
      </c>
      <c r="AE60" s="66"/>
      <c r="AF60" s="68">
        <f>+W60+Z60+AC60+(X60+AA60+AD60)/100</f>
        <v>30.17</v>
      </c>
      <c r="AG60" s="66"/>
      <c r="AH60" s="66"/>
    </row>
    <row r="61" spans="1:35" x14ac:dyDescent="0.35">
      <c r="A61" s="10">
        <v>25</v>
      </c>
      <c r="B61" s="10">
        <v>15</v>
      </c>
      <c r="C61" s="7">
        <v>1792</v>
      </c>
      <c r="D61" s="7">
        <v>5</v>
      </c>
      <c r="E61" s="7">
        <v>8</v>
      </c>
      <c r="F61" s="7">
        <v>17</v>
      </c>
      <c r="G61" s="17" t="s">
        <v>63</v>
      </c>
      <c r="J61" s="16" t="s">
        <v>122</v>
      </c>
      <c r="K61" s="6" t="s">
        <v>123</v>
      </c>
      <c r="Q61" s="63">
        <v>484</v>
      </c>
      <c r="R61" s="63">
        <v>18</v>
      </c>
      <c r="V61" s="21">
        <v>25</v>
      </c>
      <c r="W61" s="65">
        <v>189</v>
      </c>
      <c r="X61" s="65">
        <v>49</v>
      </c>
      <c r="Y61" s="66"/>
      <c r="Z61" s="66">
        <v>94</v>
      </c>
      <c r="AA61" s="66">
        <v>75</v>
      </c>
      <c r="AB61" s="66"/>
      <c r="AC61" s="66">
        <v>199</v>
      </c>
      <c r="AD61" s="66">
        <v>94</v>
      </c>
      <c r="AE61" s="66"/>
      <c r="AF61" s="68">
        <f>+W61+Z61+AC61+(X61+AA61+AD61)/100</f>
        <v>484.18</v>
      </c>
      <c r="AG61" s="66"/>
      <c r="AH61" s="66"/>
    </row>
    <row r="62" spans="1:35" x14ac:dyDescent="0.35">
      <c r="A62" s="10">
        <v>29</v>
      </c>
      <c r="B62" s="10">
        <v>17</v>
      </c>
      <c r="C62" s="7">
        <v>1792</v>
      </c>
      <c r="D62" s="7">
        <v>7</v>
      </c>
      <c r="E62" s="7">
        <v>5</v>
      </c>
      <c r="G62" s="17" t="s">
        <v>63</v>
      </c>
      <c r="J62" s="16" t="s">
        <v>45</v>
      </c>
      <c r="K62" s="6" t="s">
        <v>124</v>
      </c>
      <c r="Q62" s="63">
        <v>75</v>
      </c>
      <c r="R62" s="63">
        <v>4</v>
      </c>
      <c r="T62" s="6">
        <v>11</v>
      </c>
      <c r="V62" s="21">
        <v>25</v>
      </c>
      <c r="W62" s="66">
        <v>29</v>
      </c>
      <c r="X62" s="66">
        <v>94</v>
      </c>
      <c r="Y62" s="66"/>
      <c r="Z62" s="66">
        <v>14</v>
      </c>
      <c r="AA62" s="66">
        <v>97</v>
      </c>
      <c r="AB62" s="66"/>
      <c r="AC62" s="66">
        <v>30</v>
      </c>
      <c r="AD62" s="66">
        <v>13</v>
      </c>
      <c r="AE62" s="66"/>
      <c r="AF62" s="68">
        <f>+W62+Z62+AC62+(X62+AA62+AD62)/100</f>
        <v>75.040000000000006</v>
      </c>
      <c r="AG62" s="66"/>
      <c r="AH62" s="66"/>
    </row>
    <row r="63" spans="1:35" x14ac:dyDescent="0.35">
      <c r="A63" s="10">
        <v>29</v>
      </c>
      <c r="B63" s="10">
        <v>17</v>
      </c>
      <c r="C63" s="7">
        <v>1792</v>
      </c>
      <c r="D63" s="7">
        <v>7</v>
      </c>
      <c r="E63" s="7">
        <v>19</v>
      </c>
      <c r="G63" s="17" t="s">
        <v>63</v>
      </c>
      <c r="J63" s="16" t="s">
        <v>125</v>
      </c>
      <c r="L63" s="17" t="s">
        <v>126</v>
      </c>
      <c r="M63" s="17" t="s">
        <v>166</v>
      </c>
      <c r="N63" s="17" t="s">
        <v>127</v>
      </c>
      <c r="Q63" s="63">
        <v>72</v>
      </c>
      <c r="R63" s="63">
        <v>75</v>
      </c>
      <c r="T63" s="6">
        <v>11</v>
      </c>
      <c r="V63" s="21">
        <v>25</v>
      </c>
      <c r="W63" s="66">
        <v>48</v>
      </c>
      <c r="X63" s="66">
        <v>50</v>
      </c>
      <c r="Y63" s="66"/>
      <c r="Z63" s="66">
        <v>24</v>
      </c>
      <c r="AA63" s="66">
        <v>25</v>
      </c>
      <c r="AB63" s="66"/>
      <c r="AC63" s="66"/>
      <c r="AD63" s="66"/>
      <c r="AE63" s="66"/>
      <c r="AF63" s="68">
        <f>+W63+Z63+AC63+(X63+AA63+AD63)/100</f>
        <v>72.75</v>
      </c>
      <c r="AG63" s="66"/>
      <c r="AH63" s="66"/>
    </row>
    <row r="64" spans="1:35" x14ac:dyDescent="0.35">
      <c r="A64" s="10">
        <v>29</v>
      </c>
      <c r="B64" s="10">
        <v>17</v>
      </c>
      <c r="C64" s="7">
        <v>1792</v>
      </c>
      <c r="D64" s="7">
        <v>7</v>
      </c>
      <c r="E64" s="7">
        <v>21</v>
      </c>
      <c r="G64" s="17" t="s">
        <v>63</v>
      </c>
      <c r="J64" s="16" t="s">
        <v>43</v>
      </c>
      <c r="K64" s="6" t="s">
        <v>128</v>
      </c>
      <c r="L64" s="17" t="s">
        <v>36</v>
      </c>
      <c r="M64" s="17" t="s">
        <v>166</v>
      </c>
      <c r="N64" s="17" t="s">
        <v>127</v>
      </c>
      <c r="Q64" s="63">
        <v>414</v>
      </c>
      <c r="R64" s="63">
        <v>67</v>
      </c>
      <c r="T64" s="6">
        <v>11</v>
      </c>
      <c r="V64" s="21">
        <v>25</v>
      </c>
      <c r="W64" s="66">
        <v>176</v>
      </c>
      <c r="X64" s="66"/>
      <c r="Y64" s="66"/>
      <c r="Z64" s="66">
        <v>88</v>
      </c>
      <c r="AA64" s="66"/>
      <c r="AB64" s="66"/>
      <c r="AC64" s="66">
        <v>150</v>
      </c>
      <c r="AD64" s="66">
        <v>67</v>
      </c>
      <c r="AE64" s="66"/>
      <c r="AF64" s="68">
        <f>+W64+Z64+AC64+(X64+AA64+AD64)/100</f>
        <v>414.67</v>
      </c>
      <c r="AG64" s="66"/>
      <c r="AH64" s="66"/>
    </row>
    <row r="65" spans="1:35" x14ac:dyDescent="0.35">
      <c r="A65" s="10">
        <v>30</v>
      </c>
      <c r="B65" s="10">
        <v>18</v>
      </c>
      <c r="C65" s="7">
        <v>1792</v>
      </c>
      <c r="D65" s="7">
        <v>7</v>
      </c>
      <c r="E65" s="7">
        <v>21</v>
      </c>
      <c r="G65" s="17" t="s">
        <v>63</v>
      </c>
      <c r="J65" s="16" t="s">
        <v>130</v>
      </c>
      <c r="K65" s="6" t="s">
        <v>129</v>
      </c>
      <c r="L65" s="17" t="s">
        <v>131</v>
      </c>
      <c r="M65" s="17" t="s">
        <v>172</v>
      </c>
      <c r="Q65" s="63">
        <v>28</v>
      </c>
      <c r="R65" s="63">
        <v>4</v>
      </c>
      <c r="T65" s="6">
        <v>12</v>
      </c>
      <c r="V65" s="21">
        <v>25</v>
      </c>
      <c r="W65" s="66">
        <v>19</v>
      </c>
      <c r="X65" s="66"/>
      <c r="Y65" s="66"/>
      <c r="Z65" s="66">
        <v>9</v>
      </c>
      <c r="AA65" s="66">
        <v>4</v>
      </c>
      <c r="AB65" s="66"/>
      <c r="AC65" s="66"/>
      <c r="AD65" s="66"/>
      <c r="AE65" s="66"/>
      <c r="AF65" s="68">
        <f>+W65+Z65+AC65+(X65+AA65+AD65)/100</f>
        <v>28.04</v>
      </c>
      <c r="AG65" s="66"/>
      <c r="AH65" s="66"/>
    </row>
    <row r="66" spans="1:35" x14ac:dyDescent="0.35">
      <c r="A66" s="10">
        <v>30</v>
      </c>
      <c r="B66" s="10">
        <v>18</v>
      </c>
      <c r="C66" s="7">
        <v>1792</v>
      </c>
      <c r="D66" s="7">
        <v>7</v>
      </c>
      <c r="E66" s="7">
        <v>21</v>
      </c>
      <c r="G66" s="17" t="s">
        <v>63</v>
      </c>
      <c r="J66" s="16" t="s">
        <v>132</v>
      </c>
      <c r="K66" s="6" t="s">
        <v>129</v>
      </c>
      <c r="L66" s="17" t="s">
        <v>131</v>
      </c>
      <c r="M66" s="17" t="s">
        <v>172</v>
      </c>
      <c r="Q66" s="63">
        <v>323</v>
      </c>
      <c r="R66" s="63">
        <v>5</v>
      </c>
      <c r="T66" s="6">
        <v>12</v>
      </c>
      <c r="V66" s="21">
        <v>25</v>
      </c>
      <c r="W66" s="66">
        <v>125</v>
      </c>
      <c r="X66" s="66">
        <v>45</v>
      </c>
      <c r="Y66" s="66"/>
      <c r="Z66" s="66">
        <v>62</v>
      </c>
      <c r="AA66" s="66">
        <v>73</v>
      </c>
      <c r="AB66" s="66"/>
      <c r="AC66" s="66">
        <v>134</v>
      </c>
      <c r="AD66" s="66">
        <v>87</v>
      </c>
      <c r="AE66" s="66"/>
      <c r="AF66" s="68">
        <f>+W66+Z66+AC66+(X66+AA66+AD66)/100</f>
        <v>323.05</v>
      </c>
      <c r="AG66" s="66"/>
      <c r="AH66" s="66"/>
    </row>
    <row r="67" spans="1:35" x14ac:dyDescent="0.35">
      <c r="A67" s="10">
        <v>30</v>
      </c>
      <c r="B67" s="10">
        <v>18</v>
      </c>
      <c r="C67" s="7">
        <v>1792</v>
      </c>
      <c r="D67" s="7">
        <v>7</v>
      </c>
      <c r="E67" s="7">
        <v>21</v>
      </c>
      <c r="G67" s="17" t="s">
        <v>63</v>
      </c>
      <c r="J67" s="16" t="s">
        <v>133</v>
      </c>
      <c r="K67" s="6" t="s">
        <v>134</v>
      </c>
      <c r="L67" s="17" t="s">
        <v>131</v>
      </c>
      <c r="M67" s="17" t="s">
        <v>172</v>
      </c>
      <c r="Q67" s="63">
        <v>228</v>
      </c>
      <c r="R67" s="63">
        <v>84</v>
      </c>
      <c r="T67" s="6">
        <v>12</v>
      </c>
      <c r="V67" s="21">
        <v>25</v>
      </c>
      <c r="W67" s="66">
        <v>90</v>
      </c>
      <c r="X67" s="66"/>
      <c r="Y67" s="66"/>
      <c r="Z67" s="66">
        <v>45</v>
      </c>
      <c r="AA67" s="66"/>
      <c r="AB67" s="66"/>
      <c r="AC67" s="66">
        <v>93</v>
      </c>
      <c r="AD67" s="66">
        <v>84</v>
      </c>
      <c r="AE67" s="66"/>
      <c r="AF67" s="68">
        <f>+W67+Z67+AC67+(X67+AA67+AD67)/100</f>
        <v>228.84</v>
      </c>
      <c r="AG67" s="66"/>
      <c r="AH67" s="66"/>
    </row>
    <row r="68" spans="1:35" x14ac:dyDescent="0.35">
      <c r="A68" s="10">
        <v>30</v>
      </c>
      <c r="B68" s="10">
        <v>18</v>
      </c>
      <c r="C68" s="7">
        <v>1792</v>
      </c>
      <c r="D68" s="7">
        <v>7</v>
      </c>
      <c r="E68" s="7">
        <v>21</v>
      </c>
      <c r="G68" s="17" t="s">
        <v>63</v>
      </c>
      <c r="J68" s="16" t="s">
        <v>135</v>
      </c>
      <c r="K68" s="6" t="s">
        <v>136</v>
      </c>
      <c r="L68" s="17" t="s">
        <v>60</v>
      </c>
      <c r="M68" s="17" t="s">
        <v>166</v>
      </c>
      <c r="Q68" s="63">
        <v>81</v>
      </c>
      <c r="R68" s="63">
        <v>56</v>
      </c>
      <c r="T68" s="6">
        <v>12</v>
      </c>
      <c r="V68" s="21">
        <v>25</v>
      </c>
      <c r="W68" s="66">
        <v>32</v>
      </c>
      <c r="X68" s="66">
        <v>62</v>
      </c>
      <c r="Y68" s="66"/>
      <c r="Z68" s="66">
        <v>16</v>
      </c>
      <c r="AA68" s="66">
        <v>31</v>
      </c>
      <c r="AB68" s="66"/>
      <c r="AC68" s="66">
        <v>32</v>
      </c>
      <c r="AD68" s="66">
        <v>63</v>
      </c>
      <c r="AE68" s="66"/>
      <c r="AF68" s="68">
        <f>+W68+Z68+AC68+(X68+AA68+AD68)/100</f>
        <v>81.56</v>
      </c>
      <c r="AG68" s="66"/>
      <c r="AH68" s="66"/>
    </row>
    <row r="69" spans="1:35" x14ac:dyDescent="0.35">
      <c r="A69" s="10">
        <v>31</v>
      </c>
      <c r="B69" s="10">
        <v>18</v>
      </c>
      <c r="C69" s="7">
        <v>1792</v>
      </c>
      <c r="D69" s="7">
        <v>9</v>
      </c>
      <c r="E69" s="7">
        <v>12</v>
      </c>
      <c r="G69" s="17" t="s">
        <v>63</v>
      </c>
      <c r="J69" s="16" t="s">
        <v>45</v>
      </c>
      <c r="K69" s="6" t="s">
        <v>137</v>
      </c>
      <c r="L69" s="17" t="s">
        <v>139</v>
      </c>
      <c r="M69" s="17" t="s">
        <v>166</v>
      </c>
      <c r="N69" s="17" t="s">
        <v>138</v>
      </c>
      <c r="Q69" s="63">
        <v>29207</v>
      </c>
      <c r="R69" s="63">
        <v>9</v>
      </c>
      <c r="V69" s="21">
        <v>25</v>
      </c>
      <c r="W69" s="66">
        <v>12283</v>
      </c>
      <c r="X69" s="66">
        <v>44</v>
      </c>
      <c r="Y69" s="66"/>
      <c r="Z69" s="66">
        <v>6141</v>
      </c>
      <c r="AA69" s="66">
        <v>71</v>
      </c>
      <c r="AB69" s="66"/>
      <c r="AC69" s="66">
        <v>10781</v>
      </c>
      <c r="AD69" s="66">
        <v>94</v>
      </c>
      <c r="AE69" s="66"/>
      <c r="AF69" s="68">
        <f>+W69+Z69+AC69+(X69+AA69+AD69)/100</f>
        <v>29207.09</v>
      </c>
      <c r="AG69" s="66"/>
      <c r="AH69" s="66"/>
      <c r="AI69" s="6" t="s">
        <v>158</v>
      </c>
    </row>
    <row r="70" spans="1:35" x14ac:dyDescent="0.35">
      <c r="A70" s="10">
        <v>33</v>
      </c>
      <c r="B70" s="10">
        <v>19</v>
      </c>
      <c r="C70" s="7">
        <v>1792</v>
      </c>
      <c r="D70" s="7">
        <v>11</v>
      </c>
      <c r="E70" s="7">
        <v>16</v>
      </c>
      <c r="F70" s="7">
        <v>17</v>
      </c>
      <c r="G70" s="17" t="s">
        <v>63</v>
      </c>
      <c r="J70" s="16" t="s">
        <v>45</v>
      </c>
      <c r="K70" s="6" t="s">
        <v>141</v>
      </c>
      <c r="L70" s="17" t="s">
        <v>140</v>
      </c>
      <c r="M70" s="17" t="s">
        <v>166</v>
      </c>
      <c r="Q70" s="63">
        <v>58</v>
      </c>
      <c r="T70" s="6">
        <v>12</v>
      </c>
      <c r="U70" s="6" t="s">
        <v>114</v>
      </c>
      <c r="V70" s="21">
        <v>25</v>
      </c>
      <c r="W70" s="66">
        <v>38</v>
      </c>
      <c r="X70" s="66">
        <v>67</v>
      </c>
      <c r="Y70" s="66"/>
      <c r="Z70" s="66">
        <v>19</v>
      </c>
      <c r="AA70" s="66">
        <v>33</v>
      </c>
      <c r="AB70" s="66"/>
      <c r="AC70" s="66"/>
      <c r="AD70" s="66"/>
      <c r="AE70" s="66"/>
      <c r="AF70" s="68">
        <f>+W70+Z70+AC70+(X70+AA70+AD70)/100</f>
        <v>58</v>
      </c>
      <c r="AG70" s="66"/>
      <c r="AH70" s="66"/>
    </row>
    <row r="71" spans="1:35" x14ac:dyDescent="0.35">
      <c r="A71" s="10">
        <v>34</v>
      </c>
      <c r="B71" s="10">
        <v>20</v>
      </c>
      <c r="C71" s="7">
        <v>1792</v>
      </c>
      <c r="D71" s="7">
        <v>12</v>
      </c>
      <c r="E71" s="7">
        <v>5</v>
      </c>
      <c r="G71" s="17" t="s">
        <v>63</v>
      </c>
      <c r="J71" s="16" t="s">
        <v>45</v>
      </c>
      <c r="K71" s="6" t="s">
        <v>142</v>
      </c>
      <c r="L71" s="17" t="s">
        <v>84</v>
      </c>
      <c r="M71" s="17" t="s">
        <v>166</v>
      </c>
      <c r="Q71" s="63">
        <v>872</v>
      </c>
      <c r="R71" s="63">
        <v>46</v>
      </c>
      <c r="T71" s="6">
        <v>12</v>
      </c>
      <c r="U71" s="6" t="s">
        <v>114</v>
      </c>
      <c r="V71" s="21">
        <v>25</v>
      </c>
      <c r="W71" s="66">
        <v>574</v>
      </c>
      <c r="X71" s="66">
        <v>62</v>
      </c>
      <c r="Y71" s="66"/>
      <c r="Z71" s="66">
        <v>287</v>
      </c>
      <c r="AA71" s="66">
        <v>31</v>
      </c>
      <c r="AB71" s="66"/>
      <c r="AC71" s="66">
        <v>10</v>
      </c>
      <c r="AD71" s="66">
        <v>53</v>
      </c>
      <c r="AE71" s="66"/>
      <c r="AF71" s="68">
        <f>+W71+Z71+AC71+(X71+AA71+AD71)/100</f>
        <v>872.46</v>
      </c>
      <c r="AG71" s="66"/>
      <c r="AH71" s="66"/>
    </row>
    <row r="72" spans="1:35" x14ac:dyDescent="0.35">
      <c r="A72" s="10">
        <v>36</v>
      </c>
      <c r="B72" s="10">
        <v>21</v>
      </c>
      <c r="C72" s="7">
        <v>1793</v>
      </c>
      <c r="D72" s="7">
        <v>1</v>
      </c>
      <c r="E72" s="7">
        <v>8</v>
      </c>
      <c r="G72" s="17" t="s">
        <v>63</v>
      </c>
      <c r="J72" s="16" t="s">
        <v>64</v>
      </c>
      <c r="K72" s="6" t="s">
        <v>46</v>
      </c>
      <c r="L72" s="17" t="s">
        <v>36</v>
      </c>
      <c r="M72" s="17" t="s">
        <v>166</v>
      </c>
      <c r="Q72" s="63">
        <v>431</v>
      </c>
      <c r="R72" s="63">
        <v>82</v>
      </c>
      <c r="T72" s="6">
        <v>13</v>
      </c>
      <c r="U72" s="7"/>
      <c r="V72" s="21">
        <v>25</v>
      </c>
      <c r="W72" s="66">
        <v>169</v>
      </c>
      <c r="X72" s="66">
        <v>2</v>
      </c>
      <c r="Y72" s="66"/>
      <c r="Z72" s="66">
        <v>84</v>
      </c>
      <c r="AA72" s="66">
        <v>52</v>
      </c>
      <c r="AB72" s="66"/>
      <c r="AC72" s="66">
        <v>178</v>
      </c>
      <c r="AD72" s="66">
        <v>28</v>
      </c>
      <c r="AE72" s="66"/>
      <c r="AF72" s="68">
        <f>+W72+Z72+AC72+(X72+AA72+AD72)/100</f>
        <v>431.82</v>
      </c>
      <c r="AG72" s="66"/>
      <c r="AH72" s="66"/>
    </row>
    <row r="73" spans="1:35" x14ac:dyDescent="0.35">
      <c r="A73" s="10">
        <v>36</v>
      </c>
      <c r="B73" s="10">
        <v>21</v>
      </c>
      <c r="C73" s="7">
        <v>1793</v>
      </c>
      <c r="D73" s="7">
        <v>1</v>
      </c>
      <c r="E73" s="7">
        <v>9</v>
      </c>
      <c r="G73" s="17" t="s">
        <v>63</v>
      </c>
      <c r="J73" s="16" t="s">
        <v>64</v>
      </c>
      <c r="K73" s="6" t="s">
        <v>46</v>
      </c>
      <c r="L73" s="17" t="s">
        <v>36</v>
      </c>
      <c r="M73" s="17" t="s">
        <v>166</v>
      </c>
      <c r="Q73" s="63">
        <v>1712</v>
      </c>
      <c r="R73" s="63">
        <v>49</v>
      </c>
      <c r="T73" s="6">
        <v>13</v>
      </c>
      <c r="V73" s="21">
        <v>25</v>
      </c>
      <c r="W73" s="66">
        <v>670</v>
      </c>
      <c r="X73" s="66">
        <v>29</v>
      </c>
      <c r="Y73" s="66"/>
      <c r="Z73" s="66">
        <v>335</v>
      </c>
      <c r="AA73" s="66">
        <v>15</v>
      </c>
      <c r="AB73" s="66"/>
      <c r="AC73" s="66">
        <v>707</v>
      </c>
      <c r="AD73" s="66">
        <v>5</v>
      </c>
      <c r="AE73" s="66"/>
      <c r="AF73" s="68">
        <f>+W73+Z73+AC73+(X73+AA73+AD73)/100</f>
        <v>1712.49</v>
      </c>
      <c r="AG73" s="66"/>
      <c r="AH73" s="66"/>
    </row>
    <row r="74" spans="1:35" x14ac:dyDescent="0.35">
      <c r="A74" s="10">
        <v>36</v>
      </c>
      <c r="B74" s="10">
        <v>21</v>
      </c>
      <c r="C74" s="7">
        <v>1793</v>
      </c>
      <c r="D74" s="7">
        <v>1</v>
      </c>
      <c r="E74" s="7">
        <v>10</v>
      </c>
      <c r="G74" s="17" t="s">
        <v>63</v>
      </c>
      <c r="J74" s="16" t="s">
        <v>64</v>
      </c>
      <c r="K74" s="6" t="s">
        <v>46</v>
      </c>
      <c r="L74" s="17" t="s">
        <v>36</v>
      </c>
      <c r="M74" s="17" t="s">
        <v>166</v>
      </c>
      <c r="Q74" s="63">
        <v>112</v>
      </c>
      <c r="R74" s="63">
        <v>41</v>
      </c>
      <c r="T74" s="6">
        <v>13</v>
      </c>
      <c r="V74" s="21">
        <v>25</v>
      </c>
      <c r="W74" s="66">
        <v>43</v>
      </c>
      <c r="X74" s="66">
        <v>90</v>
      </c>
      <c r="Y74" s="66"/>
      <c r="Z74" s="66">
        <v>21</v>
      </c>
      <c r="AA74" s="66">
        <v>96</v>
      </c>
      <c r="AB74" s="66"/>
      <c r="AC74" s="66">
        <v>46</v>
      </c>
      <c r="AD74" s="66">
        <v>55</v>
      </c>
      <c r="AE74" s="66"/>
      <c r="AF74" s="68">
        <f>+W74+Z74+AC74+(X74+AA74+AD74)/100</f>
        <v>112.41</v>
      </c>
      <c r="AG74" s="66"/>
      <c r="AH74" s="66"/>
    </row>
    <row r="75" spans="1:35" x14ac:dyDescent="0.35">
      <c r="A75" s="10">
        <v>37</v>
      </c>
      <c r="B75" s="10">
        <v>21</v>
      </c>
      <c r="C75" s="7">
        <v>1793</v>
      </c>
      <c r="D75" s="7">
        <v>1</v>
      </c>
      <c r="E75" s="7">
        <v>10</v>
      </c>
      <c r="G75" s="17" t="s">
        <v>63</v>
      </c>
      <c r="J75" s="16" t="s">
        <v>34</v>
      </c>
      <c r="K75" s="6" t="s">
        <v>35</v>
      </c>
      <c r="L75" s="17" t="s">
        <v>36</v>
      </c>
      <c r="M75" s="17" t="s">
        <v>166</v>
      </c>
      <c r="Q75" s="63">
        <v>633</v>
      </c>
      <c r="R75" s="63">
        <v>92</v>
      </c>
      <c r="T75" s="6">
        <v>13</v>
      </c>
      <c r="V75" s="21">
        <v>25</v>
      </c>
      <c r="W75" s="66">
        <v>304</v>
      </c>
      <c r="X75" s="66">
        <v>10</v>
      </c>
      <c r="Y75" s="66"/>
      <c r="Z75" s="66">
        <v>152</v>
      </c>
      <c r="AA75" s="66">
        <v>10</v>
      </c>
      <c r="AB75" s="66"/>
      <c r="AC75" s="66">
        <v>177</v>
      </c>
      <c r="AD75" s="66">
        <v>72</v>
      </c>
      <c r="AE75" s="66"/>
      <c r="AF75" s="68">
        <f>+W75+Z75+AC75+(X75+AA75+AD75)/100</f>
        <v>633.91999999999996</v>
      </c>
      <c r="AG75" s="66"/>
      <c r="AH75" s="66"/>
    </row>
    <row r="76" spans="1:35" x14ac:dyDescent="0.35">
      <c r="A76" s="10">
        <v>38</v>
      </c>
      <c r="B76" s="10">
        <v>22</v>
      </c>
      <c r="C76" s="7">
        <v>1793</v>
      </c>
      <c r="D76" s="7">
        <v>2</v>
      </c>
      <c r="E76" s="7">
        <v>27</v>
      </c>
      <c r="G76" s="17" t="s">
        <v>63</v>
      </c>
      <c r="J76" s="16" t="s">
        <v>45</v>
      </c>
      <c r="K76" s="6" t="s">
        <v>143</v>
      </c>
      <c r="L76" s="17" t="s">
        <v>171</v>
      </c>
      <c r="M76" s="17" t="s">
        <v>166</v>
      </c>
      <c r="N76" s="17" t="s">
        <v>24</v>
      </c>
      <c r="Q76" s="63">
        <v>77</v>
      </c>
      <c r="R76" s="63">
        <v>73</v>
      </c>
      <c r="T76" s="6">
        <v>14</v>
      </c>
      <c r="V76" s="21">
        <v>25</v>
      </c>
      <c r="W76" s="66">
        <v>41</v>
      </c>
      <c r="X76" s="66">
        <v>26</v>
      </c>
      <c r="Y76" s="66"/>
      <c r="Z76" s="66">
        <v>20</v>
      </c>
      <c r="AA76" s="66">
        <v>64</v>
      </c>
      <c r="AB76" s="66"/>
      <c r="AC76" s="65">
        <v>15</v>
      </c>
      <c r="AD76" s="65">
        <v>83</v>
      </c>
      <c r="AE76" s="65"/>
      <c r="AF76" s="68">
        <f>+W76+Z76+AC76+(X76+AA76+AD76)/100</f>
        <v>77.73</v>
      </c>
      <c r="AG76" s="66"/>
      <c r="AH76" s="66"/>
    </row>
    <row r="77" spans="1:35" x14ac:dyDescent="0.35">
      <c r="A77" s="10">
        <v>39</v>
      </c>
      <c r="B77" s="10">
        <v>22</v>
      </c>
      <c r="C77" s="7">
        <v>1793</v>
      </c>
      <c r="D77" s="7">
        <v>2</v>
      </c>
      <c r="E77" s="7">
        <v>27</v>
      </c>
      <c r="G77" s="17" t="s">
        <v>63</v>
      </c>
      <c r="J77" s="16" t="s">
        <v>45</v>
      </c>
      <c r="K77" s="6" t="s">
        <v>144</v>
      </c>
      <c r="L77" s="17" t="s">
        <v>145</v>
      </c>
      <c r="M77" s="17" t="s">
        <v>166</v>
      </c>
      <c r="Q77" s="63">
        <v>101</v>
      </c>
      <c r="R77" s="63">
        <v>65</v>
      </c>
      <c r="T77" s="6">
        <v>14</v>
      </c>
      <c r="V77" s="7">
        <v>25</v>
      </c>
      <c r="W77" s="65">
        <v>38</v>
      </c>
      <c r="X77" s="65">
        <v>83</v>
      </c>
      <c r="Y77" s="65"/>
      <c r="Z77" s="65">
        <v>19</v>
      </c>
      <c r="AA77" s="65">
        <v>41</v>
      </c>
      <c r="AB77" s="65"/>
      <c r="AC77" s="66">
        <v>43</v>
      </c>
      <c r="AD77" s="66">
        <v>41</v>
      </c>
      <c r="AE77" s="66"/>
      <c r="AF77" s="68">
        <f>+W77+Z77+AC77+(X77+AA77+AD77)/100</f>
        <v>101.65</v>
      </c>
      <c r="AG77" s="66"/>
      <c r="AH77" s="66"/>
    </row>
    <row r="78" spans="1:35" x14ac:dyDescent="0.35">
      <c r="A78" s="10">
        <v>41</v>
      </c>
      <c r="B78" s="10">
        <v>23</v>
      </c>
      <c r="C78" s="7">
        <v>1793</v>
      </c>
      <c r="D78" s="7">
        <v>4</v>
      </c>
      <c r="E78" s="7">
        <v>1</v>
      </c>
      <c r="G78" s="17" t="s">
        <v>63</v>
      </c>
      <c r="J78" s="16" t="s">
        <v>147</v>
      </c>
      <c r="K78" s="6" t="s">
        <v>112</v>
      </c>
      <c r="L78" s="17" t="s">
        <v>36</v>
      </c>
      <c r="M78" s="17" t="s">
        <v>166</v>
      </c>
      <c r="Q78" s="63">
        <v>82</v>
      </c>
      <c r="R78" s="63">
        <v>21</v>
      </c>
      <c r="T78" s="6">
        <v>14</v>
      </c>
      <c r="V78" s="21">
        <v>25</v>
      </c>
      <c r="W78" s="66">
        <v>37</v>
      </c>
      <c r="X78" s="66">
        <v>3</v>
      </c>
      <c r="Y78" s="66"/>
      <c r="Z78" s="66">
        <v>18</v>
      </c>
      <c r="AA78" s="66">
        <v>52</v>
      </c>
      <c r="AB78" s="66"/>
      <c r="AC78" s="66">
        <v>26</v>
      </c>
      <c r="AD78" s="66">
        <v>66</v>
      </c>
      <c r="AE78" s="66"/>
      <c r="AF78" s="68">
        <f>+W78+Z78+AC78+(X78+AA78+AD78)/100</f>
        <v>82.21</v>
      </c>
      <c r="AG78" s="66"/>
      <c r="AH78" s="66"/>
    </row>
    <row r="79" spans="1:35" x14ac:dyDescent="0.35">
      <c r="A79" s="10">
        <v>41</v>
      </c>
      <c r="B79" s="10">
        <v>23</v>
      </c>
      <c r="C79" s="7">
        <v>1793</v>
      </c>
      <c r="D79" s="7">
        <v>4</v>
      </c>
      <c r="E79" s="7">
        <v>1</v>
      </c>
      <c r="G79" s="17" t="s">
        <v>63</v>
      </c>
      <c r="J79" s="16" t="s">
        <v>34</v>
      </c>
      <c r="K79" s="6" t="s">
        <v>35</v>
      </c>
      <c r="L79" s="17" t="s">
        <v>36</v>
      </c>
      <c r="M79" s="17" t="s">
        <v>166</v>
      </c>
      <c r="Q79" s="63">
        <v>195</v>
      </c>
      <c r="R79" s="63">
        <v>47</v>
      </c>
      <c r="T79" s="6">
        <v>14</v>
      </c>
      <c r="V79" s="21">
        <v>25</v>
      </c>
      <c r="W79" s="66">
        <v>77</v>
      </c>
      <c r="X79" s="66">
        <v>10</v>
      </c>
      <c r="Y79" s="66"/>
      <c r="Z79" s="66">
        <v>38</v>
      </c>
      <c r="AA79" s="66">
        <v>55</v>
      </c>
      <c r="AB79" s="66"/>
      <c r="AC79" s="66">
        <v>79</v>
      </c>
      <c r="AD79" s="66">
        <v>82</v>
      </c>
      <c r="AE79" s="66"/>
      <c r="AF79" s="68">
        <f>+W79+Z79+AC79+(X79+AA79+AD79)/100</f>
        <v>195.47</v>
      </c>
      <c r="AG79" s="66"/>
      <c r="AH79" s="66"/>
    </row>
    <row r="80" spans="1:35" x14ac:dyDescent="0.35">
      <c r="A80" s="10">
        <v>42</v>
      </c>
      <c r="B80" s="10">
        <v>24</v>
      </c>
      <c r="C80" s="7">
        <v>1793</v>
      </c>
      <c r="D80" s="7">
        <v>4</v>
      </c>
      <c r="E80" s="7">
        <v>25</v>
      </c>
      <c r="G80" s="17" t="s">
        <v>63</v>
      </c>
      <c r="J80" s="16" t="s">
        <v>47</v>
      </c>
      <c r="K80" s="6" t="s">
        <v>148</v>
      </c>
      <c r="L80" s="17" t="s">
        <v>60</v>
      </c>
      <c r="M80" s="17" t="s">
        <v>166</v>
      </c>
      <c r="N80" s="17" t="s">
        <v>24</v>
      </c>
      <c r="Q80" s="63">
        <v>359</v>
      </c>
      <c r="R80" s="63">
        <v>82</v>
      </c>
      <c r="V80" s="21">
        <v>25</v>
      </c>
      <c r="W80" s="66">
        <v>206</v>
      </c>
      <c r="X80" s="66">
        <v>8</v>
      </c>
      <c r="Y80" s="66"/>
      <c r="Z80" s="66">
        <v>103</v>
      </c>
      <c r="AA80" s="66">
        <v>5</v>
      </c>
      <c r="AB80" s="66"/>
      <c r="AC80" s="66">
        <v>50</v>
      </c>
      <c r="AD80" s="66">
        <v>69</v>
      </c>
      <c r="AE80" s="66"/>
      <c r="AF80" s="68">
        <f>+W80+Z80+AC80+(X80+AA80+AD80)/100</f>
        <v>359.82</v>
      </c>
      <c r="AG80" s="66"/>
      <c r="AH80" s="66"/>
    </row>
    <row r="81" spans="1:35" x14ac:dyDescent="0.35">
      <c r="A81" s="10">
        <v>44</v>
      </c>
      <c r="B81" s="10">
        <v>25</v>
      </c>
      <c r="C81" s="7">
        <v>1793</v>
      </c>
      <c r="D81" s="7">
        <v>6</v>
      </c>
      <c r="E81" s="7">
        <v>13</v>
      </c>
      <c r="G81" s="17" t="s">
        <v>63</v>
      </c>
      <c r="J81" s="16" t="s">
        <v>45</v>
      </c>
      <c r="K81" s="6" t="s">
        <v>149</v>
      </c>
      <c r="L81" s="17" t="s">
        <v>171</v>
      </c>
      <c r="M81" s="17" t="s">
        <v>166</v>
      </c>
      <c r="Q81" s="63">
        <v>83</v>
      </c>
      <c r="R81" s="63">
        <v>65</v>
      </c>
      <c r="V81" s="21">
        <v>25</v>
      </c>
      <c r="W81" s="66">
        <v>37</v>
      </c>
      <c r="X81" s="66">
        <v>63</v>
      </c>
      <c r="Y81" s="66"/>
      <c r="Z81" s="66">
        <v>18</v>
      </c>
      <c r="AA81" s="66">
        <v>82</v>
      </c>
      <c r="AB81" s="66"/>
      <c r="AC81" s="66">
        <v>27</v>
      </c>
      <c r="AD81" s="66">
        <v>20</v>
      </c>
      <c r="AE81" s="66"/>
      <c r="AF81" s="68">
        <f>+W81+Z81+AC81+(X81+AA81+AD81)/100</f>
        <v>83.65</v>
      </c>
      <c r="AG81" s="66"/>
      <c r="AH81" s="66"/>
    </row>
    <row r="82" spans="1:35" x14ac:dyDescent="0.35">
      <c r="A82" s="10">
        <v>44</v>
      </c>
      <c r="B82" s="10">
        <v>25</v>
      </c>
      <c r="C82" s="7">
        <v>1793</v>
      </c>
      <c r="D82" s="7">
        <v>6</v>
      </c>
      <c r="E82" s="7">
        <v>13</v>
      </c>
      <c r="G82" s="17" t="s">
        <v>63</v>
      </c>
      <c r="J82" s="16" t="s">
        <v>146</v>
      </c>
      <c r="K82" s="6" t="s">
        <v>150</v>
      </c>
      <c r="L82" s="17" t="s">
        <v>36</v>
      </c>
      <c r="M82" s="17" t="s">
        <v>166</v>
      </c>
      <c r="Q82" s="63">
        <v>43</v>
      </c>
      <c r="R82" s="63">
        <v>82</v>
      </c>
      <c r="V82" s="21">
        <v>25</v>
      </c>
      <c r="W82" s="66">
        <v>17</v>
      </c>
      <c r="X82" s="66">
        <v>60</v>
      </c>
      <c r="Y82" s="66"/>
      <c r="Z82" s="66">
        <v>8</v>
      </c>
      <c r="AA82" s="66">
        <v>80</v>
      </c>
      <c r="AB82" s="66"/>
      <c r="AC82" s="66">
        <v>17</v>
      </c>
      <c r="AD82" s="66">
        <v>42</v>
      </c>
      <c r="AE82" s="66"/>
      <c r="AF82" s="68">
        <f>+W82+Z82+AC82+(X82+AA82+AD82)/100</f>
        <v>43.82</v>
      </c>
      <c r="AG82" s="66"/>
      <c r="AH82" s="66"/>
    </row>
    <row r="83" spans="1:35" x14ac:dyDescent="0.35">
      <c r="A83" s="10">
        <v>44</v>
      </c>
      <c r="B83" s="10">
        <v>25</v>
      </c>
      <c r="C83" s="7">
        <v>1793</v>
      </c>
      <c r="D83" s="7">
        <v>6</v>
      </c>
      <c r="E83" s="7">
        <v>13</v>
      </c>
      <c r="G83" s="17" t="s">
        <v>63</v>
      </c>
      <c r="J83" s="16" t="s">
        <v>110</v>
      </c>
      <c r="K83" s="6" t="s">
        <v>95</v>
      </c>
      <c r="L83" s="17" t="s">
        <v>60</v>
      </c>
      <c r="M83" s="17" t="s">
        <v>166</v>
      </c>
      <c r="N83" s="17" t="s">
        <v>24</v>
      </c>
      <c r="Q83" s="63">
        <v>499</v>
      </c>
      <c r="R83" s="63">
        <v>98</v>
      </c>
      <c r="V83" s="21">
        <v>25</v>
      </c>
      <c r="W83" s="66">
        <v>228</v>
      </c>
      <c r="X83" s="66">
        <v>12</v>
      </c>
      <c r="Y83" s="66"/>
      <c r="Z83" s="66">
        <v>114</v>
      </c>
      <c r="AA83" s="66">
        <v>6</v>
      </c>
      <c r="AB83" s="66"/>
      <c r="AC83" s="66">
        <v>157</v>
      </c>
      <c r="AD83" s="66">
        <v>80</v>
      </c>
      <c r="AE83" s="66"/>
      <c r="AF83" s="68">
        <f>+W83+Z83+AC83+(X83+AA83+AD83)/100</f>
        <v>499.98</v>
      </c>
      <c r="AG83" s="66"/>
      <c r="AH83" s="66"/>
    </row>
    <row r="84" spans="1:35" x14ac:dyDescent="0.35">
      <c r="A84" s="10">
        <v>44</v>
      </c>
      <c r="B84" s="10">
        <v>25</v>
      </c>
      <c r="C84" s="7">
        <v>1793</v>
      </c>
      <c r="D84" s="7">
        <v>6</v>
      </c>
      <c r="E84" s="7">
        <v>13</v>
      </c>
      <c r="G84" s="17" t="s">
        <v>63</v>
      </c>
      <c r="J84" s="16" t="s">
        <v>110</v>
      </c>
      <c r="K84" s="6" t="s">
        <v>95</v>
      </c>
      <c r="L84" s="17" t="s">
        <v>60</v>
      </c>
      <c r="M84" s="17" t="s">
        <v>166</v>
      </c>
      <c r="N84" s="17" t="s">
        <v>24</v>
      </c>
      <c r="Q84" s="63">
        <v>378</v>
      </c>
      <c r="R84" s="63">
        <v>48</v>
      </c>
      <c r="V84" s="21">
        <v>25</v>
      </c>
      <c r="W84" s="66">
        <v>252</v>
      </c>
      <c r="X84" s="66">
        <v>32</v>
      </c>
      <c r="Y84" s="66"/>
      <c r="Z84" s="66">
        <v>126</v>
      </c>
      <c r="AA84" s="66">
        <v>16</v>
      </c>
      <c r="AB84" s="66"/>
      <c r="AC84" s="66"/>
      <c r="AD84" s="66"/>
      <c r="AE84" s="66"/>
      <c r="AF84" s="68">
        <f>+W84+Z84+AC84+(X84+AA84+AD84)/100</f>
        <v>378.48</v>
      </c>
      <c r="AG84" s="66"/>
      <c r="AH84" s="66"/>
    </row>
    <row r="85" spans="1:35" x14ac:dyDescent="0.35">
      <c r="A85" s="10">
        <v>53</v>
      </c>
      <c r="B85" s="10">
        <v>30</v>
      </c>
      <c r="C85" s="7">
        <v>1794</v>
      </c>
      <c r="D85" s="7">
        <v>2</v>
      </c>
      <c r="E85" s="7">
        <v>13</v>
      </c>
      <c r="G85" s="17" t="s">
        <v>118</v>
      </c>
      <c r="J85" s="16" t="s">
        <v>45</v>
      </c>
      <c r="K85" s="6" t="s">
        <v>137</v>
      </c>
      <c r="M85" s="17" t="s">
        <v>166</v>
      </c>
      <c r="N85" s="17" t="s">
        <v>152</v>
      </c>
      <c r="Q85" s="63">
        <v>12170</v>
      </c>
      <c r="R85" s="63">
        <v>21</v>
      </c>
      <c r="V85" s="21">
        <v>25</v>
      </c>
      <c r="W85" s="66">
        <v>4780</v>
      </c>
      <c r="X85" s="66">
        <v>84</v>
      </c>
      <c r="Y85" s="66"/>
      <c r="Z85" s="66">
        <v>2390</v>
      </c>
      <c r="AA85" s="66">
        <v>41</v>
      </c>
      <c r="AB85" s="66"/>
      <c r="AC85" s="66">
        <v>4998</v>
      </c>
      <c r="AD85" s="66">
        <v>96</v>
      </c>
      <c r="AE85" s="66"/>
      <c r="AF85" s="68">
        <f>+W85+Z85+AC85+(X85+AA85+AD85)/100</f>
        <v>12170.21</v>
      </c>
      <c r="AG85" s="66"/>
      <c r="AH85" s="66"/>
      <c r="AI85" s="6" t="s">
        <v>153</v>
      </c>
    </row>
    <row r="86" spans="1:35" x14ac:dyDescent="0.35">
      <c r="A86" s="10">
        <v>57</v>
      </c>
      <c r="B86" s="10">
        <v>32</v>
      </c>
      <c r="C86" s="7">
        <v>1794</v>
      </c>
      <c r="D86" s="7">
        <v>7</v>
      </c>
      <c r="E86" s="7">
        <v>10</v>
      </c>
      <c r="G86" s="17" t="s">
        <v>118</v>
      </c>
      <c r="J86" s="16" t="s">
        <v>154</v>
      </c>
      <c r="K86" s="6" t="s">
        <v>155</v>
      </c>
      <c r="L86" s="17" t="s">
        <v>139</v>
      </c>
      <c r="M86" s="17" t="s">
        <v>166</v>
      </c>
      <c r="N86" s="17" t="s">
        <v>156</v>
      </c>
      <c r="Q86" s="63">
        <v>2231</v>
      </c>
      <c r="R86" s="63">
        <v>66</v>
      </c>
      <c r="V86" s="21">
        <v>25</v>
      </c>
      <c r="W86" s="66">
        <v>0</v>
      </c>
      <c r="X86" s="66">
        <v>0</v>
      </c>
      <c r="Y86" s="66"/>
      <c r="Z86" s="66">
        <v>892</v>
      </c>
      <c r="AA86" s="66">
        <v>66</v>
      </c>
      <c r="AB86" s="66"/>
      <c r="AC86" s="66">
        <v>1339</v>
      </c>
      <c r="AD86" s="66"/>
      <c r="AF86" s="68">
        <f>+W86+Z86+AC86+(X86+AA86+AD86)/100</f>
        <v>2231.66</v>
      </c>
      <c r="AG86" s="43"/>
      <c r="AH86" s="43"/>
      <c r="AI86" s="6" t="s">
        <v>157</v>
      </c>
    </row>
    <row r="88" spans="1:35" x14ac:dyDescent="0.35">
      <c r="W88" s="69">
        <f>SUM(W13:W86)+SUM(X13:X86)/100</f>
        <v>35704.949999999997</v>
      </c>
      <c r="Z88" s="69">
        <f>SUM(Z13:Z86)+SUM(AA13:AA86)/100</f>
        <v>18744.580000000002</v>
      </c>
      <c r="AC88" s="69">
        <f>SUM(AC13:AC86)+SUM(AD13:AD86)/100</f>
        <v>30462.93</v>
      </c>
    </row>
    <row r="104" spans="1:35" x14ac:dyDescent="0.35">
      <c r="AI104" s="16"/>
    </row>
    <row r="105" spans="1:35" x14ac:dyDescent="0.35">
      <c r="AH105" s="42"/>
    </row>
    <row r="106" spans="1:35" x14ac:dyDescent="0.35">
      <c r="AH106" s="42"/>
    </row>
    <row r="107" spans="1:35" x14ac:dyDescent="0.35">
      <c r="AH107" s="42"/>
    </row>
    <row r="108" spans="1:35" x14ac:dyDescent="0.35">
      <c r="A108" s="44"/>
      <c r="B108" s="44"/>
    </row>
    <row r="109" spans="1:35" x14ac:dyDescent="0.35">
      <c r="A109" s="44"/>
      <c r="B109" s="44"/>
      <c r="AH109" s="42"/>
    </row>
    <row r="110" spans="1:35" x14ac:dyDescent="0.35">
      <c r="A110" s="44"/>
      <c r="B110" s="44"/>
    </row>
    <row r="111" spans="1:35" x14ac:dyDescent="0.35">
      <c r="A111" s="44"/>
      <c r="B111" s="44"/>
      <c r="AH111" s="42"/>
    </row>
    <row r="112" spans="1:35" x14ac:dyDescent="0.35">
      <c r="A112" s="44"/>
      <c r="B112" s="44"/>
    </row>
    <row r="119" spans="10:19" x14ac:dyDescent="0.35">
      <c r="J119" s="46"/>
      <c r="K119" s="47"/>
      <c r="L119" s="48"/>
      <c r="M119" s="48"/>
      <c r="N119" s="48"/>
      <c r="O119" s="45"/>
      <c r="P119" s="45"/>
      <c r="Q119" s="64"/>
      <c r="R119" s="64"/>
      <c r="S119" s="64"/>
    </row>
    <row r="120" spans="10:19" x14ac:dyDescent="0.35">
      <c r="J120" s="46"/>
      <c r="K120" s="47"/>
      <c r="L120" s="48"/>
      <c r="M120" s="48"/>
      <c r="N120" s="48"/>
      <c r="O120" s="45"/>
      <c r="P120" s="45"/>
      <c r="Q120" s="64"/>
      <c r="R120" s="64"/>
      <c r="S120" s="64"/>
    </row>
    <row r="121" spans="10:19" x14ac:dyDescent="0.35">
      <c r="J121" s="46"/>
      <c r="K121" s="47"/>
      <c r="L121" s="48"/>
      <c r="M121" s="48"/>
      <c r="N121" s="48"/>
      <c r="O121" s="45"/>
      <c r="P121" s="45"/>
      <c r="Q121" s="64"/>
      <c r="R121" s="64"/>
      <c r="S121" s="64"/>
    </row>
    <row r="122" spans="10:19" x14ac:dyDescent="0.35">
      <c r="K122" s="47"/>
    </row>
    <row r="123" spans="10:19" x14ac:dyDescent="0.35">
      <c r="K123" s="47"/>
    </row>
    <row r="124" spans="10:19" x14ac:dyDescent="0.35">
      <c r="K124" s="47"/>
    </row>
    <row r="163" spans="35:35" x14ac:dyDescent="0.35">
      <c r="AI163" s="16"/>
    </row>
    <row r="179" spans="34:34" x14ac:dyDescent="0.35">
      <c r="AH179" s="42"/>
    </row>
    <row r="211" spans="10:34" x14ac:dyDescent="0.35">
      <c r="J211" s="17"/>
      <c r="AH211" s="42"/>
    </row>
    <row r="226" spans="1:2" x14ac:dyDescent="0.35">
      <c r="A226" s="44"/>
      <c r="B226" s="44"/>
    </row>
    <row r="227" spans="1:2" x14ac:dyDescent="0.35">
      <c r="A227" s="44"/>
      <c r="B227" s="44"/>
    </row>
    <row r="228" spans="1:2" x14ac:dyDescent="0.35">
      <c r="A228" s="44"/>
      <c r="B228" s="44"/>
    </row>
    <row r="229" spans="1:2" x14ac:dyDescent="0.35">
      <c r="A229" s="44"/>
      <c r="B229" s="44"/>
    </row>
    <row r="230" spans="1:2" x14ac:dyDescent="0.35">
      <c r="A230" s="44"/>
      <c r="B230" s="44"/>
    </row>
    <row r="231" spans="1:2" x14ac:dyDescent="0.35">
      <c r="A231" s="44"/>
      <c r="B231" s="44"/>
    </row>
    <row r="232" spans="1:2" x14ac:dyDescent="0.35">
      <c r="A232" s="44"/>
      <c r="B232" s="44"/>
    </row>
    <row r="233" spans="1:2" x14ac:dyDescent="0.35">
      <c r="A233" s="44"/>
      <c r="B233" s="44"/>
    </row>
    <row r="234" spans="1:2" x14ac:dyDescent="0.35">
      <c r="A234" s="44"/>
      <c r="B234" s="44"/>
    </row>
    <row r="235" spans="1:2" x14ac:dyDescent="0.35">
      <c r="A235" s="44"/>
      <c r="B235" s="44"/>
    </row>
    <row r="236" spans="1:2" x14ac:dyDescent="0.35">
      <c r="A236" s="44"/>
      <c r="B236" s="44"/>
    </row>
    <row r="237" spans="1:2" x14ac:dyDescent="0.35">
      <c r="A237" s="44"/>
      <c r="B237" s="44"/>
    </row>
    <row r="238" spans="1:2" x14ac:dyDescent="0.35">
      <c r="A238" s="44"/>
      <c r="B238" s="44"/>
    </row>
    <row r="239" spans="1:2" x14ac:dyDescent="0.35">
      <c r="A239" s="44"/>
      <c r="B239" s="44"/>
    </row>
    <row r="240" spans="1:2" x14ac:dyDescent="0.35">
      <c r="A240" s="44"/>
      <c r="B240" s="44"/>
    </row>
    <row r="241" spans="1:11" x14ac:dyDescent="0.35">
      <c r="A241" s="44"/>
      <c r="B241" s="44"/>
    </row>
    <row r="242" spans="1:11" x14ac:dyDescent="0.35">
      <c r="A242" s="44"/>
      <c r="B242" s="44"/>
    </row>
    <row r="243" spans="1:11" x14ac:dyDescent="0.35">
      <c r="A243" s="44"/>
      <c r="B243" s="44"/>
    </row>
    <row r="244" spans="1:11" x14ac:dyDescent="0.35">
      <c r="A244" s="44"/>
      <c r="B244" s="44"/>
    </row>
    <row r="245" spans="1:11" x14ac:dyDescent="0.35">
      <c r="A245" s="44"/>
      <c r="B245" s="44"/>
    </row>
    <row r="246" spans="1:11" x14ac:dyDescent="0.35">
      <c r="A246" s="44"/>
      <c r="B246" s="44"/>
    </row>
    <row r="247" spans="1:11" x14ac:dyDescent="0.35">
      <c r="A247" s="44"/>
      <c r="B247" s="44"/>
    </row>
    <row r="248" spans="1:11" x14ac:dyDescent="0.35">
      <c r="A248" s="44"/>
      <c r="B248" s="44"/>
    </row>
    <row r="249" spans="1:11" x14ac:dyDescent="0.35">
      <c r="A249" s="44"/>
      <c r="B249" s="44"/>
    </row>
    <row r="250" spans="1:11" x14ac:dyDescent="0.35">
      <c r="A250" s="44"/>
      <c r="B250" s="44"/>
    </row>
    <row r="251" spans="1:11" x14ac:dyDescent="0.35">
      <c r="A251" s="44"/>
      <c r="B251" s="44"/>
    </row>
    <row r="252" spans="1:11" x14ac:dyDescent="0.35">
      <c r="A252" s="44"/>
      <c r="B252" s="44"/>
    </row>
    <row r="253" spans="1:11" x14ac:dyDescent="0.35">
      <c r="A253" s="44"/>
      <c r="B253" s="44"/>
    </row>
    <row r="254" spans="1:11" x14ac:dyDescent="0.35">
      <c r="A254" s="44"/>
      <c r="B254" s="44"/>
      <c r="K254" s="17"/>
    </row>
    <row r="255" spans="1:11" x14ac:dyDescent="0.35">
      <c r="A255" s="44"/>
      <c r="B255" s="44"/>
      <c r="K255" s="17"/>
    </row>
    <row r="256" spans="1:11" x14ac:dyDescent="0.35">
      <c r="A256" s="44"/>
      <c r="B256" s="44"/>
      <c r="K256" s="17"/>
    </row>
    <row r="257" spans="1:11" x14ac:dyDescent="0.35">
      <c r="A257" s="44"/>
      <c r="B257" s="44"/>
      <c r="K257" s="17"/>
    </row>
    <row r="258" spans="1:11" x14ac:dyDescent="0.35">
      <c r="A258" s="44"/>
      <c r="B258" s="44"/>
      <c r="K258" s="17"/>
    </row>
    <row r="259" spans="1:11" x14ac:dyDescent="0.35">
      <c r="A259" s="44"/>
      <c r="B259" s="44"/>
      <c r="K259" s="17"/>
    </row>
    <row r="260" spans="1:11" x14ac:dyDescent="0.35">
      <c r="A260" s="44"/>
      <c r="B260" s="44"/>
      <c r="K260" s="17"/>
    </row>
    <row r="261" spans="1:11" x14ac:dyDescent="0.35">
      <c r="A261" s="44"/>
      <c r="B261" s="44"/>
      <c r="K261" s="17"/>
    </row>
    <row r="262" spans="1:11" x14ac:dyDescent="0.35">
      <c r="A262" s="44"/>
      <c r="B262" s="44"/>
      <c r="K262" s="48"/>
    </row>
    <row r="263" spans="1:11" x14ac:dyDescent="0.35">
      <c r="A263" s="44"/>
      <c r="B263" s="44"/>
      <c r="K263" s="17"/>
    </row>
    <row r="264" spans="1:11" x14ac:dyDescent="0.35">
      <c r="A264" s="44"/>
      <c r="B264" s="44"/>
    </row>
    <row r="265" spans="1:11" x14ac:dyDescent="0.35">
      <c r="A265" s="44"/>
      <c r="B265" s="44"/>
      <c r="K265" s="17"/>
    </row>
    <row r="266" spans="1:11" x14ac:dyDescent="0.35">
      <c r="A266" s="44"/>
      <c r="B266" s="44"/>
      <c r="K266" s="17"/>
    </row>
    <row r="267" spans="1:11" x14ac:dyDescent="0.35">
      <c r="A267" s="44"/>
      <c r="B267" s="44"/>
      <c r="K267" s="17"/>
    </row>
    <row r="268" spans="1:11" x14ac:dyDescent="0.35">
      <c r="A268" s="44"/>
      <c r="B268" s="44"/>
      <c r="K268" s="17"/>
    </row>
    <row r="269" spans="1:11" x14ac:dyDescent="0.35">
      <c r="A269" s="44"/>
      <c r="B269" s="44"/>
      <c r="K269" s="17"/>
    </row>
    <row r="270" spans="1:11" x14ac:dyDescent="0.35">
      <c r="A270" s="44"/>
      <c r="B270" s="44"/>
      <c r="K270" s="17"/>
    </row>
    <row r="271" spans="1:11" x14ac:dyDescent="0.35">
      <c r="A271" s="44"/>
      <c r="B271" s="44"/>
      <c r="K271" s="17"/>
    </row>
    <row r="272" spans="1:11" x14ac:dyDescent="0.35">
      <c r="A272" s="44"/>
      <c r="B272" s="44"/>
      <c r="K272" s="17"/>
    </row>
    <row r="273" spans="1:34" x14ac:dyDescent="0.35">
      <c r="A273" s="44"/>
      <c r="B273" s="44"/>
      <c r="K273" s="17"/>
    </row>
    <row r="274" spans="1:34" x14ac:dyDescent="0.35">
      <c r="A274" s="44"/>
      <c r="B274" s="44"/>
      <c r="K274" s="17"/>
    </row>
    <row r="275" spans="1:34" x14ac:dyDescent="0.35">
      <c r="A275" s="44"/>
      <c r="B275" s="44"/>
      <c r="K275" s="17"/>
    </row>
    <row r="276" spans="1:34" x14ac:dyDescent="0.35">
      <c r="A276" s="44"/>
      <c r="B276" s="44"/>
      <c r="K276" s="17"/>
    </row>
    <row r="277" spans="1:34" x14ac:dyDescent="0.35">
      <c r="A277" s="44"/>
      <c r="B277" s="44"/>
    </row>
    <row r="278" spans="1:34" x14ac:dyDescent="0.35">
      <c r="A278" s="44"/>
      <c r="B278" s="44"/>
      <c r="K278" s="17"/>
    </row>
    <row r="279" spans="1:34" x14ac:dyDescent="0.35">
      <c r="A279" s="44"/>
      <c r="B279" s="44"/>
      <c r="K279" s="17"/>
    </row>
    <row r="281" spans="1:34" x14ac:dyDescent="0.35">
      <c r="K281" s="17"/>
      <c r="AH281" s="42"/>
    </row>
    <row r="282" spans="1:34" x14ac:dyDescent="0.35">
      <c r="K282" s="17"/>
      <c r="AH282" s="42"/>
    </row>
    <row r="283" spans="1:34" x14ac:dyDescent="0.35">
      <c r="K283" s="17"/>
      <c r="AH283" s="42"/>
    </row>
    <row r="284" spans="1:34" x14ac:dyDescent="0.35">
      <c r="K284" s="17"/>
    </row>
    <row r="285" spans="1:34" x14ac:dyDescent="0.35">
      <c r="K285" s="17"/>
    </row>
    <row r="286" spans="1:34" x14ac:dyDescent="0.35">
      <c r="K286" s="17"/>
    </row>
    <row r="288" spans="1:34" x14ac:dyDescent="0.35">
      <c r="K288" s="17"/>
    </row>
    <row r="289" spans="11:11" x14ac:dyDescent="0.35">
      <c r="K289" s="17"/>
    </row>
    <row r="290" spans="11:11" x14ac:dyDescent="0.35">
      <c r="K290" s="17"/>
    </row>
    <row r="291" spans="11:11" x14ac:dyDescent="0.35">
      <c r="K291" s="17"/>
    </row>
    <row r="292" spans="11:11" x14ac:dyDescent="0.35">
      <c r="K292" s="17"/>
    </row>
    <row r="293" spans="11:11" x14ac:dyDescent="0.35">
      <c r="K293" s="17"/>
    </row>
  </sheetData>
  <sortState xmlns:xlrd2="http://schemas.microsoft.com/office/spreadsheetml/2017/richdata2" ref="A13:AP86">
    <sortCondition ref="K13:K86"/>
  </sortState>
  <mergeCells count="20">
    <mergeCell ref="N11:N12"/>
    <mergeCell ref="O11:O12"/>
    <mergeCell ref="AF11:AH12"/>
    <mergeCell ref="H11:H12"/>
    <mergeCell ref="U11:U12"/>
    <mergeCell ref="W11:Y11"/>
    <mergeCell ref="Z11:AB11"/>
    <mergeCell ref="AC11:AE11"/>
    <mergeCell ref="A10:AI10"/>
    <mergeCell ref="A11:A12"/>
    <mergeCell ref="B11:B12"/>
    <mergeCell ref="T11:T12"/>
    <mergeCell ref="C11:E11"/>
    <mergeCell ref="Q11:R11"/>
    <mergeCell ref="J11:J12"/>
    <mergeCell ref="I11:I12"/>
    <mergeCell ref="K11:K12"/>
    <mergeCell ref="P11:P12"/>
    <mergeCell ref="AI11:AI12"/>
    <mergeCell ref="L11:L1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Brandeis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Savage</dc:creator>
  <cp:lastModifiedBy>George J. Hall</cp:lastModifiedBy>
  <cp:lastPrinted>2015-07-11T08:12:07Z</cp:lastPrinted>
  <dcterms:created xsi:type="dcterms:W3CDTF">2014-05-29T19:47:29Z</dcterms:created>
  <dcterms:modified xsi:type="dcterms:W3CDTF">2020-09-07T13:32:00Z</dcterms:modified>
</cp:coreProperties>
</file>