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ghall\Dropbox\Economic_Origins_of_the_Constitution\Post-1790 Stocks\NY\"/>
    </mc:Choice>
  </mc:AlternateContent>
  <xr:revisionPtr revIDLastSave="0" documentId="13_ncr:1_{FFD32DB0-190E-4A1A-8050-F44E9C3F3677}" xr6:coauthVersionLast="47" xr6:coauthVersionMax="47" xr10:uidLastSave="{00000000-0000-0000-0000-000000000000}"/>
  <bookViews>
    <workbookView xWindow="-27360" yWindow="330" windowWidth="25425" windowHeight="13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1002" i="1" l="1"/>
  <c r="AT1000" i="1"/>
  <c r="AT972" i="1"/>
  <c r="AT949" i="1"/>
  <c r="AT934" i="1" l="1"/>
  <c r="AT923" i="1" l="1"/>
  <c r="AT907" i="1"/>
  <c r="AT903" i="1"/>
  <c r="AT904" i="1" s="1"/>
  <c r="AT871" i="1"/>
  <c r="AT844" i="1" l="1"/>
  <c r="AT839" i="1"/>
  <c r="AT805" i="1" l="1"/>
  <c r="AT800" i="1"/>
  <c r="AT773" i="1"/>
  <c r="AT738" i="1"/>
  <c r="AT739" i="1" s="1"/>
  <c r="AT733" i="1"/>
  <c r="AT705" i="1"/>
  <c r="AT694" i="1"/>
  <c r="AT673" i="1"/>
  <c r="AT1001" i="1" s="1"/>
  <c r="AT666" i="1"/>
  <c r="AT641" i="1" l="1"/>
  <c r="AT642" i="1" s="1"/>
  <c r="AT513" i="1"/>
  <c r="AT547" i="1"/>
  <c r="AT548" i="1" s="1"/>
  <c r="AT580" i="1"/>
  <c r="AT602" i="1"/>
  <c r="AT603" i="1" s="1"/>
  <c r="AT609" i="1"/>
  <c r="AT514" i="1" l="1"/>
  <c r="AT70" i="1" l="1"/>
  <c r="AT160" i="1" s="1"/>
  <c r="AE328" i="1"/>
  <c r="O317" i="1"/>
  <c r="AT89" i="1" l="1"/>
  <c r="AT452" i="1" l="1"/>
  <c r="AT488" i="1"/>
  <c r="AT489" i="1" s="1"/>
  <c r="AT122" i="1"/>
  <c r="AT348" i="1"/>
  <c r="AT382" i="1"/>
  <c r="AT418" i="1"/>
  <c r="AT419" i="1" s="1"/>
  <c r="AT17" i="1"/>
  <c r="AT294" i="1"/>
  <c r="AT163" i="1"/>
  <c r="AT30" i="1"/>
  <c r="AT264" i="1"/>
  <c r="AT308" i="1"/>
  <c r="AT335" i="1"/>
  <c r="AT125" i="1"/>
  <c r="AE274" i="1"/>
  <c r="O274" i="1"/>
  <c r="AE204" i="1" l="1"/>
  <c r="AE206" i="1" s="1"/>
  <c r="O229" i="1" l="1"/>
  <c r="AE158" i="1" l="1"/>
  <c r="O177" i="1"/>
  <c r="AE103" i="1" l="1"/>
  <c r="AE105" i="1" s="1"/>
  <c r="O131" i="1"/>
  <c r="O132" i="1" s="1"/>
  <c r="O83" i="1"/>
  <c r="AE54" i="1"/>
  <c r="O13" i="1" l="1"/>
  <c r="O82" i="1"/>
  <c r="O81" i="1"/>
  <c r="O80" i="1"/>
  <c r="O78" i="1"/>
  <c r="O75" i="1"/>
  <c r="O74" i="1"/>
  <c r="O73" i="1"/>
  <c r="O72" i="1"/>
  <c r="O71" i="1"/>
  <c r="O70" i="1"/>
  <c r="O67" i="1"/>
  <c r="O66" i="1"/>
  <c r="O65" i="1"/>
  <c r="O64" i="1"/>
  <c r="O63" i="1"/>
  <c r="O61" i="1"/>
  <c r="O60" i="1"/>
  <c r="O59" i="1"/>
  <c r="O58" i="1"/>
  <c r="O57" i="1"/>
  <c r="O54" i="1"/>
  <c r="O53" i="1"/>
  <c r="O52" i="1"/>
  <c r="O51" i="1"/>
  <c r="O50" i="1"/>
  <c r="O47" i="1"/>
  <c r="O37" i="1"/>
  <c r="O36" i="1"/>
  <c r="O34" i="1"/>
  <c r="O32" i="1"/>
  <c r="O31" i="1"/>
  <c r="O30" i="1"/>
  <c r="O29" i="1"/>
  <c r="O28" i="1"/>
  <c r="O27" i="1"/>
  <c r="O23" i="1"/>
  <c r="O22" i="1"/>
  <c r="O21" i="1"/>
  <c r="AE55" i="1"/>
  <c r="O84" i="1"/>
</calcChain>
</file>

<file path=xl/sharedStrings.xml><?xml version="1.0" encoding="utf-8"?>
<sst xmlns="http://schemas.openxmlformats.org/spreadsheetml/2006/main" count="5417" uniqueCount="1058">
  <si>
    <t>Record Name</t>
  </si>
  <si>
    <t>Microfilm Publication</t>
  </si>
  <si>
    <t>Roll</t>
  </si>
  <si>
    <t>Roll Name</t>
  </si>
  <si>
    <t>Register Name</t>
  </si>
  <si>
    <t>Target</t>
  </si>
  <si>
    <t>Volume</t>
  </si>
  <si>
    <t>Pages</t>
  </si>
  <si>
    <t xml:space="preserve">Page Title </t>
  </si>
  <si>
    <t>Register Page</t>
  </si>
  <si>
    <t>JPEG number</t>
  </si>
  <si>
    <t>Date</t>
  </si>
  <si>
    <t>Title</t>
  </si>
  <si>
    <t>First Name</t>
  </si>
  <si>
    <t>Last Name</t>
  </si>
  <si>
    <t>Number</t>
  </si>
  <si>
    <t>Amount</t>
  </si>
  <si>
    <t>Year</t>
  </si>
  <si>
    <t>Month</t>
  </si>
  <si>
    <t>Day</t>
  </si>
  <si>
    <t>Dollars</t>
  </si>
  <si>
    <t>Cents</t>
  </si>
  <si>
    <t>Records of the Bureau of the Public Debt New York Loan office Records Relating to the Loan of 1790</t>
  </si>
  <si>
    <t>Jun</t>
  </si>
  <si>
    <t>James</t>
  </si>
  <si>
    <t>Hill</t>
  </si>
  <si>
    <t>Thomas</t>
  </si>
  <si>
    <t>John</t>
  </si>
  <si>
    <t>Richard</t>
  </si>
  <si>
    <t>Platt</t>
  </si>
  <si>
    <t>William</t>
  </si>
  <si>
    <t>Henderson</t>
  </si>
  <si>
    <t>Philip</t>
  </si>
  <si>
    <t>Isaac</t>
  </si>
  <si>
    <t>Charles</t>
  </si>
  <si>
    <t>Peter</t>
  </si>
  <si>
    <t>George</t>
  </si>
  <si>
    <t>Joseph</t>
  </si>
  <si>
    <t>Rogers</t>
  </si>
  <si>
    <t>Mary</t>
  </si>
  <si>
    <t>Daniel</t>
  </si>
  <si>
    <t>Penfield</t>
  </si>
  <si>
    <t>Nicholas</t>
  </si>
  <si>
    <t>Edward</t>
  </si>
  <si>
    <t>Lewis</t>
  </si>
  <si>
    <t>Low</t>
  </si>
  <si>
    <t>Watson and Greenleaf</t>
  </si>
  <si>
    <t>Service</t>
  </si>
  <si>
    <t>Ludlow</t>
  </si>
  <si>
    <t>Whippo</t>
  </si>
  <si>
    <t>Badcock</t>
  </si>
  <si>
    <t>Robert R</t>
  </si>
  <si>
    <t>Randall</t>
  </si>
  <si>
    <t>Jonathan</t>
  </si>
  <si>
    <t>Parker</t>
  </si>
  <si>
    <t>Conine</t>
  </si>
  <si>
    <t>Anderson</t>
  </si>
  <si>
    <t>Jabez</t>
  </si>
  <si>
    <t>Roosevelt</t>
  </si>
  <si>
    <t>Delafield</t>
  </si>
  <si>
    <t>FUNDED 6 Percent</t>
  </si>
  <si>
    <t>Crommelin and Sons</t>
  </si>
  <si>
    <t>Constable</t>
  </si>
  <si>
    <t>Jones</t>
  </si>
  <si>
    <t>Scriba</t>
  </si>
  <si>
    <t>Ashley</t>
  </si>
  <si>
    <t>Campfield</t>
  </si>
  <si>
    <t>James F</t>
  </si>
  <si>
    <t>Randall Son and Stenvarts</t>
  </si>
  <si>
    <t>Pitcairn</t>
  </si>
  <si>
    <t>Laurence</t>
  </si>
  <si>
    <t>Wilkes</t>
  </si>
  <si>
    <t>John R B</t>
  </si>
  <si>
    <t>Gansevert</t>
  </si>
  <si>
    <t>Horatio</t>
  </si>
  <si>
    <t>Gates</t>
  </si>
  <si>
    <t>Defered 6 percent</t>
  </si>
  <si>
    <t>Malbie</t>
  </si>
  <si>
    <t>FUNDED 3 Percent</t>
  </si>
  <si>
    <t>O Conner</t>
  </si>
  <si>
    <t xml:space="preserve">Robert Daniel and </t>
  </si>
  <si>
    <t>Guilian Crommelin</t>
  </si>
  <si>
    <t>Leatham</t>
  </si>
  <si>
    <t>Walker</t>
  </si>
  <si>
    <t>Smith</t>
  </si>
  <si>
    <t>Michael</t>
  </si>
  <si>
    <t>McLachlan</t>
  </si>
  <si>
    <t>Dominick</t>
  </si>
  <si>
    <t>Lynch</t>
  </si>
  <si>
    <t>Pitcain</t>
  </si>
  <si>
    <t>Bryant</t>
  </si>
  <si>
    <t>Lawrence</t>
  </si>
  <si>
    <t>Van Schaick</t>
  </si>
  <si>
    <t>Cornelius</t>
  </si>
  <si>
    <t>Ray</t>
  </si>
  <si>
    <t>Garrit W</t>
  </si>
  <si>
    <t>Fonda</t>
  </si>
  <si>
    <t>Maltbe</t>
  </si>
  <si>
    <t>Watkins</t>
  </si>
  <si>
    <t>Lydia</t>
  </si>
  <si>
    <t>Garrit</t>
  </si>
  <si>
    <t>Lansing</t>
  </si>
  <si>
    <t>Andrew</t>
  </si>
  <si>
    <t>Craigie</t>
  </si>
  <si>
    <t>Jacob</t>
  </si>
  <si>
    <t>Reed</t>
  </si>
  <si>
    <t>Maria</t>
  </si>
  <si>
    <t>Robert T</t>
  </si>
  <si>
    <t>Maltbie</t>
  </si>
  <si>
    <t>Kemble</t>
  </si>
  <si>
    <t>Conway</t>
  </si>
  <si>
    <t>Susannah</t>
  </si>
  <si>
    <t>Nardill</t>
  </si>
  <si>
    <t>Joiz Koiz</t>
  </si>
  <si>
    <t>Silva</t>
  </si>
  <si>
    <t>Hallett</t>
  </si>
  <si>
    <t>Hilda</t>
  </si>
  <si>
    <t xml:space="preserve">Jacob and Philip </t>
  </si>
  <si>
    <t>Mark</t>
  </si>
  <si>
    <t>Walter W</t>
  </si>
  <si>
    <t>Heyer and Co</t>
  </si>
  <si>
    <t>Storm</t>
  </si>
  <si>
    <t>Nathaniel</t>
  </si>
  <si>
    <t>Ker</t>
  </si>
  <si>
    <t>Elsey</t>
  </si>
  <si>
    <t>Everson</t>
  </si>
  <si>
    <t>Gabriel</t>
  </si>
  <si>
    <t>Furman</t>
  </si>
  <si>
    <t xml:space="preserve">Anspach and </t>
  </si>
  <si>
    <t>Helena</t>
  </si>
  <si>
    <t>Bogart</t>
  </si>
  <si>
    <t>Bush</t>
  </si>
  <si>
    <t>Shaw</t>
  </si>
  <si>
    <t>Abraham</t>
  </si>
  <si>
    <t>Duryee</t>
  </si>
  <si>
    <t>De Freert</t>
  </si>
  <si>
    <t>Wardill</t>
  </si>
  <si>
    <t>McEuen</t>
  </si>
  <si>
    <t>Joize Rovi</t>
  </si>
  <si>
    <t>Cruger</t>
  </si>
  <si>
    <t>De la Mater</t>
  </si>
  <si>
    <t>Brochholz and Livingston</t>
  </si>
  <si>
    <t>Alida</t>
  </si>
  <si>
    <t>Jacob and Philip</t>
  </si>
  <si>
    <t>Nathan</t>
  </si>
  <si>
    <t>Anspach and Rogers</t>
  </si>
  <si>
    <t>De Frust</t>
  </si>
  <si>
    <t>Daniel C</t>
  </si>
  <si>
    <t>Theodosius</t>
  </si>
  <si>
    <t>Fowler and Co</t>
  </si>
  <si>
    <t>Buchanan</t>
  </si>
  <si>
    <t>David</t>
  </si>
  <si>
    <t>Dickson</t>
  </si>
  <si>
    <t>Berry and Rogers</t>
  </si>
  <si>
    <t>Catherine</t>
  </si>
  <si>
    <t>Harsbrook</t>
  </si>
  <si>
    <t>Verplanck</t>
  </si>
  <si>
    <t>Livingston</t>
  </si>
  <si>
    <t>John R</t>
  </si>
  <si>
    <t>Randall Son and Stewarts</t>
  </si>
  <si>
    <t>Hasbrook</t>
  </si>
  <si>
    <t>Graham</t>
  </si>
  <si>
    <t>Gilbert</t>
  </si>
  <si>
    <t>Saltonstall</t>
  </si>
  <si>
    <t>Hardy</t>
  </si>
  <si>
    <t>Fitzpatrick</t>
  </si>
  <si>
    <t>Carter</t>
  </si>
  <si>
    <t>Margaret</t>
  </si>
  <si>
    <t>Chinn</t>
  </si>
  <si>
    <t>James J</t>
  </si>
  <si>
    <t>Beckman</t>
  </si>
  <si>
    <t>Dunscomb</t>
  </si>
  <si>
    <t>Dewhurst</t>
  </si>
  <si>
    <t>Henry</t>
  </si>
  <si>
    <t>John N</t>
  </si>
  <si>
    <t>Blecker</t>
  </si>
  <si>
    <t>Simon</t>
  </si>
  <si>
    <t>Van Antioch</t>
  </si>
  <si>
    <t>Theodosius V W</t>
  </si>
  <si>
    <t>Samuel</t>
  </si>
  <si>
    <t>Ward and Brothers</t>
  </si>
  <si>
    <t>Harbach</t>
  </si>
  <si>
    <t>Buchman</t>
  </si>
  <si>
    <t>Bleecher</t>
  </si>
  <si>
    <t>Van Antwerp</t>
  </si>
  <si>
    <t>Robert</t>
  </si>
  <si>
    <t>Bell</t>
  </si>
  <si>
    <t>Robert F</t>
  </si>
  <si>
    <t>Kimble</t>
  </si>
  <si>
    <t>Griswold</t>
  </si>
  <si>
    <t>Williams</t>
  </si>
  <si>
    <t>Jacobus</t>
  </si>
  <si>
    <t>Lefferts</t>
  </si>
  <si>
    <t>Huffman and Son</t>
  </si>
  <si>
    <t>Hodge</t>
  </si>
  <si>
    <t>Robert C</t>
  </si>
  <si>
    <t>J</t>
  </si>
  <si>
    <t>Gerardus</t>
  </si>
  <si>
    <t>Joshua</t>
  </si>
  <si>
    <t>Sands</t>
  </si>
  <si>
    <t>Brown</t>
  </si>
  <si>
    <t>Clason</t>
  </si>
  <si>
    <t>Storer</t>
  </si>
  <si>
    <t>Baelde</t>
  </si>
  <si>
    <t>Ebenezer</t>
  </si>
  <si>
    <t>Tillston</t>
  </si>
  <si>
    <t>John L</t>
  </si>
  <si>
    <t>Hunn</t>
  </si>
  <si>
    <t>Joy</t>
  </si>
  <si>
    <t>Walter</t>
  </si>
  <si>
    <t>Jabcob</t>
  </si>
  <si>
    <t>Lewis Allaine</t>
  </si>
  <si>
    <t>Scott</t>
  </si>
  <si>
    <t>Marinus</t>
  </si>
  <si>
    <t>Hoffman and Sons</t>
  </si>
  <si>
    <t xml:space="preserve">Walter  </t>
  </si>
  <si>
    <t>Tillison</t>
  </si>
  <si>
    <t>Jacamiah</t>
  </si>
  <si>
    <t>Bowne</t>
  </si>
  <si>
    <t>Johnson and Co</t>
  </si>
  <si>
    <t>John C</t>
  </si>
  <si>
    <t>Fruke</t>
  </si>
  <si>
    <t>Elisha</t>
  </si>
  <si>
    <t>Van Duerson</t>
  </si>
  <si>
    <t>Jay</t>
  </si>
  <si>
    <t>Norman</t>
  </si>
  <si>
    <t>Butler</t>
  </si>
  <si>
    <t>Dayton</t>
  </si>
  <si>
    <t>Leonard</t>
  </si>
  <si>
    <t>Bronk</t>
  </si>
  <si>
    <t>John S</t>
  </si>
  <si>
    <t>Barwick</t>
  </si>
  <si>
    <t>Green</t>
  </si>
  <si>
    <t>H and S</t>
  </si>
  <si>
    <t>Johnson and Co'</t>
  </si>
  <si>
    <t>Freeke</t>
  </si>
  <si>
    <t>Van Deursen</t>
  </si>
  <si>
    <t>William W</t>
  </si>
  <si>
    <t>Morris</t>
  </si>
  <si>
    <t>Mc Euen</t>
  </si>
  <si>
    <t>Francis</t>
  </si>
  <si>
    <t>Cotton</t>
  </si>
  <si>
    <t>John Jacob</t>
  </si>
  <si>
    <t>Beekman</t>
  </si>
  <si>
    <t>Lucas</t>
  </si>
  <si>
    <t>VanNeghten</t>
  </si>
  <si>
    <t>Garret T</t>
  </si>
  <si>
    <t>Fisher</t>
  </si>
  <si>
    <t>Van Rensealear</t>
  </si>
  <si>
    <t>Totton</t>
  </si>
  <si>
    <t>Jeremiah</t>
  </si>
  <si>
    <t>Johnston</t>
  </si>
  <si>
    <t>Carr</t>
  </si>
  <si>
    <t>Christian</t>
  </si>
  <si>
    <t>Menthorne</t>
  </si>
  <si>
    <t>Doctor</t>
  </si>
  <si>
    <t>Young</t>
  </si>
  <si>
    <t>McLutchin</t>
  </si>
  <si>
    <t>Younglove</t>
  </si>
  <si>
    <t>Esq</t>
  </si>
  <si>
    <t>Schuyler</t>
  </si>
  <si>
    <t>Stephen</t>
  </si>
  <si>
    <t>John J</t>
  </si>
  <si>
    <t>Dickinson</t>
  </si>
  <si>
    <t>Cockcroft</t>
  </si>
  <si>
    <t>Thurston</t>
  </si>
  <si>
    <t>Philip H</t>
  </si>
  <si>
    <t>Rev</t>
  </si>
  <si>
    <t>A</t>
  </si>
  <si>
    <t>McWhorker</t>
  </si>
  <si>
    <t>Anthony L</t>
  </si>
  <si>
    <t>Bleecker</t>
  </si>
  <si>
    <t>Silas</t>
  </si>
  <si>
    <t>Condict</t>
  </si>
  <si>
    <t>Capt</t>
  </si>
  <si>
    <t>P</t>
  </si>
  <si>
    <t>Dennis</t>
  </si>
  <si>
    <t>Antoince Rease Charles de la Forest</t>
  </si>
  <si>
    <t>Bawick</t>
  </si>
  <si>
    <t>Van Neghten</t>
  </si>
  <si>
    <t>Van Renselear</t>
  </si>
  <si>
    <t>Totten</t>
  </si>
  <si>
    <t>Doct</t>
  </si>
  <si>
    <t>Burnett</t>
  </si>
  <si>
    <t>Alexander</t>
  </si>
  <si>
    <t>McWhoker</t>
  </si>
  <si>
    <t>Condich</t>
  </si>
  <si>
    <t>Patric</t>
  </si>
  <si>
    <t>Gilchrist</t>
  </si>
  <si>
    <t>Stanley</t>
  </si>
  <si>
    <t>Bruen</t>
  </si>
  <si>
    <t>Baldwin</t>
  </si>
  <si>
    <t>Ogden</t>
  </si>
  <si>
    <t>Atkinson</t>
  </si>
  <si>
    <t>Cunningham</t>
  </si>
  <si>
    <t>Mitchie</t>
  </si>
  <si>
    <t>Gray</t>
  </si>
  <si>
    <t>Patrick</t>
  </si>
  <si>
    <t>Baker</t>
  </si>
  <si>
    <t>Wendell</t>
  </si>
  <si>
    <t>Remsen</t>
  </si>
  <si>
    <t>Aryantye</t>
  </si>
  <si>
    <t>Cuyler</t>
  </si>
  <si>
    <t>Rynier</t>
  </si>
  <si>
    <t>VanTevern</t>
  </si>
  <si>
    <t>Sebor and Co</t>
  </si>
  <si>
    <t>Hugh</t>
  </si>
  <si>
    <t>Walsh</t>
  </si>
  <si>
    <t>Abigail</t>
  </si>
  <si>
    <t>Vergereau</t>
  </si>
  <si>
    <t>Matthew</t>
  </si>
  <si>
    <t>Ten Eyck</t>
  </si>
  <si>
    <t>John and Francis</t>
  </si>
  <si>
    <t>de Freest</t>
  </si>
  <si>
    <t>Elaer</t>
  </si>
  <si>
    <t>Lynch and Stoughton</t>
  </si>
  <si>
    <t>Crommelin</t>
  </si>
  <si>
    <t>Gulian</t>
  </si>
  <si>
    <t>Bloodgood</t>
  </si>
  <si>
    <t>Malachi</t>
  </si>
  <si>
    <t>Treat</t>
  </si>
  <si>
    <t>Suydam</t>
  </si>
  <si>
    <t>Dill</t>
  </si>
  <si>
    <t>Briggs</t>
  </si>
  <si>
    <t>Elizabeth</t>
  </si>
  <si>
    <t>Barnet</t>
  </si>
  <si>
    <t>Mooney</t>
  </si>
  <si>
    <t>Rachael</t>
  </si>
  <si>
    <t>VanNarck</t>
  </si>
  <si>
    <t>Evenson</t>
  </si>
  <si>
    <t>Benjamin</t>
  </si>
  <si>
    <t>Nicoll</t>
  </si>
  <si>
    <t>Seth</t>
  </si>
  <si>
    <t>Johnson</t>
  </si>
  <si>
    <t>Elias</t>
  </si>
  <si>
    <t>Pelletreau</t>
  </si>
  <si>
    <t>Adam</t>
  </si>
  <si>
    <t>Comfort</t>
  </si>
  <si>
    <t>Sterlitz</t>
  </si>
  <si>
    <t>Cox</t>
  </si>
  <si>
    <t>Hamersley</t>
  </si>
  <si>
    <t>Taylor</t>
  </si>
  <si>
    <t>Simeon</t>
  </si>
  <si>
    <t>Dewitt</t>
  </si>
  <si>
    <t>Roe</t>
  </si>
  <si>
    <t>Corne</t>
  </si>
  <si>
    <t>Anspach</t>
  </si>
  <si>
    <t>Rose</t>
  </si>
  <si>
    <t>John and Nicholas J</t>
  </si>
  <si>
    <t>Ketteltas</t>
  </si>
  <si>
    <t>Rufus</t>
  </si>
  <si>
    <t>King</t>
  </si>
  <si>
    <t>Eliphalet</t>
  </si>
  <si>
    <t>Wickes</t>
  </si>
  <si>
    <t>Evert W</t>
  </si>
  <si>
    <t>Swart</t>
  </si>
  <si>
    <t>Vernor</t>
  </si>
  <si>
    <t>Nixon</t>
  </si>
  <si>
    <t>Durie</t>
  </si>
  <si>
    <t>Peck</t>
  </si>
  <si>
    <t>Stuart</t>
  </si>
  <si>
    <t>Sadler</t>
  </si>
  <si>
    <t>James Harvey</t>
  </si>
  <si>
    <t>Pierpont</t>
  </si>
  <si>
    <t>Bibby</t>
  </si>
  <si>
    <t>Hendrick</t>
  </si>
  <si>
    <t>Van Vie</t>
  </si>
  <si>
    <t>Garlogh</t>
  </si>
  <si>
    <t>Gerrit</t>
  </si>
  <si>
    <t>Groesbeeck</t>
  </si>
  <si>
    <t>Maley</t>
  </si>
  <si>
    <t>Van Dike</t>
  </si>
  <si>
    <t>Eddy</t>
  </si>
  <si>
    <t>Adoniah</t>
  </si>
  <si>
    <t>Sanders</t>
  </si>
  <si>
    <t>John and Baron</t>
  </si>
  <si>
    <t>Van Alen</t>
  </si>
  <si>
    <t>Fredrick</t>
  </si>
  <si>
    <t>Bancker</t>
  </si>
  <si>
    <t>Gerard</t>
  </si>
  <si>
    <t>Watts</t>
  </si>
  <si>
    <t>Mowatt</t>
  </si>
  <si>
    <t>Childs</t>
  </si>
  <si>
    <t>Marrity</t>
  </si>
  <si>
    <t>Magaw</t>
  </si>
  <si>
    <t>Landers</t>
  </si>
  <si>
    <t>Jaques</t>
  </si>
  <si>
    <t>Voorkees</t>
  </si>
  <si>
    <t>Morgan</t>
  </si>
  <si>
    <t>Whiteman</t>
  </si>
  <si>
    <t>Zacharias</t>
  </si>
  <si>
    <t>Hoffman</t>
  </si>
  <si>
    <t>Elihu P</t>
  </si>
  <si>
    <t>Smyth</t>
  </si>
  <si>
    <t>Jacob C</t>
  </si>
  <si>
    <t>Isaac and Henry</t>
  </si>
  <si>
    <t>Truax</t>
  </si>
  <si>
    <t>Forman</t>
  </si>
  <si>
    <t>Mount</t>
  </si>
  <si>
    <t>Cumming</t>
  </si>
  <si>
    <t>Shephard</t>
  </si>
  <si>
    <t>Bull</t>
  </si>
  <si>
    <t>Willett</t>
  </si>
  <si>
    <t>John D</t>
  </si>
  <si>
    <t>Coe</t>
  </si>
  <si>
    <t>Jenkins</t>
  </si>
  <si>
    <t>LeGrange</t>
  </si>
  <si>
    <t>Moses</t>
  </si>
  <si>
    <t>Estey</t>
  </si>
  <si>
    <t>Hezekiah</t>
  </si>
  <si>
    <t>Thompson</t>
  </si>
  <si>
    <t>Uriah</t>
  </si>
  <si>
    <t>Fields</t>
  </si>
  <si>
    <t>Boyd</t>
  </si>
  <si>
    <t>Catherine and Rachel</t>
  </si>
  <si>
    <t>Dow</t>
  </si>
  <si>
    <t>Welles</t>
  </si>
  <si>
    <t>VanCeuven</t>
  </si>
  <si>
    <t>Schoonmaker</t>
  </si>
  <si>
    <t>Tunis</t>
  </si>
  <si>
    <t>Bergen</t>
  </si>
  <si>
    <t>Tharck</t>
  </si>
  <si>
    <t>Fell</t>
  </si>
  <si>
    <t>Hopper</t>
  </si>
  <si>
    <t>Garret</t>
  </si>
  <si>
    <t>Miller</t>
  </si>
  <si>
    <t>Fondey</t>
  </si>
  <si>
    <t>Jesse</t>
  </si>
  <si>
    <t>Woodhull</t>
  </si>
  <si>
    <t>Swartwort</t>
  </si>
  <si>
    <t>Vanderbergh</t>
  </si>
  <si>
    <t>Barant</t>
  </si>
  <si>
    <t>Cournradt</t>
  </si>
  <si>
    <t>Barclay</t>
  </si>
  <si>
    <t>Wolfe</t>
  </si>
  <si>
    <t>Morton</t>
  </si>
  <si>
    <t>Morrell</t>
  </si>
  <si>
    <t>Taulman</t>
  </si>
  <si>
    <t>Sarah</t>
  </si>
  <si>
    <t>Sterling</t>
  </si>
  <si>
    <t>Gansevoort</t>
  </si>
  <si>
    <t>Elias Bayley</t>
  </si>
  <si>
    <t>Israel</t>
  </si>
  <si>
    <t>Canfield</t>
  </si>
  <si>
    <t>Wynkoop</t>
  </si>
  <si>
    <t>Lush</t>
  </si>
  <si>
    <t>Solomon Peter</t>
  </si>
  <si>
    <t>del Hastet</t>
  </si>
  <si>
    <t>Collin</t>
  </si>
  <si>
    <t>Van Haesen</t>
  </si>
  <si>
    <t>Ellison</t>
  </si>
  <si>
    <t>Meng</t>
  </si>
  <si>
    <t>Christopher</t>
  </si>
  <si>
    <t>Kennan</t>
  </si>
  <si>
    <t>Bastian T</t>
  </si>
  <si>
    <t>Vissher</t>
  </si>
  <si>
    <t>Elijah</t>
  </si>
  <si>
    <t>Hunter</t>
  </si>
  <si>
    <t>Bogardus</t>
  </si>
  <si>
    <t>Backer</t>
  </si>
  <si>
    <t>Christopher A</t>
  </si>
  <si>
    <t>Yates</t>
  </si>
  <si>
    <t>Bradford</t>
  </si>
  <si>
    <t>Exec</t>
  </si>
  <si>
    <t>Branford</t>
  </si>
  <si>
    <t>Jonas</t>
  </si>
  <si>
    <t>Wade</t>
  </si>
  <si>
    <t>Douglass</t>
  </si>
  <si>
    <t>Ananias</t>
  </si>
  <si>
    <t>Cooper</t>
  </si>
  <si>
    <t>Ann</t>
  </si>
  <si>
    <t>Simonton</t>
  </si>
  <si>
    <t>Tryon</t>
  </si>
  <si>
    <t>Close</t>
  </si>
  <si>
    <t>Hicks</t>
  </si>
  <si>
    <t>Collins</t>
  </si>
  <si>
    <t>John Augustus</t>
  </si>
  <si>
    <t>Cahoon</t>
  </si>
  <si>
    <t>Leonard D</t>
  </si>
  <si>
    <t>James Miles</t>
  </si>
  <si>
    <t>Hughes</t>
  </si>
  <si>
    <t>Enoch</t>
  </si>
  <si>
    <t>Wouter</t>
  </si>
  <si>
    <t>Knickerbacker</t>
  </si>
  <si>
    <t>Allada</t>
  </si>
  <si>
    <t>VanVeghter</t>
  </si>
  <si>
    <t>VamVeghter</t>
  </si>
  <si>
    <t>Brooks</t>
  </si>
  <si>
    <t>Garreet</t>
  </si>
  <si>
    <t>Merseilles</t>
  </si>
  <si>
    <t>Edwards</t>
  </si>
  <si>
    <t>Crane</t>
  </si>
  <si>
    <t>Manasseh</t>
  </si>
  <si>
    <t>Salter</t>
  </si>
  <si>
    <t>Mullett</t>
  </si>
  <si>
    <t>Franklin</t>
  </si>
  <si>
    <t>Biggs</t>
  </si>
  <si>
    <t>Anthony</t>
  </si>
  <si>
    <t>Tayler</t>
  </si>
  <si>
    <t>Benjamin S</t>
  </si>
  <si>
    <t>Judah</t>
  </si>
  <si>
    <t>James H</t>
  </si>
  <si>
    <t>Kip</t>
  </si>
  <si>
    <t>Caleb</t>
  </si>
  <si>
    <t>Parkhurst</t>
  </si>
  <si>
    <t>Duncan</t>
  </si>
  <si>
    <t>Abijah</t>
  </si>
  <si>
    <t>Hammond</t>
  </si>
  <si>
    <t>Schermerhorne</t>
  </si>
  <si>
    <t>Denniston</t>
  </si>
  <si>
    <t>Fox</t>
  </si>
  <si>
    <t>Helmolt</t>
  </si>
  <si>
    <t>Trotter</t>
  </si>
  <si>
    <t>Seixas</t>
  </si>
  <si>
    <t>Johannis</t>
  </si>
  <si>
    <t>Jansen</t>
  </si>
  <si>
    <t>Jeffrey</t>
  </si>
  <si>
    <t>Boudinot</t>
  </si>
  <si>
    <t>Camp</t>
  </si>
  <si>
    <t>Delaplaine</t>
  </si>
  <si>
    <t>Le Roy and Son</t>
  </si>
  <si>
    <t>Hart</t>
  </si>
  <si>
    <t>Charles and J</t>
  </si>
  <si>
    <t>Thomas H</t>
  </si>
  <si>
    <t>Perkins</t>
  </si>
  <si>
    <t>Amasa</t>
  </si>
  <si>
    <t>Keyes</t>
  </si>
  <si>
    <t>Van der Bergh</t>
  </si>
  <si>
    <t>Stevens</t>
  </si>
  <si>
    <t>Paschal N</t>
  </si>
  <si>
    <t>Stewart</t>
  </si>
  <si>
    <t>Sullivan</t>
  </si>
  <si>
    <t>Irving</t>
  </si>
  <si>
    <t>Elmondorph</t>
  </si>
  <si>
    <t>Sir</t>
  </si>
  <si>
    <t>Peter J</t>
  </si>
  <si>
    <t>Vosburgh</t>
  </si>
  <si>
    <t>Abraham J</t>
  </si>
  <si>
    <t>Van Alstyne</t>
  </si>
  <si>
    <t>Tudor</t>
  </si>
  <si>
    <t>Malcolm</t>
  </si>
  <si>
    <t>Pierce</t>
  </si>
  <si>
    <t>Beeckman</t>
  </si>
  <si>
    <t>Arnoldina Aleyda Maria</t>
  </si>
  <si>
    <t>Thomassin</t>
  </si>
  <si>
    <t>James A</t>
  </si>
  <si>
    <t>Van Rensselaer</t>
  </si>
  <si>
    <t>Kilian K</t>
  </si>
  <si>
    <t>Van Steenbergh</t>
  </si>
  <si>
    <t>Eleazer</t>
  </si>
  <si>
    <t>Josiah</t>
  </si>
  <si>
    <t>Blakeley</t>
  </si>
  <si>
    <t>Murray</t>
  </si>
  <si>
    <t>Duyree</t>
  </si>
  <si>
    <t>Tylee</t>
  </si>
  <si>
    <t>McCormick</t>
  </si>
  <si>
    <t>Brookham</t>
  </si>
  <si>
    <t>Pintard and Bleecker</t>
  </si>
  <si>
    <t>Gary</t>
  </si>
  <si>
    <t>Richards</t>
  </si>
  <si>
    <t>Lawrance</t>
  </si>
  <si>
    <t>Dirck</t>
  </si>
  <si>
    <t>Martine</t>
  </si>
  <si>
    <t>Samuel P</t>
  </si>
  <si>
    <t>Lloyd</t>
  </si>
  <si>
    <t>Azel</t>
  </si>
  <si>
    <t>Gardner and Rodman</t>
  </si>
  <si>
    <t>Le Roy and Bayard</t>
  </si>
  <si>
    <t>Parker and Co</t>
  </si>
  <si>
    <t>Isreal</t>
  </si>
  <si>
    <t>Astor</t>
  </si>
  <si>
    <t>Peter F</t>
  </si>
  <si>
    <t>Curtenius</t>
  </si>
  <si>
    <t>Marte</t>
  </si>
  <si>
    <t>Jacob J</t>
  </si>
  <si>
    <t>Pruyn</t>
  </si>
  <si>
    <t>John H</t>
  </si>
  <si>
    <t>Sebor</t>
  </si>
  <si>
    <t>Gerrard</t>
  </si>
  <si>
    <t>Walton</t>
  </si>
  <si>
    <t>Quackenbush</t>
  </si>
  <si>
    <t>Steveson</t>
  </si>
  <si>
    <t>Hay</t>
  </si>
  <si>
    <t>Abraham and James</t>
  </si>
  <si>
    <t>Cole</t>
  </si>
  <si>
    <t>Carpenter</t>
  </si>
  <si>
    <t>Haydock and March</t>
  </si>
  <si>
    <t>Winter</t>
  </si>
  <si>
    <t>Van Veghten</t>
  </si>
  <si>
    <t>Arant</t>
  </si>
  <si>
    <t>Van Schaack</t>
  </si>
  <si>
    <t>Harrison</t>
  </si>
  <si>
    <t>Griffith</t>
  </si>
  <si>
    <t>Leake</t>
  </si>
  <si>
    <t>John G</t>
  </si>
  <si>
    <t>Post</t>
  </si>
  <si>
    <t>Zuntz</t>
  </si>
  <si>
    <t>Guy</t>
  </si>
  <si>
    <t>Jackson</t>
  </si>
  <si>
    <t>Wasson</t>
  </si>
  <si>
    <t>Toney</t>
  </si>
  <si>
    <t>Freeman</t>
  </si>
  <si>
    <t>Solomon</t>
  </si>
  <si>
    <t>Hays</t>
  </si>
  <si>
    <t>Fronson</t>
  </si>
  <si>
    <t>Cary</t>
  </si>
  <si>
    <t>Mains</t>
  </si>
  <si>
    <t>Ingles</t>
  </si>
  <si>
    <t>Van Bunschoten</t>
  </si>
  <si>
    <t>Pearsall and Son</t>
  </si>
  <si>
    <t>Tillotson</t>
  </si>
  <si>
    <t>Connolly</t>
  </si>
  <si>
    <t>Jefry</t>
  </si>
  <si>
    <t>Judan and Co</t>
  </si>
  <si>
    <t>Liswell</t>
  </si>
  <si>
    <t>Asa</t>
  </si>
  <si>
    <t>Bellknap</t>
  </si>
  <si>
    <t>Templeman</t>
  </si>
  <si>
    <t>Van Anterp</t>
  </si>
  <si>
    <t>Nichols</t>
  </si>
  <si>
    <t>Richmond</t>
  </si>
  <si>
    <t>Coxe</t>
  </si>
  <si>
    <t>Wilson</t>
  </si>
  <si>
    <t>Pickle</t>
  </si>
  <si>
    <t>Watson</t>
  </si>
  <si>
    <t>Schermerhorn</t>
  </si>
  <si>
    <t>Chapman</t>
  </si>
  <si>
    <t>Saidler</t>
  </si>
  <si>
    <t>Arthur</t>
  </si>
  <si>
    <t>Selleck</t>
  </si>
  <si>
    <t>McEvers</t>
  </si>
  <si>
    <t>Mercier</t>
  </si>
  <si>
    <t>Robinson</t>
  </si>
  <si>
    <t>Van Ness</t>
  </si>
  <si>
    <t>W and J</t>
  </si>
  <si>
    <t>Heyer</t>
  </si>
  <si>
    <t>Johannis J</t>
  </si>
  <si>
    <t>Rutger</t>
  </si>
  <si>
    <t>Van Pelt</t>
  </si>
  <si>
    <t>Grant</t>
  </si>
  <si>
    <t>Thomas L</t>
  </si>
  <si>
    <t>Vickers</t>
  </si>
  <si>
    <t>Prosper</t>
  </si>
  <si>
    <t>Wetmore</t>
  </si>
  <si>
    <t>Aaron</t>
  </si>
  <si>
    <t>Milich</t>
  </si>
  <si>
    <t>Nehemiah</t>
  </si>
  <si>
    <t>Carll</t>
  </si>
  <si>
    <t>Philander</t>
  </si>
  <si>
    <t>Brasher</t>
  </si>
  <si>
    <t>McKnight</t>
  </si>
  <si>
    <t>D J H</t>
  </si>
  <si>
    <t>Groteclass</t>
  </si>
  <si>
    <t>Oathout</t>
  </si>
  <si>
    <t>John B</t>
  </si>
  <si>
    <t>Coles</t>
  </si>
  <si>
    <t>Constable and Co</t>
  </si>
  <si>
    <t>Sayre</t>
  </si>
  <si>
    <t>Dean</t>
  </si>
  <si>
    <t>Gurnee</t>
  </si>
  <si>
    <t>Low and H and S Johnson and Co</t>
  </si>
  <si>
    <t>Van den Berck</t>
  </si>
  <si>
    <t>Bolton</t>
  </si>
  <si>
    <t>Olcott</t>
  </si>
  <si>
    <t>Bleecker and McEuen</t>
  </si>
  <si>
    <t>Pintard</t>
  </si>
  <si>
    <t>Godfroyte</t>
  </si>
  <si>
    <t>Le Roy</t>
  </si>
  <si>
    <t>Leaming</t>
  </si>
  <si>
    <t>de Wint</t>
  </si>
  <si>
    <t>Jon</t>
  </si>
  <si>
    <t>Hurt and Co</t>
  </si>
  <si>
    <t>Isabella</t>
  </si>
  <si>
    <t>Mechteld</t>
  </si>
  <si>
    <t>George Joshua</t>
  </si>
  <si>
    <t>Dickinson and Co</t>
  </si>
  <si>
    <t>John Pintard</t>
  </si>
  <si>
    <t>Jaffray</t>
  </si>
  <si>
    <t>Motley</t>
  </si>
  <si>
    <t>Allen</t>
  </si>
  <si>
    <t>John P</t>
  </si>
  <si>
    <t>Mumford</t>
  </si>
  <si>
    <t>Headley</t>
  </si>
  <si>
    <t>Wirrans</t>
  </si>
  <si>
    <t>Bigelow</t>
  </si>
  <si>
    <t>Davenport</t>
  </si>
  <si>
    <t>Tillatson</t>
  </si>
  <si>
    <t>de Graaf</t>
  </si>
  <si>
    <t>D'Mercier</t>
  </si>
  <si>
    <t>Brinckenhoff</t>
  </si>
  <si>
    <t>Stites</t>
  </si>
  <si>
    <t>Waterbury</t>
  </si>
  <si>
    <t>John and James</t>
  </si>
  <si>
    <t>Timothy</t>
  </si>
  <si>
    <t>Titus</t>
  </si>
  <si>
    <t>Thaddeus</t>
  </si>
  <si>
    <t>Weed</t>
  </si>
  <si>
    <t>Hutton</t>
  </si>
  <si>
    <t>Wakeman</t>
  </si>
  <si>
    <t>Stockholm</t>
  </si>
  <si>
    <t>Hart and Co</t>
  </si>
  <si>
    <t>Ten Broeck</t>
  </si>
  <si>
    <t>Lydig</t>
  </si>
  <si>
    <t>Manning</t>
  </si>
  <si>
    <t>Macomb</t>
  </si>
  <si>
    <t>Obadiah</t>
  </si>
  <si>
    <t>Bowen</t>
  </si>
  <si>
    <t>Hannah</t>
  </si>
  <si>
    <t>Townsend</t>
  </si>
  <si>
    <t>Mumford and Co</t>
  </si>
  <si>
    <t>Paine</t>
  </si>
  <si>
    <t>Burr</t>
  </si>
  <si>
    <t>Austin</t>
  </si>
  <si>
    <t>Applegate</t>
  </si>
  <si>
    <t>Daniel L</t>
  </si>
  <si>
    <t>Coit</t>
  </si>
  <si>
    <t>Rathbun</t>
  </si>
  <si>
    <t>Isabella Metcheld</t>
  </si>
  <si>
    <t>Mahony</t>
  </si>
  <si>
    <t>Price</t>
  </si>
  <si>
    <t>Fowler</t>
  </si>
  <si>
    <t>Champlin</t>
  </si>
  <si>
    <t>Luther</t>
  </si>
  <si>
    <t>Halsey</t>
  </si>
  <si>
    <t>Clarkson</t>
  </si>
  <si>
    <t>Edgar</t>
  </si>
  <si>
    <t>Codwise</t>
  </si>
  <si>
    <t>Hendrickson</t>
  </si>
  <si>
    <t>Stanberry</t>
  </si>
  <si>
    <t>Bernard</t>
  </si>
  <si>
    <t>Rivington</t>
  </si>
  <si>
    <t>Sturges</t>
  </si>
  <si>
    <t>Ketcham</t>
  </si>
  <si>
    <t>Prime</t>
  </si>
  <si>
    <t>Sanford</t>
  </si>
  <si>
    <t>Wainwright and Caldwell</t>
  </si>
  <si>
    <t>Leffingwell</t>
  </si>
  <si>
    <t>Albert</t>
  </si>
  <si>
    <t>Hyckoff</t>
  </si>
  <si>
    <t>Huntington</t>
  </si>
  <si>
    <t>Frederick</t>
  </si>
  <si>
    <t>Fanning</t>
  </si>
  <si>
    <t>Bronson</t>
  </si>
  <si>
    <t>Riley</t>
  </si>
  <si>
    <t>Izahiah</t>
  </si>
  <si>
    <t>Denning</t>
  </si>
  <si>
    <t>Coll</t>
  </si>
  <si>
    <t>McGregor</t>
  </si>
  <si>
    <t>Speyer</t>
  </si>
  <si>
    <t>Wheeler</t>
  </si>
  <si>
    <t>Dewint</t>
  </si>
  <si>
    <t>Cooke and Co</t>
  </si>
  <si>
    <t>Gideon</t>
  </si>
  <si>
    <t>Young and Sons</t>
  </si>
  <si>
    <t>George and Edm</t>
  </si>
  <si>
    <t>Morewood</t>
  </si>
  <si>
    <t>Mathewman</t>
  </si>
  <si>
    <t>Claason</t>
  </si>
  <si>
    <t>Ephraim</t>
  </si>
  <si>
    <t>Benjamin F</t>
  </si>
  <si>
    <t>West</t>
  </si>
  <si>
    <t>Cutter</t>
  </si>
  <si>
    <t>Estate of</t>
  </si>
  <si>
    <t>Ichabod</t>
  </si>
  <si>
    <t>Burnet</t>
  </si>
  <si>
    <t>Seton</t>
  </si>
  <si>
    <t>Cashier</t>
  </si>
  <si>
    <t>Radclift</t>
  </si>
  <si>
    <t>Phineas</t>
  </si>
  <si>
    <t>Carman</t>
  </si>
  <si>
    <t>Hetfield</t>
  </si>
  <si>
    <t>Gardner</t>
  </si>
  <si>
    <t>say Potter</t>
  </si>
  <si>
    <t>E</t>
  </si>
  <si>
    <t>Haskell</t>
  </si>
  <si>
    <t>March</t>
  </si>
  <si>
    <t>Bindon</t>
  </si>
  <si>
    <t>Field</t>
  </si>
  <si>
    <t>Savage</t>
  </si>
  <si>
    <t>Clinton</t>
  </si>
  <si>
    <t>Gelston</t>
  </si>
  <si>
    <t>William and James</t>
  </si>
  <si>
    <t>Ballard</t>
  </si>
  <si>
    <t>Ozias</t>
  </si>
  <si>
    <t>Marven</t>
  </si>
  <si>
    <t>MaComb</t>
  </si>
  <si>
    <t>Dela Montagnie</t>
  </si>
  <si>
    <t>Asher</t>
  </si>
  <si>
    <t>Beardslee</t>
  </si>
  <si>
    <t>Jan</t>
  </si>
  <si>
    <t>Mattys and Co</t>
  </si>
  <si>
    <t>Gerrret</t>
  </si>
  <si>
    <t>Van Groll</t>
  </si>
  <si>
    <t>Willelmina C</t>
  </si>
  <si>
    <t>Durand</t>
  </si>
  <si>
    <t>Stocker</t>
  </si>
  <si>
    <t>say Rice</t>
  </si>
  <si>
    <t>Reede</t>
  </si>
  <si>
    <t>Sen</t>
  </si>
  <si>
    <t>Vanderheyden</t>
  </si>
  <si>
    <t>Elam</t>
  </si>
  <si>
    <t>Burrall</t>
  </si>
  <si>
    <t>Henry R</t>
  </si>
  <si>
    <t>Van Arden</t>
  </si>
  <si>
    <t>Sheet</t>
  </si>
  <si>
    <t>Holmes</t>
  </si>
  <si>
    <t>Banks</t>
  </si>
  <si>
    <t>Seybrand</t>
  </si>
  <si>
    <t>Heynenberg</t>
  </si>
  <si>
    <t>Phoebe</t>
  </si>
  <si>
    <t>Montagnie</t>
  </si>
  <si>
    <t>Cockroft</t>
  </si>
  <si>
    <t>Isaacs</t>
  </si>
  <si>
    <t>Armstrong and Barnswall</t>
  </si>
  <si>
    <t>Robinson and Hartshorn</t>
  </si>
  <si>
    <t>Pell</t>
  </si>
  <si>
    <t>John T</t>
  </si>
  <si>
    <t>Flatt</t>
  </si>
  <si>
    <t>Lockwood</t>
  </si>
  <si>
    <t>St John</t>
  </si>
  <si>
    <t>Thayer</t>
  </si>
  <si>
    <t>Hoop</t>
  </si>
  <si>
    <t>Winthrop</t>
  </si>
  <si>
    <t>Abiel</t>
  </si>
  <si>
    <t>James R</t>
  </si>
  <si>
    <t>Samuel H</t>
  </si>
  <si>
    <t>Phillips</t>
  </si>
  <si>
    <t>Ten Brook</t>
  </si>
  <si>
    <t>Patrience</t>
  </si>
  <si>
    <t>Goodrich</t>
  </si>
  <si>
    <t>Riverus</t>
  </si>
  <si>
    <t>private account</t>
  </si>
  <si>
    <t>treasurer</t>
  </si>
  <si>
    <t>Lynd</t>
  </si>
  <si>
    <t>Catline</t>
  </si>
  <si>
    <t>Theophilact</t>
  </si>
  <si>
    <t>Bache</t>
  </si>
  <si>
    <t>Bard</t>
  </si>
  <si>
    <t>Martin and Co</t>
  </si>
  <si>
    <t>Abraham G</t>
  </si>
  <si>
    <t>Few</t>
  </si>
  <si>
    <t>Martha</t>
  </si>
  <si>
    <t>Norton</t>
  </si>
  <si>
    <t>Gale</t>
  </si>
  <si>
    <t>Davis</t>
  </si>
  <si>
    <t>Pannill</t>
  </si>
  <si>
    <t>Dimon</t>
  </si>
  <si>
    <t>Charles J</t>
  </si>
  <si>
    <t>Richardson</t>
  </si>
  <si>
    <t>Troup</t>
  </si>
  <si>
    <t>Moses and Charles</t>
  </si>
  <si>
    <t>Philemon</t>
  </si>
  <si>
    <t>Elmer</t>
  </si>
  <si>
    <t>Samuel W</t>
  </si>
  <si>
    <t>Bowlett and Cork</t>
  </si>
  <si>
    <t xml:space="preserve">Mary </t>
  </si>
  <si>
    <t>Pepoom</t>
  </si>
  <si>
    <t>Auston</t>
  </si>
  <si>
    <t>Ward</t>
  </si>
  <si>
    <t>Phelps</t>
  </si>
  <si>
    <t>Rutgers</t>
  </si>
  <si>
    <t>Keese</t>
  </si>
  <si>
    <t>Pye</t>
  </si>
  <si>
    <t>Hunt</t>
  </si>
  <si>
    <t>William Nicholas</t>
  </si>
  <si>
    <t>Vrugt</t>
  </si>
  <si>
    <t>Samuel Wullys</t>
  </si>
  <si>
    <t>Pumray</t>
  </si>
  <si>
    <t>McEwen</t>
  </si>
  <si>
    <t>Mackaness</t>
  </si>
  <si>
    <t>Parsons</t>
  </si>
  <si>
    <t>Mathias</t>
  </si>
  <si>
    <t>Denman</t>
  </si>
  <si>
    <t>Rathbone</t>
  </si>
  <si>
    <t>Steele</t>
  </si>
  <si>
    <t>Howe</t>
  </si>
  <si>
    <t>Charles W</t>
  </si>
  <si>
    <t>Goold</t>
  </si>
  <si>
    <t>Vermilya</t>
  </si>
  <si>
    <t>Lennington</t>
  </si>
  <si>
    <t>Marston</t>
  </si>
  <si>
    <t>Paterson</t>
  </si>
  <si>
    <t>Pearsee</t>
  </si>
  <si>
    <t>John M</t>
  </si>
  <si>
    <t>Hesson</t>
  </si>
  <si>
    <t>Walley</t>
  </si>
  <si>
    <t>Pepoon</t>
  </si>
  <si>
    <t>Casey</t>
  </si>
  <si>
    <t>Requa</t>
  </si>
  <si>
    <t>Vanderspeigle</t>
  </si>
  <si>
    <t>Schurman</t>
  </si>
  <si>
    <t>Tuttle</t>
  </si>
  <si>
    <t>Peleg</t>
  </si>
  <si>
    <t>Sandford</t>
  </si>
  <si>
    <t>Williamson</t>
  </si>
  <si>
    <t>Ruppleye</t>
  </si>
  <si>
    <t>say Wm Seton</t>
  </si>
  <si>
    <t>Frost</t>
  </si>
  <si>
    <t>Campbell</t>
  </si>
  <si>
    <t>Mooers</t>
  </si>
  <si>
    <t>Vermylia</t>
  </si>
  <si>
    <t>Ashbell</t>
  </si>
  <si>
    <t>Sizer</t>
  </si>
  <si>
    <t>Judson</t>
  </si>
  <si>
    <t>Cannon</t>
  </si>
  <si>
    <t>Palmer</t>
  </si>
  <si>
    <t>Neave</t>
  </si>
  <si>
    <t>Sackett</t>
  </si>
  <si>
    <t>Anna</t>
  </si>
  <si>
    <t>John Julius</t>
  </si>
  <si>
    <t>Angerstein</t>
  </si>
  <si>
    <t>The estate of</t>
  </si>
  <si>
    <t>Nicholl</t>
  </si>
  <si>
    <t>Tobias</t>
  </si>
  <si>
    <t>Van Zand</t>
  </si>
  <si>
    <t>Horace and Seth</t>
  </si>
  <si>
    <t>Holbrook</t>
  </si>
  <si>
    <t>Hobby</t>
  </si>
  <si>
    <t>Michael and Thomas</t>
  </si>
  <si>
    <t>Bassett</t>
  </si>
  <si>
    <t>John Noble</t>
  </si>
  <si>
    <t>Patterson</t>
  </si>
  <si>
    <t>Hayes</t>
  </si>
  <si>
    <t>Law</t>
  </si>
  <si>
    <t>Anthony F</t>
  </si>
  <si>
    <t>Haldimand</t>
  </si>
  <si>
    <t>Grund and Co</t>
  </si>
  <si>
    <t>Vreeland</t>
  </si>
  <si>
    <t xml:space="preserve">W </t>
  </si>
  <si>
    <t>Richardson and Co</t>
  </si>
  <si>
    <t>J H</t>
  </si>
  <si>
    <t>Rebecca</t>
  </si>
  <si>
    <t>Hedden</t>
  </si>
  <si>
    <t>Jacob H</t>
  </si>
  <si>
    <t>Butman</t>
  </si>
  <si>
    <t>Warner</t>
  </si>
  <si>
    <t>Jn F</t>
  </si>
  <si>
    <t>Grenus</t>
  </si>
  <si>
    <t>Oliver</t>
  </si>
  <si>
    <t>Glean</t>
  </si>
  <si>
    <t>Plum</t>
  </si>
  <si>
    <t>Christina</t>
  </si>
  <si>
    <t>Higgins</t>
  </si>
  <si>
    <t>J A</t>
  </si>
  <si>
    <t>Butini and Co</t>
  </si>
  <si>
    <t>Waldo and Co</t>
  </si>
  <si>
    <t>Hekekiah B</t>
  </si>
  <si>
    <t>Cothout</t>
  </si>
  <si>
    <t>Robins and Co</t>
  </si>
  <si>
    <t>Jn H</t>
  </si>
  <si>
    <t>Cazenover and Co</t>
  </si>
  <si>
    <t>Amshong and Barnwall</t>
  </si>
  <si>
    <t>Beebe</t>
  </si>
  <si>
    <t>Bleeker and March</t>
  </si>
  <si>
    <t>Laurent</t>
  </si>
  <si>
    <t>Deonna</t>
  </si>
  <si>
    <t>Ludlow and Co</t>
  </si>
  <si>
    <t>Frazier</t>
  </si>
  <si>
    <t>Ephram</t>
  </si>
  <si>
    <t>Desdeily and Co</t>
  </si>
  <si>
    <t>Rodolph F</t>
  </si>
  <si>
    <t>Grand</t>
  </si>
  <si>
    <t>Olive</t>
  </si>
  <si>
    <t>Waddell</t>
  </si>
  <si>
    <t>Crawford</t>
  </si>
  <si>
    <t>Leeds</t>
  </si>
  <si>
    <t>M M</t>
  </si>
  <si>
    <t>Benturnsburn</t>
  </si>
  <si>
    <t>Mare R</t>
  </si>
  <si>
    <t>Sahuguet</t>
  </si>
  <si>
    <t>Arch</t>
  </si>
  <si>
    <t>Gracie</t>
  </si>
  <si>
    <t>Cooke and Cushing</t>
  </si>
  <si>
    <t>Lyon</t>
  </si>
  <si>
    <t>Lynde</t>
  </si>
  <si>
    <t>Tallmadge</t>
  </si>
  <si>
    <t>Saunders</t>
  </si>
  <si>
    <t>Targe</t>
  </si>
  <si>
    <t>Brower</t>
  </si>
  <si>
    <t>Pules</t>
  </si>
  <si>
    <t>Hopkins and Co</t>
  </si>
  <si>
    <t>Beach</t>
  </si>
  <si>
    <t>Daniel and E</t>
  </si>
  <si>
    <t>Marsh</t>
  </si>
  <si>
    <t xml:space="preserve">Ashbel </t>
  </si>
  <si>
    <t>Stoddard</t>
  </si>
  <si>
    <t>Peyerimhoff</t>
  </si>
  <si>
    <t>Pickin</t>
  </si>
  <si>
    <t>Warford</t>
  </si>
  <si>
    <t>Michael and Abraham</t>
  </si>
  <si>
    <t>Van Peene</t>
  </si>
  <si>
    <t>Goodwin</t>
  </si>
  <si>
    <t>Hoare</t>
  </si>
  <si>
    <t>Burch</t>
  </si>
  <si>
    <t>Gertrud A V</t>
  </si>
  <si>
    <t>Abbot</t>
  </si>
  <si>
    <t>House</t>
  </si>
  <si>
    <t>Marselus</t>
  </si>
  <si>
    <t>Cheriot</t>
  </si>
  <si>
    <t>Archibald</t>
  </si>
  <si>
    <t>Kelly</t>
  </si>
  <si>
    <t>Miss</t>
  </si>
  <si>
    <t>Sally</t>
  </si>
  <si>
    <t>Pearsall</t>
  </si>
  <si>
    <t>Cowles</t>
  </si>
  <si>
    <t>Flores</t>
  </si>
  <si>
    <t>Phillipps</t>
  </si>
  <si>
    <t>Hickman</t>
  </si>
  <si>
    <t>F</t>
  </si>
  <si>
    <t>Conklin</t>
  </si>
  <si>
    <t>John and Alexander</t>
  </si>
  <si>
    <t>Charles and Vanderborcht and DeWolf</t>
  </si>
  <si>
    <t>Coxe and Meilan</t>
  </si>
  <si>
    <t>Burnace</t>
  </si>
  <si>
    <t>Wadsworth</t>
  </si>
  <si>
    <t>Egberts</t>
  </si>
  <si>
    <t>Curie</t>
  </si>
  <si>
    <t>Glover</t>
  </si>
  <si>
    <t>Widow</t>
  </si>
  <si>
    <t>Jacques</t>
  </si>
  <si>
    <t>de Volder</t>
  </si>
  <si>
    <t>Phym, Ellice and Ingliss</t>
  </si>
  <si>
    <t>Pitkin</t>
  </si>
  <si>
    <t>Angus</t>
  </si>
  <si>
    <t>McLean</t>
  </si>
  <si>
    <t>Alexander and Michael</t>
  </si>
  <si>
    <t>Loomis and Tillinghast</t>
  </si>
  <si>
    <t>Jean L</t>
  </si>
  <si>
    <t>Rilliel</t>
  </si>
  <si>
    <t>Cooke</t>
  </si>
  <si>
    <t>Daniel Adrian</t>
  </si>
  <si>
    <t>Stiles</t>
  </si>
  <si>
    <t>Caspar</t>
  </si>
  <si>
    <t>Clan</t>
  </si>
  <si>
    <t>Albartus</t>
  </si>
  <si>
    <t>Van Loon</t>
  </si>
  <si>
    <t>De Bas</t>
  </si>
  <si>
    <t>Hy</t>
  </si>
  <si>
    <t>Benson</t>
  </si>
  <si>
    <t>Capn</t>
  </si>
  <si>
    <t>Thacher</t>
  </si>
  <si>
    <t>Benjamin M</t>
  </si>
  <si>
    <t>Ralph</t>
  </si>
  <si>
    <t>B</t>
  </si>
  <si>
    <t>Pomeroy</t>
  </si>
  <si>
    <t>B Jn A</t>
  </si>
  <si>
    <t>Chevallier</t>
  </si>
  <si>
    <t>Chevallier and Rainctaux</t>
  </si>
  <si>
    <t>William C</t>
  </si>
  <si>
    <t>Quackenboss</t>
  </si>
  <si>
    <t>Alvey</t>
  </si>
  <si>
    <t>Cummings</t>
  </si>
  <si>
    <t>D Alvey</t>
  </si>
  <si>
    <t>Brinkerhoff</t>
  </si>
  <si>
    <t>Anto</t>
  </si>
  <si>
    <t xml:space="preserve">Dr </t>
  </si>
  <si>
    <t xml:space="preserve">Theo V W </t>
  </si>
  <si>
    <t xml:space="preserve">Peter V B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</si>
</sst>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6DDE8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ECED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Border="1"/>
    <xf numFmtId="0" fontId="0" fillId="0" borderId="0" xfId="0" applyBorder="1" applyAlignment="1"/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2" borderId="0" xfId="0" applyFill="1" applyBorder="1"/>
    <xf numFmtId="0" fontId="0" fillId="3" borderId="0" xfId="0" applyFill="1" applyBorder="1"/>
    <xf numFmtId="0" fontId="1" fillId="5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horizontal="center" vertical="center"/>
    </xf>
    <xf numFmtId="164" fontId="0" fillId="0" borderId="0" xfId="1" applyNumberFormat="1" applyFont="1" applyBorder="1" applyAlignment="1"/>
    <xf numFmtId="164" fontId="0" fillId="0" borderId="0" xfId="1" applyNumberFormat="1" applyFont="1" applyBorder="1" applyAlignment="1">
      <alignment vertical="center"/>
    </xf>
    <xf numFmtId="164" fontId="0" fillId="0" borderId="0" xfId="1" applyNumberFormat="1" applyFont="1" applyBorder="1" applyAlignment="1">
      <alignment vertical="center" wrapText="1"/>
    </xf>
    <xf numFmtId="164" fontId="1" fillId="8" borderId="0" xfId="1" applyNumberFormat="1" applyFont="1" applyFill="1" applyBorder="1" applyAlignment="1">
      <alignment vertical="center" wrapText="1"/>
    </xf>
    <xf numFmtId="164" fontId="0" fillId="0" borderId="0" xfId="1" applyNumberFormat="1" applyFont="1"/>
    <xf numFmtId="43" fontId="0" fillId="0" borderId="0" xfId="0" applyNumberFormat="1"/>
    <xf numFmtId="0" fontId="0" fillId="0" borderId="0" xfId="0" applyFill="1"/>
    <xf numFmtId="165" fontId="0" fillId="0" borderId="0" xfId="0" applyNumberFormat="1"/>
    <xf numFmtId="0" fontId="3" fillId="0" borderId="0" xfId="0" applyFont="1" applyBorder="1" applyAlignment="1">
      <alignment horizontal="center" vertical="center"/>
    </xf>
    <xf numFmtId="164" fontId="0" fillId="7" borderId="0" xfId="1" applyNumberFormat="1" applyFont="1" applyFill="1"/>
    <xf numFmtId="0" fontId="0" fillId="7" borderId="0" xfId="0" applyFill="1"/>
    <xf numFmtId="43" fontId="0" fillId="0" borderId="0" xfId="1" applyFont="1"/>
    <xf numFmtId="164" fontId="0" fillId="0" borderId="0" xfId="1" applyNumberFormat="1" applyFont="1" applyFill="1"/>
    <xf numFmtId="0" fontId="0" fillId="9" borderId="0" xfId="0" applyFill="1"/>
    <xf numFmtId="43" fontId="0" fillId="0" borderId="0" xfId="1" applyFont="1" applyFill="1"/>
    <xf numFmtId="43" fontId="0" fillId="7" borderId="0" xfId="0" applyNumberFormat="1" applyFill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64" fontId="1" fillId="0" borderId="0" xfId="1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3" fontId="0" fillId="0" borderId="0" xfId="0" applyNumberFormat="1"/>
    <xf numFmtId="4" fontId="0" fillId="0" borderId="0" xfId="0" applyNumberFormat="1"/>
    <xf numFmtId="0" fontId="3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" fillId="8" borderId="0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778"/>
  <sheetViews>
    <sheetView tabSelected="1" zoomScale="60" zoomScaleNormal="60" workbookViewId="0">
      <pane ySplit="12" topLeftCell="A2192" activePane="bottomLeft" state="frozen"/>
      <selection pane="bottomLeft" activeCell="C3455" sqref="C3455"/>
    </sheetView>
  </sheetViews>
  <sheetFormatPr defaultColWidth="8.81640625" defaultRowHeight="14.5" x14ac:dyDescent="0.35"/>
  <cols>
    <col min="1" max="2" width="8.81640625" customWidth="1"/>
    <col min="3" max="6" width="7.81640625" customWidth="1"/>
    <col min="8" max="9" width="13" customWidth="1"/>
    <col min="10" max="10" width="7.7265625" customWidth="1"/>
    <col min="11" max="11" width="5.81640625" customWidth="1"/>
    <col min="12" max="12" width="7.7265625" customWidth="1"/>
    <col min="13" max="13" width="11.26953125" style="21" customWidth="1"/>
    <col min="15" max="15" width="15" customWidth="1"/>
    <col min="16" max="16" width="3.1796875" customWidth="1"/>
    <col min="17" max="18" width="8.81640625" customWidth="1"/>
    <col min="19" max="23" width="7.1796875" customWidth="1"/>
    <col min="24" max="25" width="13" customWidth="1"/>
    <col min="26" max="28" width="5.81640625" customWidth="1"/>
    <col min="29" max="29" width="11.26953125" style="21" bestFit="1" customWidth="1"/>
    <col min="31" max="31" width="13.7265625" customWidth="1"/>
    <col min="32" max="33" width="8.81640625" customWidth="1"/>
    <col min="35" max="37" width="5.54296875" customWidth="1"/>
    <col min="39" max="40" width="13" customWidth="1"/>
    <col min="41" max="43" width="7.7265625" customWidth="1"/>
    <col min="44" max="44" width="12.1796875" style="21" bestFit="1" customWidth="1"/>
    <col min="46" max="46" width="16.453125" customWidth="1"/>
  </cols>
  <sheetData>
    <row r="1" spans="1:52" ht="15.5" x14ac:dyDescent="0.35">
      <c r="A1" s="1" t="s">
        <v>0</v>
      </c>
      <c r="B1" s="2" t="s">
        <v>22</v>
      </c>
      <c r="C1" s="2"/>
      <c r="D1" s="2"/>
      <c r="E1" s="2"/>
      <c r="F1" s="2"/>
      <c r="G1" s="2"/>
      <c r="H1" s="2" t="s">
        <v>1054</v>
      </c>
      <c r="I1" s="2"/>
      <c r="J1" s="2"/>
      <c r="K1" s="2"/>
      <c r="L1" s="2"/>
      <c r="M1" s="17"/>
      <c r="N1" s="2"/>
      <c r="Q1" s="1" t="s">
        <v>0</v>
      </c>
      <c r="R1" s="2" t="s">
        <v>22</v>
      </c>
      <c r="S1" s="2"/>
      <c r="T1" s="2"/>
      <c r="U1" s="2"/>
      <c r="V1" s="2"/>
      <c r="W1" s="2"/>
      <c r="X1" s="2"/>
      <c r="Y1" s="2"/>
      <c r="Z1" s="2"/>
      <c r="AA1" s="2"/>
      <c r="AB1" s="2"/>
      <c r="AC1" s="17"/>
      <c r="AD1" s="2"/>
      <c r="AF1" s="1" t="s">
        <v>0</v>
      </c>
      <c r="AG1" s="2" t="s">
        <v>22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17"/>
      <c r="AS1" s="2"/>
    </row>
    <row r="2" spans="1:52" ht="27" customHeight="1" x14ac:dyDescent="0.35">
      <c r="A2" s="3" t="s">
        <v>1</v>
      </c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18"/>
      <c r="N2" s="5"/>
      <c r="Q2" s="3" t="s">
        <v>1</v>
      </c>
      <c r="R2" s="4"/>
      <c r="S2" s="4"/>
      <c r="T2" s="4"/>
      <c r="U2" s="4"/>
      <c r="V2" s="4"/>
      <c r="W2" s="4"/>
      <c r="X2" s="5"/>
      <c r="Y2" s="5"/>
      <c r="Z2" s="5"/>
      <c r="AA2" s="5"/>
      <c r="AB2" s="5"/>
      <c r="AC2" s="18"/>
      <c r="AD2" s="5"/>
      <c r="AF2" s="3" t="s">
        <v>1</v>
      </c>
      <c r="AG2" s="4"/>
      <c r="AH2" s="4"/>
      <c r="AI2" s="4"/>
      <c r="AJ2" s="4"/>
      <c r="AK2" s="4"/>
      <c r="AL2" s="4"/>
      <c r="AM2" s="5"/>
      <c r="AN2" s="5"/>
      <c r="AO2" s="5"/>
      <c r="AP2" s="5"/>
      <c r="AQ2" s="5"/>
      <c r="AR2" s="18"/>
      <c r="AS2" s="5"/>
    </row>
    <row r="3" spans="1:52" ht="15.5" x14ac:dyDescent="0.35">
      <c r="A3" s="1" t="s">
        <v>2</v>
      </c>
      <c r="B3" s="4"/>
      <c r="C3" s="4"/>
      <c r="D3" s="4"/>
      <c r="E3" s="4"/>
      <c r="F3" s="4"/>
      <c r="G3" s="4"/>
      <c r="H3" s="5"/>
      <c r="I3" s="5"/>
      <c r="J3" s="5"/>
      <c r="K3" s="5"/>
      <c r="L3" s="5"/>
      <c r="M3" s="18"/>
      <c r="N3" s="5"/>
      <c r="Q3" s="1" t="s">
        <v>2</v>
      </c>
      <c r="R3" s="4"/>
      <c r="S3" s="4"/>
      <c r="T3" s="4"/>
      <c r="U3" s="4"/>
      <c r="V3" s="4"/>
      <c r="W3" s="4"/>
      <c r="X3" s="5"/>
      <c r="Y3" s="5"/>
      <c r="Z3" s="5"/>
      <c r="AA3" s="5"/>
      <c r="AB3" s="5"/>
      <c r="AC3" s="18"/>
      <c r="AD3" s="5"/>
      <c r="AF3" s="1" t="s">
        <v>2</v>
      </c>
      <c r="AG3" s="4"/>
      <c r="AH3" s="4"/>
      <c r="AI3" s="4"/>
      <c r="AJ3" s="4"/>
      <c r="AK3" s="4"/>
      <c r="AL3" s="4"/>
      <c r="AM3" s="5"/>
      <c r="AN3" s="5"/>
      <c r="AO3" s="5"/>
      <c r="AP3" s="5"/>
      <c r="AQ3" s="5"/>
      <c r="AR3" s="18"/>
      <c r="AS3" s="5"/>
    </row>
    <row r="4" spans="1:52" ht="15.5" x14ac:dyDescent="0.35">
      <c r="A4" s="6" t="s">
        <v>3</v>
      </c>
      <c r="B4" s="2"/>
      <c r="C4" s="7"/>
      <c r="D4" s="7"/>
      <c r="E4" s="7"/>
      <c r="F4" s="7"/>
      <c r="G4" s="7"/>
      <c r="H4" s="7"/>
      <c r="I4" s="7"/>
      <c r="J4" s="7"/>
      <c r="K4" s="7"/>
      <c r="L4" s="7"/>
      <c r="M4" s="19"/>
      <c r="N4" s="7"/>
      <c r="Q4" s="6" t="s">
        <v>3</v>
      </c>
      <c r="R4" s="2"/>
      <c r="S4" s="7"/>
      <c r="T4" s="7"/>
      <c r="U4" s="7"/>
      <c r="V4" s="7"/>
      <c r="W4" s="7"/>
      <c r="X4" s="7"/>
      <c r="Y4" s="7"/>
      <c r="Z4" s="7"/>
      <c r="AA4" s="7"/>
      <c r="AB4" s="7"/>
      <c r="AC4" s="19"/>
      <c r="AD4" s="7"/>
      <c r="AF4" s="6" t="s">
        <v>3</v>
      </c>
      <c r="AG4" s="2"/>
      <c r="AH4" s="7"/>
      <c r="AI4" s="7"/>
      <c r="AJ4" s="7"/>
      <c r="AK4" s="7"/>
      <c r="AL4" s="7"/>
      <c r="AM4" s="7"/>
      <c r="AN4" s="7"/>
      <c r="AO4" s="7"/>
      <c r="AP4" s="7"/>
      <c r="AQ4" s="7"/>
      <c r="AR4" s="19"/>
      <c r="AS4" s="7"/>
    </row>
    <row r="5" spans="1:52" ht="15.5" x14ac:dyDescent="0.35">
      <c r="A5" s="6" t="s">
        <v>4</v>
      </c>
      <c r="B5" s="2"/>
      <c r="C5" s="7"/>
      <c r="D5" s="7"/>
      <c r="E5" s="7"/>
      <c r="F5" s="7"/>
      <c r="G5" s="7"/>
      <c r="H5" s="7"/>
      <c r="I5" s="7"/>
      <c r="J5" s="7"/>
      <c r="K5" s="7"/>
      <c r="L5" s="7"/>
      <c r="M5" s="19"/>
      <c r="N5" s="7"/>
      <c r="Q5" s="6" t="s">
        <v>4</v>
      </c>
      <c r="R5" s="2"/>
      <c r="S5" s="7"/>
      <c r="T5" s="7"/>
      <c r="U5" s="7"/>
      <c r="V5" s="7"/>
      <c r="W5" s="7"/>
      <c r="X5" s="7"/>
      <c r="Y5" s="7"/>
      <c r="Z5" s="7"/>
      <c r="AA5" s="7"/>
      <c r="AB5" s="7"/>
      <c r="AC5" s="19"/>
      <c r="AD5" s="7"/>
      <c r="AF5" s="6" t="s">
        <v>4</v>
      </c>
      <c r="AG5" s="2"/>
      <c r="AH5" s="7"/>
      <c r="AI5" s="7"/>
      <c r="AJ5" s="7"/>
      <c r="AK5" s="7"/>
      <c r="AL5" s="7"/>
      <c r="AM5" s="7"/>
      <c r="AN5" s="7"/>
      <c r="AO5" s="7"/>
      <c r="AP5" s="7"/>
      <c r="AQ5" s="7"/>
      <c r="AR5" s="19"/>
      <c r="AS5" s="7"/>
    </row>
    <row r="6" spans="1:52" ht="21" x14ac:dyDescent="0.35">
      <c r="A6" s="1" t="s">
        <v>5</v>
      </c>
      <c r="B6" s="8"/>
      <c r="C6" s="4"/>
      <c r="D6" s="4"/>
      <c r="E6" s="40" t="s">
        <v>60</v>
      </c>
      <c r="F6" s="40"/>
      <c r="G6" s="40"/>
      <c r="H6" s="40"/>
      <c r="I6" s="40"/>
      <c r="J6" s="40"/>
      <c r="K6" s="5"/>
      <c r="L6" s="5"/>
      <c r="M6" s="18"/>
      <c r="N6" s="5"/>
      <c r="Q6" s="1" t="s">
        <v>5</v>
      </c>
      <c r="R6" s="8"/>
      <c r="S6" s="4"/>
      <c r="T6" s="4"/>
      <c r="U6" s="4"/>
      <c r="V6" s="4"/>
      <c r="W6" s="4" t="s">
        <v>76</v>
      </c>
      <c r="X6" s="5"/>
      <c r="Y6" s="5"/>
      <c r="Z6" s="5"/>
      <c r="AA6" s="5"/>
      <c r="AB6" s="5"/>
      <c r="AC6" s="18"/>
      <c r="AD6" s="5"/>
      <c r="AF6" s="1" t="s">
        <v>5</v>
      </c>
      <c r="AG6" s="8"/>
      <c r="AH6" s="4"/>
      <c r="AI6" s="4"/>
      <c r="AJ6" s="40" t="s">
        <v>78</v>
      </c>
      <c r="AK6" s="40"/>
      <c r="AL6" s="40"/>
      <c r="AM6" s="40"/>
      <c r="AN6" s="40"/>
      <c r="AO6" s="40"/>
      <c r="AP6" s="25"/>
      <c r="AQ6" s="5"/>
      <c r="AR6" s="18"/>
      <c r="AS6" s="5"/>
    </row>
    <row r="7" spans="1:52" ht="15.5" x14ac:dyDescent="0.35">
      <c r="A7" s="1" t="s">
        <v>6</v>
      </c>
      <c r="B7" s="9"/>
      <c r="C7" s="4"/>
      <c r="D7" s="4"/>
      <c r="E7" s="4"/>
      <c r="F7" s="4"/>
      <c r="G7" s="4"/>
      <c r="H7" s="5"/>
      <c r="I7" s="5"/>
      <c r="J7" s="5"/>
      <c r="K7" s="5"/>
      <c r="L7" s="5"/>
      <c r="M7" s="18"/>
      <c r="N7" s="5"/>
      <c r="Q7" s="1" t="s">
        <v>6</v>
      </c>
      <c r="R7" s="9"/>
      <c r="S7" s="4"/>
      <c r="T7" s="4"/>
      <c r="U7" s="4"/>
      <c r="V7" s="4"/>
      <c r="W7" s="4"/>
      <c r="X7" s="5"/>
      <c r="Y7" s="5"/>
      <c r="Z7" s="5"/>
      <c r="AA7" s="5"/>
      <c r="AB7" s="5"/>
      <c r="AC7" s="18"/>
      <c r="AD7" s="5"/>
      <c r="AF7" s="1" t="s">
        <v>6</v>
      </c>
      <c r="AG7" s="9"/>
      <c r="AH7" s="4"/>
      <c r="AI7" s="4"/>
      <c r="AJ7" s="4"/>
      <c r="AK7" s="4"/>
      <c r="AL7" s="4"/>
      <c r="AM7" s="5"/>
      <c r="AN7" s="5"/>
      <c r="AO7" s="5"/>
      <c r="AP7" s="5"/>
      <c r="AQ7" s="5"/>
      <c r="AR7" s="18"/>
      <c r="AS7" s="5"/>
    </row>
    <row r="8" spans="1:52" ht="15.5" x14ac:dyDescent="0.35">
      <c r="A8" s="1" t="s">
        <v>7</v>
      </c>
      <c r="B8" s="9"/>
      <c r="C8" s="4"/>
      <c r="D8" s="4"/>
      <c r="E8" s="4"/>
      <c r="F8" s="4"/>
      <c r="G8" s="4"/>
      <c r="H8" s="5"/>
      <c r="I8" s="5"/>
      <c r="J8" s="5"/>
      <c r="K8" s="5"/>
      <c r="L8" s="5"/>
      <c r="M8" s="18"/>
      <c r="N8" s="5"/>
      <c r="Q8" s="1" t="s">
        <v>7</v>
      </c>
      <c r="R8" s="9"/>
      <c r="S8" s="4"/>
      <c r="T8" s="4"/>
      <c r="U8" s="4"/>
      <c r="V8" s="4"/>
      <c r="W8" s="4"/>
      <c r="X8" s="5"/>
      <c r="Y8" s="5"/>
      <c r="Z8" s="5"/>
      <c r="AA8" s="5"/>
      <c r="AB8" s="5"/>
      <c r="AC8" s="18"/>
      <c r="AD8" s="5"/>
      <c r="AF8" s="1" t="s">
        <v>7</v>
      </c>
      <c r="AG8" s="9"/>
      <c r="AH8" s="4"/>
      <c r="AI8" s="4"/>
      <c r="AJ8" s="4"/>
      <c r="AK8" s="4"/>
      <c r="AL8" s="4"/>
      <c r="AM8" s="5"/>
      <c r="AN8" s="5"/>
      <c r="AO8" s="5"/>
      <c r="AP8" s="5"/>
      <c r="AQ8" s="5"/>
      <c r="AR8" s="18"/>
      <c r="AS8" s="5"/>
    </row>
    <row r="9" spans="1:52" ht="15.5" x14ac:dyDescent="0.35">
      <c r="A9" s="1" t="s">
        <v>8</v>
      </c>
      <c r="B9" s="2"/>
      <c r="C9" s="4"/>
      <c r="D9" s="4"/>
      <c r="E9" s="4"/>
      <c r="F9" s="4"/>
      <c r="G9" s="4"/>
      <c r="H9" s="5"/>
      <c r="I9" s="5"/>
      <c r="J9" s="5"/>
      <c r="K9" s="5"/>
      <c r="L9" s="5"/>
      <c r="M9" s="18"/>
      <c r="N9" s="5"/>
      <c r="Q9" s="1" t="s">
        <v>8</v>
      </c>
      <c r="R9" s="2"/>
      <c r="S9" s="4"/>
      <c r="T9" s="4"/>
      <c r="U9" s="4"/>
      <c r="V9" s="4"/>
      <c r="W9" s="4"/>
      <c r="X9" s="5"/>
      <c r="Y9" s="5"/>
      <c r="Z9" s="5"/>
      <c r="AA9" s="5"/>
      <c r="AB9" s="5"/>
      <c r="AC9" s="18"/>
      <c r="AD9" s="5"/>
      <c r="AF9" s="1" t="s">
        <v>8</v>
      </c>
      <c r="AG9" s="2"/>
      <c r="AH9" s="4"/>
      <c r="AI9" s="4"/>
      <c r="AJ9" s="4"/>
      <c r="AK9" s="4"/>
      <c r="AL9" s="4"/>
      <c r="AM9" s="5"/>
      <c r="AN9" s="5"/>
      <c r="AO9" s="5"/>
      <c r="AP9" s="5"/>
      <c r="AQ9" s="5"/>
      <c r="AR9" s="18"/>
      <c r="AS9" s="5"/>
    </row>
    <row r="10" spans="1:52" ht="15.5" x14ac:dyDescent="0.35">
      <c r="A10" s="10"/>
      <c r="B10" s="11"/>
      <c r="C10" s="41" t="s">
        <v>1055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Q10" s="10"/>
      <c r="R10" s="11"/>
      <c r="S10" s="41" t="s">
        <v>1055</v>
      </c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F10" s="10"/>
      <c r="AG10" s="11"/>
      <c r="AH10" s="41" t="s">
        <v>1055</v>
      </c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</row>
    <row r="11" spans="1:52" ht="15.5" x14ac:dyDescent="0.35">
      <c r="A11" s="42" t="s">
        <v>9</v>
      </c>
      <c r="B11" s="43" t="s">
        <v>10</v>
      </c>
      <c r="C11" s="44" t="s">
        <v>11</v>
      </c>
      <c r="D11" s="44"/>
      <c r="E11" s="44"/>
      <c r="F11" s="12"/>
      <c r="G11" s="45" t="s">
        <v>12</v>
      </c>
      <c r="H11" s="46" t="s">
        <v>13</v>
      </c>
      <c r="I11" s="46" t="s">
        <v>14</v>
      </c>
      <c r="J11" s="13" t="s">
        <v>15</v>
      </c>
      <c r="K11" s="13"/>
      <c r="L11" s="13"/>
      <c r="M11" s="47" t="s">
        <v>16</v>
      </c>
      <c r="N11" s="47"/>
      <c r="Q11" s="42" t="s">
        <v>9</v>
      </c>
      <c r="R11" s="43" t="s">
        <v>10</v>
      </c>
      <c r="S11" s="44" t="s">
        <v>11</v>
      </c>
      <c r="T11" s="44"/>
      <c r="U11" s="44"/>
      <c r="V11" s="16"/>
      <c r="W11" s="45" t="s">
        <v>12</v>
      </c>
      <c r="X11" s="46" t="s">
        <v>13</v>
      </c>
      <c r="Y11" s="46" t="s">
        <v>14</v>
      </c>
      <c r="Z11" s="13" t="s">
        <v>15</v>
      </c>
      <c r="AA11" s="13"/>
      <c r="AB11" s="13"/>
      <c r="AC11" s="47" t="s">
        <v>16</v>
      </c>
      <c r="AD11" s="47"/>
      <c r="AF11" s="42" t="s">
        <v>9</v>
      </c>
      <c r="AG11" s="43" t="s">
        <v>10</v>
      </c>
      <c r="AH11" s="44" t="s">
        <v>11</v>
      </c>
      <c r="AI11" s="44"/>
      <c r="AJ11" s="44"/>
      <c r="AK11" s="16"/>
      <c r="AL11" s="45" t="s">
        <v>12</v>
      </c>
      <c r="AM11" s="46" t="s">
        <v>13</v>
      </c>
      <c r="AN11" s="46" t="s">
        <v>14</v>
      </c>
      <c r="AO11" s="13" t="s">
        <v>15</v>
      </c>
      <c r="AP11" s="13"/>
      <c r="AQ11" s="13"/>
      <c r="AR11" s="47" t="s">
        <v>16</v>
      </c>
      <c r="AS11" s="47"/>
    </row>
    <row r="12" spans="1:52" ht="31" x14ac:dyDescent="0.35">
      <c r="A12" s="42"/>
      <c r="B12" s="43"/>
      <c r="C12" s="14" t="s">
        <v>17</v>
      </c>
      <c r="D12" s="14" t="s">
        <v>18</v>
      </c>
      <c r="E12" s="14" t="s">
        <v>19</v>
      </c>
      <c r="F12" s="14" t="s">
        <v>15</v>
      </c>
      <c r="G12" s="45"/>
      <c r="H12" s="46"/>
      <c r="I12" s="46"/>
      <c r="J12" s="13"/>
      <c r="K12" s="13"/>
      <c r="L12" s="13"/>
      <c r="M12" s="20" t="s">
        <v>20</v>
      </c>
      <c r="N12" s="15" t="s">
        <v>21</v>
      </c>
      <c r="Q12" s="42"/>
      <c r="R12" s="43"/>
      <c r="S12" s="14" t="s">
        <v>17</v>
      </c>
      <c r="T12" s="14" t="s">
        <v>18</v>
      </c>
      <c r="U12" s="14" t="s">
        <v>19</v>
      </c>
      <c r="V12" s="14" t="s">
        <v>15</v>
      </c>
      <c r="W12" s="45"/>
      <c r="X12" s="46"/>
      <c r="Y12" s="46"/>
      <c r="Z12" s="13"/>
      <c r="AA12" s="13"/>
      <c r="AB12" s="13"/>
      <c r="AC12" s="20" t="s">
        <v>20</v>
      </c>
      <c r="AD12" s="15" t="s">
        <v>21</v>
      </c>
      <c r="AF12" s="42"/>
      <c r="AG12" s="43"/>
      <c r="AH12" s="14" t="s">
        <v>17</v>
      </c>
      <c r="AI12" s="14" t="s">
        <v>18</v>
      </c>
      <c r="AJ12" s="14" t="s">
        <v>19</v>
      </c>
      <c r="AK12" s="14" t="s">
        <v>15</v>
      </c>
      <c r="AL12" s="45"/>
      <c r="AM12" s="46"/>
      <c r="AN12" s="46"/>
      <c r="AO12" s="13"/>
      <c r="AP12" s="13"/>
      <c r="AQ12" s="13"/>
      <c r="AR12" s="20" t="s">
        <v>20</v>
      </c>
      <c r="AS12" s="15" t="s">
        <v>21</v>
      </c>
    </row>
    <row r="13" spans="1:52" x14ac:dyDescent="0.35">
      <c r="A13">
        <v>13</v>
      </c>
      <c r="B13">
        <v>140713</v>
      </c>
      <c r="C13">
        <v>1790</v>
      </c>
      <c r="D13">
        <v>10</v>
      </c>
      <c r="E13">
        <v>5</v>
      </c>
      <c r="F13">
        <v>1</v>
      </c>
      <c r="H13" t="s">
        <v>27</v>
      </c>
      <c r="I13" t="s">
        <v>59</v>
      </c>
      <c r="J13">
        <v>2</v>
      </c>
      <c r="L13">
        <v>2</v>
      </c>
      <c r="M13" s="21">
        <v>60010</v>
      </c>
      <c r="N13">
        <v>40</v>
      </c>
      <c r="O13" s="24">
        <f>+(M13+M21+N13/100)/(AC13+AD13/100)</f>
        <v>1.9999990001304828</v>
      </c>
      <c r="Q13">
        <v>14</v>
      </c>
      <c r="R13">
        <v>140740</v>
      </c>
      <c r="S13">
        <v>1790</v>
      </c>
      <c r="T13">
        <v>10</v>
      </c>
      <c r="U13">
        <v>5</v>
      </c>
      <c r="V13">
        <v>1</v>
      </c>
      <c r="X13" t="s">
        <v>27</v>
      </c>
      <c r="Y13" t="s">
        <v>59</v>
      </c>
      <c r="Z13">
        <v>2</v>
      </c>
      <c r="AB13">
        <v>2</v>
      </c>
      <c r="AC13" s="21">
        <v>40005</v>
      </c>
      <c r="AD13">
        <v>22</v>
      </c>
      <c r="AF13">
        <v>15</v>
      </c>
      <c r="AG13">
        <v>140757</v>
      </c>
      <c r="AH13">
        <v>1790</v>
      </c>
      <c r="AI13">
        <v>10</v>
      </c>
      <c r="AJ13">
        <v>6</v>
      </c>
      <c r="AK13">
        <v>1</v>
      </c>
      <c r="AM13" t="s">
        <v>27</v>
      </c>
      <c r="AN13" t="s">
        <v>59</v>
      </c>
      <c r="AO13">
        <v>8</v>
      </c>
      <c r="AQ13">
        <v>2</v>
      </c>
      <c r="AR13" s="21">
        <v>21602</v>
      </c>
      <c r="AS13">
        <v>79</v>
      </c>
    </row>
    <row r="14" spans="1:52" s="23" customFormat="1" ht="15.5" x14ac:dyDescent="0.35">
      <c r="A14" s="33"/>
      <c r="B14" s="33"/>
      <c r="C14" s="33"/>
      <c r="D14" s="33"/>
      <c r="E14" s="33"/>
      <c r="F14" s="33"/>
      <c r="G14" s="34"/>
      <c r="H14" s="35"/>
      <c r="I14" s="35"/>
      <c r="J14" s="35"/>
      <c r="K14" s="35"/>
      <c r="L14" s="35"/>
      <c r="M14" s="36"/>
      <c r="N14" s="37"/>
      <c r="Q14" s="33"/>
      <c r="R14" s="33"/>
      <c r="S14" s="33"/>
      <c r="T14" s="33"/>
      <c r="U14" s="33"/>
      <c r="V14" s="33"/>
      <c r="W14" s="34"/>
      <c r="X14" s="35"/>
      <c r="Y14" s="35"/>
      <c r="Z14" s="35"/>
      <c r="AA14" s="35"/>
      <c r="AB14" s="35"/>
      <c r="AC14" s="36"/>
      <c r="AD14" s="37"/>
      <c r="AE14"/>
      <c r="AF14">
        <v>15</v>
      </c>
      <c r="AG14">
        <v>140757</v>
      </c>
      <c r="AH14">
        <v>1790</v>
      </c>
      <c r="AI14">
        <v>10</v>
      </c>
      <c r="AJ14">
        <v>5</v>
      </c>
      <c r="AK14">
        <v>1</v>
      </c>
      <c r="AL14"/>
      <c r="AM14" s="23" t="s">
        <v>46</v>
      </c>
      <c r="AN14"/>
      <c r="AO14">
        <v>1</v>
      </c>
      <c r="AP14"/>
      <c r="AQ14">
        <v>1</v>
      </c>
      <c r="AR14" s="21">
        <v>5000</v>
      </c>
      <c r="AS14">
        <v>0</v>
      </c>
      <c r="AT14"/>
      <c r="AU14"/>
      <c r="AV14"/>
      <c r="AW14"/>
      <c r="AX14"/>
      <c r="AY14"/>
      <c r="AZ14"/>
    </row>
    <row r="15" spans="1:52" s="23" customFormat="1" ht="15.5" x14ac:dyDescent="0.35">
      <c r="A15" s="33"/>
      <c r="B15" s="33"/>
      <c r="C15" s="33"/>
      <c r="D15" s="33"/>
      <c r="E15" s="33"/>
      <c r="F15" s="33"/>
      <c r="G15" s="34"/>
      <c r="H15" s="35"/>
      <c r="I15" s="35"/>
      <c r="J15" s="35"/>
      <c r="K15" s="35"/>
      <c r="L15" s="35"/>
      <c r="M15" s="36"/>
      <c r="N15" s="37"/>
      <c r="Q15" s="33"/>
      <c r="R15" s="33"/>
      <c r="S15" s="33"/>
      <c r="T15" s="33"/>
      <c r="U15" s="33"/>
      <c r="V15" s="33"/>
      <c r="W15" s="34"/>
      <c r="X15" s="35"/>
      <c r="Y15" s="35"/>
      <c r="Z15" s="35"/>
      <c r="AA15" s="35"/>
      <c r="AB15" s="35"/>
      <c r="AC15" s="36"/>
      <c r="AD15" s="37"/>
      <c r="AE15"/>
      <c r="AF15">
        <v>15</v>
      </c>
      <c r="AG15">
        <v>140757</v>
      </c>
      <c r="AH15">
        <v>1790</v>
      </c>
      <c r="AI15">
        <v>10</v>
      </c>
      <c r="AJ15">
        <v>5</v>
      </c>
      <c r="AK15">
        <v>1</v>
      </c>
      <c r="AL15"/>
      <c r="AM15" t="s">
        <v>46</v>
      </c>
      <c r="AN15"/>
      <c r="AO15">
        <v>2</v>
      </c>
      <c r="AP15"/>
      <c r="AQ15">
        <v>1</v>
      </c>
      <c r="AR15" s="21">
        <v>5000</v>
      </c>
      <c r="AS15">
        <v>0</v>
      </c>
      <c r="AT15"/>
      <c r="AU15"/>
      <c r="AV15"/>
      <c r="AW15"/>
      <c r="AX15"/>
      <c r="AY15"/>
      <c r="AZ15"/>
    </row>
    <row r="16" spans="1:52" s="23" customFormat="1" ht="15.5" x14ac:dyDescent="0.35">
      <c r="A16" s="33"/>
      <c r="B16" s="33"/>
      <c r="C16" s="33"/>
      <c r="D16" s="33"/>
      <c r="E16" s="33"/>
      <c r="F16" s="33"/>
      <c r="G16" s="34"/>
      <c r="H16" s="35"/>
      <c r="I16" s="35"/>
      <c r="J16" s="35"/>
      <c r="K16" s="35"/>
      <c r="L16" s="35"/>
      <c r="M16" s="36"/>
      <c r="N16" s="37"/>
      <c r="Q16" s="33"/>
      <c r="R16" s="33"/>
      <c r="S16" s="33"/>
      <c r="T16" s="33"/>
      <c r="U16" s="33"/>
      <c r="V16" s="33"/>
      <c r="W16" s="34"/>
      <c r="X16" s="35"/>
      <c r="Y16" s="35"/>
      <c r="Z16" s="35"/>
      <c r="AA16" s="35"/>
      <c r="AB16" s="35"/>
      <c r="AC16" s="36"/>
      <c r="AD16" s="37"/>
      <c r="AE16"/>
      <c r="AF16">
        <v>15</v>
      </c>
      <c r="AG16">
        <v>140757</v>
      </c>
      <c r="AH16">
        <v>1790</v>
      </c>
      <c r="AI16">
        <v>10</v>
      </c>
      <c r="AJ16">
        <v>5</v>
      </c>
      <c r="AK16">
        <v>1</v>
      </c>
      <c r="AL16"/>
      <c r="AM16" t="s">
        <v>46</v>
      </c>
      <c r="AN16"/>
      <c r="AO16">
        <v>3</v>
      </c>
      <c r="AP16"/>
      <c r="AQ16">
        <v>1</v>
      </c>
      <c r="AR16" s="21">
        <v>5000</v>
      </c>
      <c r="AS16">
        <v>0</v>
      </c>
      <c r="AT16" s="22"/>
      <c r="AU16"/>
      <c r="AV16"/>
      <c r="AW16"/>
      <c r="AX16"/>
      <c r="AY16"/>
      <c r="AZ16"/>
    </row>
    <row r="17" spans="1:46" ht="15.5" x14ac:dyDescent="0.35">
      <c r="A17" s="33"/>
      <c r="B17" s="33"/>
      <c r="C17" s="33"/>
      <c r="D17" s="33"/>
      <c r="E17" s="33"/>
      <c r="F17" s="33"/>
      <c r="G17" s="34"/>
      <c r="H17" s="35"/>
      <c r="I17" s="35"/>
      <c r="J17" s="35"/>
      <c r="K17" s="35"/>
      <c r="L17" s="35"/>
      <c r="M17" s="36"/>
      <c r="N17" s="37"/>
      <c r="O17" s="23"/>
      <c r="P17" s="23"/>
      <c r="Q17" s="33"/>
      <c r="R17" s="33"/>
      <c r="S17" s="33"/>
      <c r="T17" s="33"/>
      <c r="U17" s="33"/>
      <c r="V17" s="33"/>
      <c r="W17" s="34"/>
      <c r="X17" s="35"/>
      <c r="Y17" s="35"/>
      <c r="Z17" s="35"/>
      <c r="AA17" s="35"/>
      <c r="AB17" s="35"/>
      <c r="AC17" s="36"/>
      <c r="AD17" s="37"/>
      <c r="AF17">
        <v>15</v>
      </c>
      <c r="AG17">
        <v>140757</v>
      </c>
      <c r="AH17">
        <v>1790</v>
      </c>
      <c r="AI17">
        <v>10</v>
      </c>
      <c r="AJ17">
        <v>5</v>
      </c>
      <c r="AK17">
        <v>1</v>
      </c>
      <c r="AM17" t="s">
        <v>46</v>
      </c>
      <c r="AO17">
        <v>4</v>
      </c>
      <c r="AQ17">
        <v>1</v>
      </c>
      <c r="AR17" s="21">
        <v>5000</v>
      </c>
      <c r="AS17">
        <v>0</v>
      </c>
      <c r="AT17" s="22">
        <f>SUM(AR$14:AR46)+SUM(AS$14:AS46)/100-AT$321-AT$639-76622.71-123878.16-55235.32-156508.14</f>
        <v>-201529.55000000002</v>
      </c>
    </row>
    <row r="18" spans="1:46" ht="15.5" x14ac:dyDescent="0.35">
      <c r="A18" s="33"/>
      <c r="B18" s="33"/>
      <c r="C18" s="33"/>
      <c r="D18" s="33"/>
      <c r="E18" s="33"/>
      <c r="F18" s="33"/>
      <c r="G18" s="34"/>
      <c r="H18" s="35"/>
      <c r="I18" s="35"/>
      <c r="J18" s="35"/>
      <c r="K18" s="35"/>
      <c r="L18" s="35"/>
      <c r="M18" s="36"/>
      <c r="N18" s="37"/>
      <c r="O18" s="23"/>
      <c r="P18" s="23"/>
      <c r="Q18" s="33"/>
      <c r="R18" s="33"/>
      <c r="S18" s="33"/>
      <c r="T18" s="33"/>
      <c r="U18" s="33"/>
      <c r="V18" s="33"/>
      <c r="W18" s="34"/>
      <c r="X18" s="35"/>
      <c r="Y18" s="35"/>
      <c r="Z18" s="35"/>
      <c r="AA18" s="35"/>
      <c r="AB18" s="35"/>
      <c r="AC18" s="36"/>
      <c r="AD18" s="37"/>
      <c r="AF18">
        <v>15</v>
      </c>
      <c r="AG18">
        <v>140757</v>
      </c>
      <c r="AH18">
        <v>1790</v>
      </c>
      <c r="AI18">
        <v>10</v>
      </c>
      <c r="AJ18">
        <v>5</v>
      </c>
      <c r="AK18">
        <v>1</v>
      </c>
      <c r="AM18" t="s">
        <v>46</v>
      </c>
      <c r="AO18">
        <v>5</v>
      </c>
      <c r="AQ18">
        <v>1</v>
      </c>
      <c r="AR18" s="21">
        <v>5000</v>
      </c>
      <c r="AS18">
        <v>0</v>
      </c>
    </row>
    <row r="19" spans="1:46" ht="15.5" x14ac:dyDescent="0.35">
      <c r="A19" s="33"/>
      <c r="B19" s="33"/>
      <c r="C19" s="33"/>
      <c r="D19" s="33"/>
      <c r="E19" s="33"/>
      <c r="F19" s="33"/>
      <c r="G19" s="34"/>
      <c r="H19" s="35"/>
      <c r="I19" s="35"/>
      <c r="J19" s="35"/>
      <c r="K19" s="35"/>
      <c r="L19" s="35"/>
      <c r="M19" s="36"/>
      <c r="N19" s="37"/>
      <c r="O19" s="23"/>
      <c r="P19" s="23"/>
      <c r="Q19" s="33"/>
      <c r="R19" s="33"/>
      <c r="S19" s="33"/>
      <c r="T19" s="33"/>
      <c r="U19" s="33"/>
      <c r="V19" s="33"/>
      <c r="W19" s="34"/>
      <c r="X19" s="35"/>
      <c r="Y19" s="35"/>
      <c r="Z19" s="35"/>
      <c r="AA19" s="35"/>
      <c r="AB19" s="35"/>
      <c r="AC19" s="36"/>
      <c r="AD19" s="37"/>
      <c r="AF19">
        <v>15</v>
      </c>
      <c r="AG19">
        <v>140757</v>
      </c>
      <c r="AH19">
        <v>1790</v>
      </c>
      <c r="AI19">
        <v>10</v>
      </c>
      <c r="AJ19">
        <v>5</v>
      </c>
      <c r="AK19">
        <v>1</v>
      </c>
      <c r="AM19" t="s">
        <v>46</v>
      </c>
      <c r="AO19">
        <v>6</v>
      </c>
      <c r="AQ19">
        <v>1</v>
      </c>
      <c r="AR19" s="21">
        <v>5000</v>
      </c>
      <c r="AS19">
        <v>0</v>
      </c>
    </row>
    <row r="20" spans="1:46" ht="15.5" x14ac:dyDescent="0.35">
      <c r="A20" s="33"/>
      <c r="B20" s="33"/>
      <c r="C20" s="33"/>
      <c r="D20" s="33"/>
      <c r="E20" s="33"/>
      <c r="F20" s="33"/>
      <c r="G20" s="34"/>
      <c r="H20" s="35"/>
      <c r="I20" s="35"/>
      <c r="J20" s="35"/>
      <c r="K20" s="35"/>
      <c r="L20" s="35"/>
      <c r="M20" s="36"/>
      <c r="N20" s="37"/>
      <c r="O20" s="23"/>
      <c r="P20" s="23"/>
      <c r="Q20" s="33"/>
      <c r="R20" s="33"/>
      <c r="S20" s="33"/>
      <c r="T20" s="33"/>
      <c r="U20" s="33"/>
      <c r="V20" s="33"/>
      <c r="W20" s="34"/>
      <c r="X20" s="35"/>
      <c r="Y20" s="35"/>
      <c r="Z20" s="35"/>
      <c r="AA20" s="35"/>
      <c r="AB20" s="35"/>
      <c r="AC20" s="36"/>
      <c r="AD20" s="37"/>
      <c r="AF20">
        <v>15</v>
      </c>
      <c r="AG20">
        <v>140757</v>
      </c>
      <c r="AH20">
        <v>1790</v>
      </c>
      <c r="AI20">
        <v>10</v>
      </c>
      <c r="AJ20">
        <v>5</v>
      </c>
      <c r="AK20">
        <v>1</v>
      </c>
      <c r="AM20" t="s">
        <v>46</v>
      </c>
      <c r="AO20">
        <v>7</v>
      </c>
      <c r="AQ20">
        <v>1</v>
      </c>
      <c r="AR20" s="21">
        <v>5019</v>
      </c>
      <c r="AS20">
        <v>0</v>
      </c>
    </row>
    <row r="21" spans="1:46" x14ac:dyDescent="0.35">
      <c r="A21">
        <v>13</v>
      </c>
      <c r="B21">
        <v>140713</v>
      </c>
      <c r="C21">
        <v>1790</v>
      </c>
      <c r="D21">
        <v>10</v>
      </c>
      <c r="E21">
        <v>5</v>
      </c>
      <c r="F21">
        <v>1</v>
      </c>
      <c r="H21" t="s">
        <v>27</v>
      </c>
      <c r="I21" t="s">
        <v>59</v>
      </c>
      <c r="J21">
        <v>3</v>
      </c>
      <c r="M21" s="21">
        <v>20000</v>
      </c>
      <c r="O21" s="24" t="e">
        <f>+(M21+N21/100)/(AC21+AD21/100)</f>
        <v>#DIV/0!</v>
      </c>
    </row>
    <row r="22" spans="1:46" x14ac:dyDescent="0.35">
      <c r="A22">
        <v>13</v>
      </c>
      <c r="B22">
        <v>140713</v>
      </c>
      <c r="C22">
        <v>1790</v>
      </c>
      <c r="D22">
        <v>10</v>
      </c>
      <c r="E22">
        <v>6</v>
      </c>
      <c r="F22">
        <v>1</v>
      </c>
      <c r="H22" t="s">
        <v>40</v>
      </c>
      <c r="I22" t="s">
        <v>61</v>
      </c>
      <c r="J22">
        <v>4</v>
      </c>
      <c r="L22">
        <v>3</v>
      </c>
      <c r="M22" s="21">
        <v>20267</v>
      </c>
      <c r="N22">
        <v>42</v>
      </c>
      <c r="O22" s="24">
        <f>+(M22+N22/100)/(AC22+AD22/100)</f>
        <v>2</v>
      </c>
      <c r="Q22">
        <v>14</v>
      </c>
      <c r="R22">
        <v>140740</v>
      </c>
      <c r="S22">
        <v>1790</v>
      </c>
      <c r="T22">
        <v>10</v>
      </c>
      <c r="U22">
        <v>6</v>
      </c>
      <c r="V22">
        <v>1</v>
      </c>
      <c r="X22" t="s">
        <v>40</v>
      </c>
      <c r="Y22" t="s">
        <v>61</v>
      </c>
      <c r="Z22">
        <v>3</v>
      </c>
      <c r="AB22">
        <v>3</v>
      </c>
      <c r="AC22" s="21">
        <v>10133</v>
      </c>
      <c r="AD22">
        <v>71</v>
      </c>
      <c r="AF22">
        <v>15</v>
      </c>
      <c r="AG22">
        <v>140757</v>
      </c>
      <c r="AH22">
        <v>1790</v>
      </c>
      <c r="AI22">
        <v>10</v>
      </c>
      <c r="AJ22">
        <v>6</v>
      </c>
      <c r="AK22">
        <v>1</v>
      </c>
      <c r="AM22" t="s">
        <v>40</v>
      </c>
      <c r="AN22" t="s">
        <v>61</v>
      </c>
      <c r="AO22">
        <v>9</v>
      </c>
      <c r="AQ22">
        <v>3</v>
      </c>
      <c r="AR22" s="21">
        <v>23034</v>
      </c>
      <c r="AS22">
        <v>65</v>
      </c>
    </row>
    <row r="23" spans="1:46" x14ac:dyDescent="0.35">
      <c r="A23">
        <v>13</v>
      </c>
      <c r="B23">
        <v>140713</v>
      </c>
      <c r="C23">
        <v>1790</v>
      </c>
      <c r="D23">
        <v>10</v>
      </c>
      <c r="E23">
        <v>8</v>
      </c>
      <c r="F23">
        <v>1</v>
      </c>
      <c r="H23" t="s">
        <v>30</v>
      </c>
      <c r="I23" t="s">
        <v>31</v>
      </c>
      <c r="J23">
        <v>5</v>
      </c>
      <c r="L23">
        <v>4</v>
      </c>
      <c r="M23" s="21">
        <v>10971</v>
      </c>
      <c r="N23">
        <v>60</v>
      </c>
      <c r="O23" s="24">
        <f>+(M23+N23/100)/(AC23+AD23/100)</f>
        <v>1.9999927084738474</v>
      </c>
      <c r="Q23">
        <v>14</v>
      </c>
      <c r="R23">
        <v>140740</v>
      </c>
      <c r="S23">
        <v>1790</v>
      </c>
      <c r="T23">
        <v>10</v>
      </c>
      <c r="U23">
        <v>8</v>
      </c>
      <c r="V23">
        <v>1</v>
      </c>
      <c r="X23" t="s">
        <v>30</v>
      </c>
      <c r="Y23" t="s">
        <v>31</v>
      </c>
      <c r="Z23">
        <v>4</v>
      </c>
      <c r="AB23">
        <v>4</v>
      </c>
      <c r="AC23" s="21">
        <v>5485</v>
      </c>
      <c r="AD23">
        <v>82</v>
      </c>
      <c r="AF23">
        <v>15</v>
      </c>
      <c r="AG23">
        <v>140757</v>
      </c>
      <c r="AH23">
        <v>1790</v>
      </c>
      <c r="AI23">
        <v>10</v>
      </c>
      <c r="AJ23">
        <v>8</v>
      </c>
      <c r="AK23">
        <v>1</v>
      </c>
      <c r="AM23" t="s">
        <v>30</v>
      </c>
      <c r="AN23" t="s">
        <v>31</v>
      </c>
      <c r="AO23">
        <v>10</v>
      </c>
      <c r="AQ23">
        <v>4</v>
      </c>
      <c r="AR23" s="21">
        <v>2962</v>
      </c>
      <c r="AS23">
        <v>33</v>
      </c>
    </row>
    <row r="24" spans="1:46" x14ac:dyDescent="0.35">
      <c r="O24" s="24"/>
      <c r="AF24">
        <v>15</v>
      </c>
      <c r="AG24">
        <v>140757</v>
      </c>
      <c r="AH24">
        <v>1790</v>
      </c>
      <c r="AI24">
        <v>10</v>
      </c>
      <c r="AJ24">
        <v>11</v>
      </c>
      <c r="AK24">
        <v>1</v>
      </c>
      <c r="AM24" t="s">
        <v>27</v>
      </c>
      <c r="AN24" t="s">
        <v>79</v>
      </c>
      <c r="AO24">
        <v>11</v>
      </c>
      <c r="AQ24">
        <v>5</v>
      </c>
      <c r="AR24" s="21">
        <v>10000</v>
      </c>
    </row>
    <row r="25" spans="1:46" x14ac:dyDescent="0.35">
      <c r="O25" s="24"/>
      <c r="AF25">
        <v>15</v>
      </c>
      <c r="AG25">
        <v>140757</v>
      </c>
      <c r="AH25">
        <v>1790</v>
      </c>
      <c r="AI25">
        <v>10</v>
      </c>
      <c r="AJ25">
        <v>11</v>
      </c>
      <c r="AK25">
        <v>1</v>
      </c>
      <c r="AM25" t="s">
        <v>68</v>
      </c>
      <c r="AO25">
        <v>12</v>
      </c>
      <c r="AQ25">
        <v>6</v>
      </c>
      <c r="AR25" s="21">
        <v>9800</v>
      </c>
      <c r="AS25">
        <v>62</v>
      </c>
    </row>
    <row r="26" spans="1:46" x14ac:dyDescent="0.35">
      <c r="O26" s="24"/>
      <c r="AF26">
        <v>15</v>
      </c>
      <c r="AG26">
        <v>140757</v>
      </c>
      <c r="AH26">
        <v>1790</v>
      </c>
      <c r="AI26">
        <v>10</v>
      </c>
      <c r="AJ26">
        <v>11</v>
      </c>
      <c r="AK26">
        <v>1</v>
      </c>
      <c r="AM26" t="s">
        <v>51</v>
      </c>
      <c r="AN26" t="s">
        <v>52</v>
      </c>
      <c r="AO26">
        <v>12</v>
      </c>
      <c r="AQ26">
        <v>7</v>
      </c>
      <c r="AR26" s="21">
        <v>12152</v>
      </c>
      <c r="AS26">
        <v>18</v>
      </c>
    </row>
    <row r="27" spans="1:46" x14ac:dyDescent="0.35">
      <c r="A27">
        <v>13</v>
      </c>
      <c r="B27">
        <v>140713</v>
      </c>
      <c r="C27">
        <v>1790</v>
      </c>
      <c r="D27">
        <v>10</v>
      </c>
      <c r="E27">
        <v>12</v>
      </c>
      <c r="F27">
        <v>1</v>
      </c>
      <c r="H27" t="s">
        <v>30</v>
      </c>
      <c r="I27" t="s">
        <v>62</v>
      </c>
      <c r="J27">
        <v>6</v>
      </c>
      <c r="L27">
        <v>8</v>
      </c>
      <c r="M27" s="21">
        <v>490</v>
      </c>
      <c r="N27">
        <v>24</v>
      </c>
      <c r="O27" s="24">
        <f t="shared" ref="O27:O32" si="0">+(M27+N27/100)/(AC27+AD27/100)</f>
        <v>2</v>
      </c>
      <c r="Q27">
        <v>14</v>
      </c>
      <c r="R27">
        <v>140740</v>
      </c>
      <c r="S27">
        <v>1790</v>
      </c>
      <c r="T27">
        <v>10</v>
      </c>
      <c r="U27">
        <v>12</v>
      </c>
      <c r="V27">
        <v>1</v>
      </c>
      <c r="X27" t="s">
        <v>30</v>
      </c>
      <c r="Y27" t="s">
        <v>62</v>
      </c>
      <c r="Z27">
        <v>5</v>
      </c>
      <c r="AB27">
        <v>8</v>
      </c>
      <c r="AC27" s="21">
        <v>245</v>
      </c>
      <c r="AD27">
        <v>12</v>
      </c>
      <c r="AF27">
        <v>15</v>
      </c>
      <c r="AG27">
        <v>140757</v>
      </c>
      <c r="AH27">
        <v>1790</v>
      </c>
      <c r="AI27">
        <v>10</v>
      </c>
      <c r="AJ27">
        <v>12</v>
      </c>
      <c r="AK27">
        <v>1</v>
      </c>
      <c r="AM27" t="s">
        <v>30</v>
      </c>
      <c r="AN27" t="s">
        <v>62</v>
      </c>
      <c r="AO27">
        <v>14</v>
      </c>
      <c r="AQ27">
        <v>8</v>
      </c>
      <c r="AR27" s="21">
        <v>132</v>
      </c>
      <c r="AS27">
        <v>36</v>
      </c>
    </row>
    <row r="28" spans="1:46" x14ac:dyDescent="0.35">
      <c r="A28">
        <v>13</v>
      </c>
      <c r="B28">
        <v>140713</v>
      </c>
      <c r="C28">
        <v>1790</v>
      </c>
      <c r="D28">
        <v>10</v>
      </c>
      <c r="E28">
        <v>13</v>
      </c>
      <c r="F28">
        <v>1</v>
      </c>
      <c r="H28" t="s">
        <v>26</v>
      </c>
      <c r="I28" t="s">
        <v>63</v>
      </c>
      <c r="J28">
        <v>7</v>
      </c>
      <c r="L28">
        <v>9</v>
      </c>
      <c r="M28" s="21">
        <v>1841</v>
      </c>
      <c r="N28">
        <v>10</v>
      </c>
      <c r="O28" s="24">
        <f t="shared" si="0"/>
        <v>2</v>
      </c>
      <c r="Q28">
        <v>14</v>
      </c>
      <c r="R28">
        <v>140740</v>
      </c>
      <c r="S28">
        <v>1790</v>
      </c>
      <c r="T28">
        <v>10</v>
      </c>
      <c r="U28">
        <v>13</v>
      </c>
      <c r="V28">
        <v>1</v>
      </c>
      <c r="X28" t="s">
        <v>26</v>
      </c>
      <c r="Y28" t="s">
        <v>63</v>
      </c>
      <c r="Z28">
        <v>6</v>
      </c>
      <c r="AB28">
        <v>9</v>
      </c>
      <c r="AC28" s="21">
        <v>920</v>
      </c>
      <c r="AD28">
        <v>55</v>
      </c>
      <c r="AF28">
        <v>15</v>
      </c>
      <c r="AG28">
        <v>140757</v>
      </c>
      <c r="AH28">
        <v>1790</v>
      </c>
      <c r="AI28">
        <v>10</v>
      </c>
      <c r="AJ28">
        <v>13</v>
      </c>
      <c r="AK28">
        <v>1</v>
      </c>
      <c r="AM28" t="s">
        <v>26</v>
      </c>
      <c r="AN28" t="s">
        <v>63</v>
      </c>
      <c r="AO28">
        <v>15</v>
      </c>
      <c r="AQ28">
        <v>9</v>
      </c>
      <c r="AR28" s="21">
        <v>994</v>
      </c>
      <c r="AS28">
        <v>14</v>
      </c>
    </row>
    <row r="29" spans="1:46" x14ac:dyDescent="0.35">
      <c r="A29">
        <v>13</v>
      </c>
      <c r="B29">
        <v>140713</v>
      </c>
      <c r="C29">
        <v>1790</v>
      </c>
      <c r="D29">
        <v>10</v>
      </c>
      <c r="E29">
        <v>14</v>
      </c>
      <c r="F29">
        <v>1</v>
      </c>
      <c r="H29" t="s">
        <v>24</v>
      </c>
      <c r="I29" t="s">
        <v>25</v>
      </c>
      <c r="J29">
        <v>8</v>
      </c>
      <c r="L29">
        <v>10</v>
      </c>
      <c r="M29" s="21">
        <v>260</v>
      </c>
      <c r="N29">
        <v>84</v>
      </c>
      <c r="O29" s="24">
        <f t="shared" si="0"/>
        <v>2</v>
      </c>
      <c r="Q29">
        <v>14</v>
      </c>
      <c r="R29">
        <v>140740</v>
      </c>
      <c r="S29">
        <v>1790</v>
      </c>
      <c r="T29">
        <v>10</v>
      </c>
      <c r="U29">
        <v>14</v>
      </c>
      <c r="V29">
        <v>1</v>
      </c>
      <c r="X29" t="s">
        <v>24</v>
      </c>
      <c r="Y29" t="s">
        <v>25</v>
      </c>
      <c r="Z29">
        <v>7</v>
      </c>
      <c r="AB29">
        <v>10</v>
      </c>
      <c r="AC29" s="21">
        <v>130</v>
      </c>
      <c r="AD29">
        <v>42</v>
      </c>
      <c r="AF29">
        <v>15</v>
      </c>
      <c r="AG29">
        <v>140757</v>
      </c>
      <c r="AH29">
        <v>1790</v>
      </c>
      <c r="AI29">
        <v>10</v>
      </c>
      <c r="AJ29">
        <v>14</v>
      </c>
      <c r="AK29">
        <v>1</v>
      </c>
      <c r="AM29" t="s">
        <v>24</v>
      </c>
      <c r="AN29" t="s">
        <v>25</v>
      </c>
      <c r="AO29">
        <v>16</v>
      </c>
      <c r="AQ29">
        <v>10</v>
      </c>
      <c r="AR29" s="21">
        <v>140</v>
      </c>
      <c r="AS29">
        <v>82</v>
      </c>
    </row>
    <row r="30" spans="1:46" x14ac:dyDescent="0.35">
      <c r="A30">
        <v>13</v>
      </c>
      <c r="B30">
        <v>140713</v>
      </c>
      <c r="C30">
        <v>1790</v>
      </c>
      <c r="D30">
        <v>10</v>
      </c>
      <c r="E30">
        <v>14</v>
      </c>
      <c r="F30">
        <v>1</v>
      </c>
      <c r="H30" t="s">
        <v>36</v>
      </c>
      <c r="I30" t="s">
        <v>44</v>
      </c>
      <c r="J30">
        <v>9</v>
      </c>
      <c r="L30">
        <v>11</v>
      </c>
      <c r="M30" s="21">
        <v>14376</v>
      </c>
      <c r="N30">
        <v>62</v>
      </c>
      <c r="O30" s="24">
        <f t="shared" si="0"/>
        <v>1.9999972177087277</v>
      </c>
      <c r="Q30">
        <v>14</v>
      </c>
      <c r="R30">
        <v>140740</v>
      </c>
      <c r="S30">
        <v>1790</v>
      </c>
      <c r="T30">
        <v>10</v>
      </c>
      <c r="U30">
        <v>14</v>
      </c>
      <c r="V30">
        <v>1</v>
      </c>
      <c r="X30" t="s">
        <v>36</v>
      </c>
      <c r="Y30" t="s">
        <v>44</v>
      </c>
      <c r="Z30">
        <v>8</v>
      </c>
      <c r="AB30">
        <v>11</v>
      </c>
      <c r="AC30" s="21">
        <v>7188</v>
      </c>
      <c r="AD30">
        <v>32</v>
      </c>
      <c r="AF30">
        <v>15</v>
      </c>
      <c r="AG30">
        <v>140757</v>
      </c>
      <c r="AH30">
        <v>1790</v>
      </c>
      <c r="AI30">
        <v>10</v>
      </c>
      <c r="AJ30">
        <v>14</v>
      </c>
      <c r="AK30">
        <v>1</v>
      </c>
      <c r="AM30" t="s">
        <v>36</v>
      </c>
      <c r="AN30" t="s">
        <v>44</v>
      </c>
      <c r="AO30">
        <v>17</v>
      </c>
      <c r="AQ30">
        <v>11</v>
      </c>
      <c r="AR30" s="21">
        <v>3881</v>
      </c>
      <c r="AS30">
        <v>67</v>
      </c>
      <c r="AT30" s="22">
        <f>SUM(AR$14:AR60)+SUM(AS$14:AS60)/100-AT$321-AT$639</f>
        <v>255287.84</v>
      </c>
    </row>
    <row r="31" spans="1:46" x14ac:dyDescent="0.35">
      <c r="A31">
        <v>13</v>
      </c>
      <c r="B31">
        <v>140713</v>
      </c>
      <c r="C31">
        <v>1790</v>
      </c>
      <c r="D31">
        <v>10</v>
      </c>
      <c r="E31">
        <v>15</v>
      </c>
      <c r="F31">
        <v>1</v>
      </c>
      <c r="H31" t="s">
        <v>36</v>
      </c>
      <c r="I31" t="s">
        <v>64</v>
      </c>
      <c r="J31">
        <v>13</v>
      </c>
      <c r="L31">
        <v>12</v>
      </c>
      <c r="M31" s="21">
        <v>10002</v>
      </c>
      <c r="N31">
        <v>12</v>
      </c>
      <c r="O31" s="24">
        <f t="shared" si="0"/>
        <v>1.9999920017276269</v>
      </c>
      <c r="Q31">
        <v>14</v>
      </c>
      <c r="R31">
        <v>140740</v>
      </c>
      <c r="S31">
        <v>1790</v>
      </c>
      <c r="T31">
        <v>10</v>
      </c>
      <c r="U31">
        <v>15</v>
      </c>
      <c r="V31">
        <v>1</v>
      </c>
      <c r="X31" t="s">
        <v>36</v>
      </c>
      <c r="Y31" t="s">
        <v>64</v>
      </c>
      <c r="Z31">
        <v>9</v>
      </c>
      <c r="AB31">
        <v>12</v>
      </c>
      <c r="AC31" s="21">
        <v>5001</v>
      </c>
      <c r="AD31">
        <v>8</v>
      </c>
      <c r="AF31">
        <v>15</v>
      </c>
      <c r="AG31">
        <v>140757</v>
      </c>
      <c r="AH31">
        <v>1790</v>
      </c>
      <c r="AI31">
        <v>10</v>
      </c>
      <c r="AJ31">
        <v>15</v>
      </c>
      <c r="AK31">
        <v>1</v>
      </c>
      <c r="AM31" t="s">
        <v>36</v>
      </c>
      <c r="AN31" t="s">
        <v>64</v>
      </c>
      <c r="AO31">
        <v>18</v>
      </c>
      <c r="AQ31">
        <v>12</v>
      </c>
      <c r="AR31" s="21">
        <v>2744</v>
      </c>
      <c r="AS31">
        <v>49</v>
      </c>
    </row>
    <row r="32" spans="1:46" x14ac:dyDescent="0.35">
      <c r="A32">
        <v>13</v>
      </c>
      <c r="B32">
        <v>140713</v>
      </c>
      <c r="C32">
        <v>1790</v>
      </c>
      <c r="D32">
        <v>10</v>
      </c>
      <c r="E32">
        <v>15</v>
      </c>
      <c r="F32">
        <v>2</v>
      </c>
      <c r="H32" t="s">
        <v>27</v>
      </c>
      <c r="I32" t="s">
        <v>65</v>
      </c>
      <c r="J32">
        <v>14</v>
      </c>
      <c r="L32">
        <v>16</v>
      </c>
      <c r="M32" s="21">
        <v>1156</v>
      </c>
      <c r="N32">
        <v>24</v>
      </c>
      <c r="O32" s="24">
        <f t="shared" si="0"/>
        <v>1.9999308126059432</v>
      </c>
      <c r="Q32">
        <v>14</v>
      </c>
      <c r="R32">
        <v>140740</v>
      </c>
      <c r="S32">
        <v>1790</v>
      </c>
      <c r="T32">
        <v>10</v>
      </c>
      <c r="U32">
        <v>15</v>
      </c>
      <c r="V32">
        <v>2</v>
      </c>
      <c r="X32" t="s">
        <v>27</v>
      </c>
      <c r="Y32" t="s">
        <v>65</v>
      </c>
      <c r="Z32">
        <v>10</v>
      </c>
      <c r="AB32">
        <v>16</v>
      </c>
      <c r="AC32" s="21">
        <v>578</v>
      </c>
      <c r="AD32">
        <v>14</v>
      </c>
      <c r="AF32">
        <v>15</v>
      </c>
      <c r="AG32">
        <v>140757</v>
      </c>
      <c r="AH32">
        <v>1790</v>
      </c>
      <c r="AI32">
        <v>10</v>
      </c>
      <c r="AJ32">
        <v>15</v>
      </c>
      <c r="AK32">
        <v>2</v>
      </c>
      <c r="AM32" t="s">
        <v>27</v>
      </c>
      <c r="AN32" t="s">
        <v>65</v>
      </c>
      <c r="AO32">
        <v>19</v>
      </c>
      <c r="AQ32">
        <v>16</v>
      </c>
      <c r="AR32" s="21">
        <v>849</v>
      </c>
      <c r="AS32">
        <v>3</v>
      </c>
    </row>
    <row r="33" spans="1:45" x14ac:dyDescent="0.35">
      <c r="O33" s="24"/>
      <c r="AF33">
        <v>15</v>
      </c>
      <c r="AG33">
        <v>140757</v>
      </c>
      <c r="AH33">
        <v>1790</v>
      </c>
      <c r="AI33">
        <v>10</v>
      </c>
      <c r="AJ33">
        <v>16</v>
      </c>
      <c r="AK33">
        <v>2</v>
      </c>
      <c r="AM33" t="s">
        <v>80</v>
      </c>
      <c r="AN33" t="s">
        <v>81</v>
      </c>
      <c r="AO33">
        <v>20</v>
      </c>
      <c r="AQ33">
        <v>17</v>
      </c>
      <c r="AR33" s="21">
        <v>3213</v>
      </c>
      <c r="AS33">
        <v>0</v>
      </c>
    </row>
    <row r="34" spans="1:45" x14ac:dyDescent="0.35">
      <c r="A34">
        <v>13</v>
      </c>
      <c r="B34">
        <v>140713</v>
      </c>
      <c r="C34">
        <v>1790</v>
      </c>
      <c r="D34">
        <v>10</v>
      </c>
      <c r="E34">
        <v>19</v>
      </c>
      <c r="F34">
        <v>2</v>
      </c>
      <c r="H34" t="s">
        <v>40</v>
      </c>
      <c r="I34" t="s">
        <v>50</v>
      </c>
      <c r="J34">
        <v>19</v>
      </c>
      <c r="L34">
        <v>22</v>
      </c>
      <c r="M34" s="21">
        <v>18533</v>
      </c>
      <c r="N34">
        <v>94</v>
      </c>
      <c r="O34" s="24">
        <f>+(M34+N34/100)/(AC34+AD34/100)</f>
        <v>2</v>
      </c>
      <c r="Q34">
        <v>14</v>
      </c>
      <c r="R34">
        <v>140740</v>
      </c>
      <c r="S34">
        <v>1790</v>
      </c>
      <c r="T34">
        <v>10</v>
      </c>
      <c r="U34">
        <v>19</v>
      </c>
      <c r="V34">
        <v>2</v>
      </c>
      <c r="X34" t="s">
        <v>40</v>
      </c>
      <c r="Y34" t="s">
        <v>50</v>
      </c>
      <c r="Z34">
        <v>14</v>
      </c>
      <c r="AB34">
        <v>22</v>
      </c>
      <c r="AC34" s="21">
        <v>9266</v>
      </c>
      <c r="AD34">
        <v>97</v>
      </c>
      <c r="AF34">
        <v>15</v>
      </c>
      <c r="AG34">
        <v>140757</v>
      </c>
      <c r="AH34">
        <v>1790</v>
      </c>
      <c r="AI34">
        <v>10</v>
      </c>
      <c r="AJ34">
        <v>19</v>
      </c>
      <c r="AK34">
        <v>2</v>
      </c>
      <c r="AM34" t="s">
        <v>40</v>
      </c>
      <c r="AN34" t="s">
        <v>50</v>
      </c>
      <c r="AO34">
        <v>24</v>
      </c>
      <c r="AQ34">
        <v>22</v>
      </c>
      <c r="AR34" s="21">
        <v>5004</v>
      </c>
      <c r="AS34">
        <v>15</v>
      </c>
    </row>
    <row r="35" spans="1:45" x14ac:dyDescent="0.35">
      <c r="O35" s="24"/>
      <c r="AF35">
        <v>15</v>
      </c>
      <c r="AG35">
        <v>140757</v>
      </c>
      <c r="AH35">
        <v>1790</v>
      </c>
      <c r="AI35">
        <v>10</v>
      </c>
      <c r="AJ35">
        <v>19</v>
      </c>
      <c r="AK35">
        <v>2</v>
      </c>
      <c r="AM35" t="s">
        <v>36</v>
      </c>
      <c r="AN35" t="s">
        <v>64</v>
      </c>
      <c r="AO35">
        <v>25</v>
      </c>
      <c r="AQ35">
        <v>12</v>
      </c>
      <c r="AR35" s="21">
        <v>32560</v>
      </c>
      <c r="AS35">
        <v>0</v>
      </c>
    </row>
    <row r="36" spans="1:45" x14ac:dyDescent="0.35">
      <c r="A36">
        <v>13</v>
      </c>
      <c r="B36">
        <v>140713</v>
      </c>
      <c r="C36">
        <v>1790</v>
      </c>
      <c r="D36">
        <v>10</v>
      </c>
      <c r="E36">
        <v>19</v>
      </c>
      <c r="F36">
        <v>2</v>
      </c>
      <c r="H36" t="s">
        <v>40</v>
      </c>
      <c r="I36" t="s">
        <v>48</v>
      </c>
      <c r="J36">
        <v>20</v>
      </c>
      <c r="L36">
        <v>23</v>
      </c>
      <c r="M36" s="21">
        <v>11901</v>
      </c>
      <c r="N36">
        <v>24</v>
      </c>
      <c r="O36" s="24">
        <f>+(M36+N36/100)/(AC36+AD36/100)</f>
        <v>1.9999932780339593</v>
      </c>
      <c r="Q36">
        <v>14</v>
      </c>
      <c r="R36">
        <v>140740</v>
      </c>
      <c r="S36">
        <v>1790</v>
      </c>
      <c r="T36">
        <v>10</v>
      </c>
      <c r="U36">
        <v>19</v>
      </c>
      <c r="V36">
        <v>2</v>
      </c>
      <c r="X36" t="s">
        <v>40</v>
      </c>
      <c r="Y36" t="s">
        <v>48</v>
      </c>
      <c r="Z36">
        <v>15</v>
      </c>
      <c r="AB36">
        <v>23</v>
      </c>
      <c r="AC36" s="21">
        <v>5950</v>
      </c>
      <c r="AD36">
        <v>64</v>
      </c>
      <c r="AF36">
        <v>15</v>
      </c>
      <c r="AG36">
        <v>140757</v>
      </c>
      <c r="AH36">
        <v>1790</v>
      </c>
      <c r="AI36">
        <v>10</v>
      </c>
      <c r="AJ36">
        <v>19</v>
      </c>
      <c r="AK36">
        <v>2</v>
      </c>
      <c r="AM36" t="s">
        <v>40</v>
      </c>
      <c r="AN36" t="s">
        <v>48</v>
      </c>
      <c r="AO36">
        <v>25</v>
      </c>
      <c r="AQ36">
        <v>23</v>
      </c>
      <c r="AR36" s="21">
        <v>10807</v>
      </c>
      <c r="AS36">
        <v>55</v>
      </c>
    </row>
    <row r="37" spans="1:45" x14ac:dyDescent="0.35">
      <c r="A37">
        <v>13</v>
      </c>
      <c r="B37">
        <v>140713</v>
      </c>
      <c r="C37">
        <v>1790</v>
      </c>
      <c r="D37">
        <v>10</v>
      </c>
      <c r="E37">
        <v>19</v>
      </c>
      <c r="F37">
        <v>2</v>
      </c>
      <c r="H37" t="s">
        <v>57</v>
      </c>
      <c r="I37" t="s">
        <v>66</v>
      </c>
      <c r="J37">
        <v>21</v>
      </c>
      <c r="L37">
        <v>24</v>
      </c>
      <c r="M37" s="21">
        <v>426</v>
      </c>
      <c r="N37">
        <v>0</v>
      </c>
      <c r="O37" s="24">
        <f>+(M37+N37/100)/(AC37+AD37/100)</f>
        <v>2</v>
      </c>
      <c r="Q37">
        <v>14</v>
      </c>
      <c r="R37">
        <v>140740</v>
      </c>
      <c r="S37">
        <v>1790</v>
      </c>
      <c r="T37">
        <v>10</v>
      </c>
      <c r="U37">
        <v>19</v>
      </c>
      <c r="V37">
        <v>2</v>
      </c>
      <c r="X37" t="s">
        <v>57</v>
      </c>
      <c r="Y37" t="s">
        <v>66</v>
      </c>
      <c r="Z37">
        <v>16</v>
      </c>
      <c r="AB37">
        <v>24</v>
      </c>
      <c r="AC37" s="21">
        <v>213</v>
      </c>
      <c r="AF37">
        <v>15</v>
      </c>
      <c r="AG37">
        <v>140757</v>
      </c>
      <c r="AH37">
        <v>1790</v>
      </c>
      <c r="AI37">
        <v>10</v>
      </c>
      <c r="AJ37">
        <v>19</v>
      </c>
      <c r="AK37">
        <v>2</v>
      </c>
      <c r="AM37" t="s">
        <v>57</v>
      </c>
      <c r="AN37" t="s">
        <v>66</v>
      </c>
      <c r="AO37">
        <v>27</v>
      </c>
      <c r="AQ37">
        <v>24</v>
      </c>
      <c r="AR37" s="21">
        <v>303</v>
      </c>
      <c r="AS37">
        <v>71</v>
      </c>
    </row>
    <row r="38" spans="1:45" x14ac:dyDescent="0.35">
      <c r="O38" s="24"/>
      <c r="AF38">
        <v>15</v>
      </c>
      <c r="AG38">
        <v>140757</v>
      </c>
      <c r="AH38">
        <v>1790</v>
      </c>
      <c r="AI38">
        <v>10</v>
      </c>
      <c r="AJ38">
        <v>20</v>
      </c>
      <c r="AK38">
        <v>2</v>
      </c>
      <c r="AM38" t="s">
        <v>40</v>
      </c>
      <c r="AN38" t="s">
        <v>61</v>
      </c>
      <c r="AO38">
        <v>29</v>
      </c>
      <c r="AQ38">
        <v>3</v>
      </c>
      <c r="AR38" s="21">
        <v>28935</v>
      </c>
      <c r="AS38">
        <v>47</v>
      </c>
    </row>
    <row r="39" spans="1:45" x14ac:dyDescent="0.35">
      <c r="O39" s="24"/>
      <c r="AF39">
        <v>15</v>
      </c>
      <c r="AG39">
        <v>140757</v>
      </c>
      <c r="AH39">
        <v>1790</v>
      </c>
      <c r="AI39">
        <v>10</v>
      </c>
      <c r="AJ39">
        <v>21</v>
      </c>
      <c r="AK39">
        <v>3</v>
      </c>
      <c r="AM39" t="s">
        <v>34</v>
      </c>
      <c r="AN39" t="s">
        <v>56</v>
      </c>
      <c r="AO39">
        <v>30</v>
      </c>
      <c r="AQ39">
        <v>27</v>
      </c>
      <c r="AR39" s="21">
        <v>1000</v>
      </c>
      <c r="AS39">
        <v>0</v>
      </c>
    </row>
    <row r="40" spans="1:45" x14ac:dyDescent="0.35">
      <c r="O40" s="24"/>
      <c r="AF40">
        <v>15</v>
      </c>
      <c r="AG40">
        <v>140757</v>
      </c>
      <c r="AH40">
        <v>1790</v>
      </c>
      <c r="AI40">
        <v>10</v>
      </c>
      <c r="AJ40">
        <v>21</v>
      </c>
      <c r="AK40">
        <v>3</v>
      </c>
      <c r="AM40" t="s">
        <v>30</v>
      </c>
      <c r="AN40" t="s">
        <v>82</v>
      </c>
      <c r="AO40">
        <v>32</v>
      </c>
      <c r="AQ40">
        <v>28</v>
      </c>
      <c r="AR40" s="21">
        <v>2795</v>
      </c>
      <c r="AS40">
        <v>0</v>
      </c>
    </row>
    <row r="41" spans="1:45" x14ac:dyDescent="0.35">
      <c r="O41" s="24"/>
      <c r="AF41">
        <v>15</v>
      </c>
      <c r="AG41">
        <v>140757</v>
      </c>
      <c r="AH41">
        <v>1790</v>
      </c>
      <c r="AI41">
        <v>10</v>
      </c>
      <c r="AJ41">
        <v>21</v>
      </c>
      <c r="AK41">
        <v>3</v>
      </c>
      <c r="AM41" t="s">
        <v>30</v>
      </c>
      <c r="AN41" t="s">
        <v>82</v>
      </c>
      <c r="AO41">
        <v>31</v>
      </c>
      <c r="AQ41">
        <v>28</v>
      </c>
      <c r="AR41" s="21">
        <v>4000</v>
      </c>
      <c r="AS41">
        <v>0</v>
      </c>
    </row>
    <row r="42" spans="1:45" x14ac:dyDescent="0.35">
      <c r="O42" s="24"/>
      <c r="AF42">
        <v>15</v>
      </c>
      <c r="AG42">
        <v>140757</v>
      </c>
      <c r="AH42">
        <v>1790</v>
      </c>
      <c r="AI42">
        <v>10</v>
      </c>
      <c r="AJ42">
        <v>21</v>
      </c>
      <c r="AK42">
        <v>3</v>
      </c>
      <c r="AM42" t="s">
        <v>27</v>
      </c>
      <c r="AN42" t="s">
        <v>83</v>
      </c>
      <c r="AO42">
        <v>33</v>
      </c>
      <c r="AQ42">
        <v>25</v>
      </c>
      <c r="AR42" s="21">
        <v>4000</v>
      </c>
      <c r="AS42">
        <v>0</v>
      </c>
    </row>
    <row r="43" spans="1:45" x14ac:dyDescent="0.35">
      <c r="O43" s="24"/>
      <c r="AF43">
        <v>15</v>
      </c>
      <c r="AG43">
        <v>140757</v>
      </c>
      <c r="AH43">
        <v>1790</v>
      </c>
      <c r="AI43">
        <v>10</v>
      </c>
      <c r="AJ43">
        <v>21</v>
      </c>
      <c r="AK43">
        <v>3</v>
      </c>
      <c r="AM43" t="s">
        <v>27</v>
      </c>
      <c r="AN43" t="s">
        <v>83</v>
      </c>
      <c r="AO43">
        <v>34</v>
      </c>
      <c r="AQ43">
        <v>25</v>
      </c>
      <c r="AR43" s="21">
        <v>2795</v>
      </c>
      <c r="AS43">
        <v>0</v>
      </c>
    </row>
    <row r="44" spans="1:45" x14ac:dyDescent="0.35">
      <c r="O44" s="24"/>
      <c r="AF44">
        <v>15</v>
      </c>
      <c r="AG44">
        <v>140757</v>
      </c>
      <c r="AH44">
        <v>1790</v>
      </c>
      <c r="AI44">
        <v>10</v>
      </c>
      <c r="AJ44">
        <v>21</v>
      </c>
      <c r="AK44">
        <v>3</v>
      </c>
      <c r="AM44" t="s">
        <v>28</v>
      </c>
      <c r="AN44" t="s">
        <v>84</v>
      </c>
      <c r="AO44">
        <v>35</v>
      </c>
      <c r="AQ44">
        <v>29</v>
      </c>
      <c r="AR44" s="21">
        <v>5000</v>
      </c>
      <c r="AS44">
        <v>0</v>
      </c>
    </row>
    <row r="45" spans="1:45" x14ac:dyDescent="0.35">
      <c r="O45" s="24"/>
      <c r="AF45">
        <v>15</v>
      </c>
      <c r="AG45">
        <v>140757</v>
      </c>
      <c r="AH45">
        <v>1790</v>
      </c>
      <c r="AI45">
        <v>10</v>
      </c>
      <c r="AJ45">
        <v>21</v>
      </c>
      <c r="AK45">
        <v>3</v>
      </c>
      <c r="AM45" t="s">
        <v>28</v>
      </c>
      <c r="AN45" t="s">
        <v>84</v>
      </c>
      <c r="AO45">
        <v>36</v>
      </c>
      <c r="AQ45">
        <v>29</v>
      </c>
      <c r="AR45" s="21">
        <v>4000</v>
      </c>
      <c r="AS45">
        <v>0</v>
      </c>
    </row>
    <row r="46" spans="1:45" x14ac:dyDescent="0.35">
      <c r="O46" s="24"/>
      <c r="AF46">
        <v>15</v>
      </c>
      <c r="AG46">
        <v>140757</v>
      </c>
      <c r="AH46">
        <v>1790</v>
      </c>
      <c r="AI46">
        <v>10</v>
      </c>
      <c r="AJ46">
        <v>21</v>
      </c>
      <c r="AK46">
        <v>3</v>
      </c>
      <c r="AM46" t="s">
        <v>28</v>
      </c>
      <c r="AN46" t="s">
        <v>84</v>
      </c>
      <c r="AO46">
        <v>37</v>
      </c>
      <c r="AQ46">
        <v>29</v>
      </c>
      <c r="AR46" s="21">
        <v>4589</v>
      </c>
      <c r="AS46">
        <v>61</v>
      </c>
    </row>
    <row r="47" spans="1:45" x14ac:dyDescent="0.35">
      <c r="A47">
        <v>13</v>
      </c>
      <c r="B47">
        <v>140713</v>
      </c>
      <c r="C47">
        <v>1790</v>
      </c>
      <c r="D47">
        <v>10</v>
      </c>
      <c r="E47">
        <v>21</v>
      </c>
      <c r="F47">
        <v>3</v>
      </c>
      <c r="H47" t="s">
        <v>67</v>
      </c>
      <c r="I47" t="s">
        <v>305</v>
      </c>
      <c r="J47">
        <v>21</v>
      </c>
      <c r="L47">
        <v>20</v>
      </c>
      <c r="M47" s="21">
        <v>6256</v>
      </c>
      <c r="N47">
        <v>30</v>
      </c>
      <c r="O47" s="24">
        <f>+(M47+N47/100)/(AC47+AD47/100)</f>
        <v>1.9999936064651427</v>
      </c>
      <c r="Q47">
        <v>14</v>
      </c>
      <c r="R47">
        <v>140740</v>
      </c>
      <c r="S47">
        <v>1790</v>
      </c>
      <c r="T47">
        <v>10</v>
      </c>
      <c r="U47">
        <v>21</v>
      </c>
      <c r="V47">
        <v>3</v>
      </c>
      <c r="X47" t="s">
        <v>67</v>
      </c>
      <c r="Y47" t="s">
        <v>305</v>
      </c>
      <c r="Z47">
        <v>24</v>
      </c>
      <c r="AB47">
        <v>20</v>
      </c>
      <c r="AC47" s="21">
        <v>3128</v>
      </c>
      <c r="AD47">
        <v>16</v>
      </c>
      <c r="AF47">
        <v>15</v>
      </c>
      <c r="AG47">
        <v>140757</v>
      </c>
      <c r="AH47">
        <v>1790</v>
      </c>
      <c r="AI47">
        <v>10</v>
      </c>
      <c r="AJ47">
        <v>21</v>
      </c>
      <c r="AK47">
        <v>3</v>
      </c>
      <c r="AM47" t="s">
        <v>67</v>
      </c>
      <c r="AN47" t="s">
        <v>305</v>
      </c>
      <c r="AO47">
        <v>38</v>
      </c>
      <c r="AQ47">
        <v>20</v>
      </c>
      <c r="AR47" s="21">
        <v>1889</v>
      </c>
      <c r="AS47">
        <v>42</v>
      </c>
    </row>
    <row r="48" spans="1:45" x14ac:dyDescent="0.35">
      <c r="O48" s="24"/>
      <c r="AF48">
        <v>15</v>
      </c>
      <c r="AG48">
        <v>140757</v>
      </c>
      <c r="AH48">
        <v>1790</v>
      </c>
      <c r="AI48">
        <v>10</v>
      </c>
      <c r="AJ48">
        <v>22</v>
      </c>
      <c r="AK48">
        <v>3</v>
      </c>
      <c r="AM48" t="s">
        <v>85</v>
      </c>
      <c r="AN48" t="s">
        <v>86</v>
      </c>
      <c r="AO48">
        <v>41</v>
      </c>
      <c r="AQ48">
        <v>30</v>
      </c>
      <c r="AR48" s="21">
        <v>19809</v>
      </c>
      <c r="AS48">
        <v>88</v>
      </c>
    </row>
    <row r="49" spans="1:45" x14ac:dyDescent="0.35">
      <c r="O49" s="24"/>
      <c r="AF49">
        <v>15</v>
      </c>
      <c r="AG49">
        <v>140802</v>
      </c>
      <c r="AH49">
        <v>1790</v>
      </c>
      <c r="AI49">
        <v>10</v>
      </c>
      <c r="AJ49">
        <v>22</v>
      </c>
      <c r="AK49">
        <v>3</v>
      </c>
      <c r="AM49" t="s">
        <v>87</v>
      </c>
      <c r="AN49" t="s">
        <v>88</v>
      </c>
      <c r="AO49">
        <v>42</v>
      </c>
      <c r="AQ49">
        <v>31</v>
      </c>
      <c r="AR49" s="21">
        <v>9000</v>
      </c>
      <c r="AS49">
        <v>65</v>
      </c>
    </row>
    <row r="50" spans="1:45" x14ac:dyDescent="0.35">
      <c r="A50">
        <v>13</v>
      </c>
      <c r="B50">
        <v>140713</v>
      </c>
      <c r="C50">
        <v>1790</v>
      </c>
      <c r="D50">
        <v>10</v>
      </c>
      <c r="E50">
        <v>22</v>
      </c>
      <c r="F50">
        <v>3</v>
      </c>
      <c r="H50" t="s">
        <v>33</v>
      </c>
      <c r="I50" t="s">
        <v>49</v>
      </c>
      <c r="J50">
        <v>23</v>
      </c>
      <c r="L50">
        <v>18</v>
      </c>
      <c r="M50" s="21">
        <v>1520</v>
      </c>
      <c r="N50">
        <v>58</v>
      </c>
      <c r="O50" s="24">
        <f>+(M50+N50/100)/(AC50+AD50/100)</f>
        <v>1.9999736945942392</v>
      </c>
      <c r="Q50">
        <v>14</v>
      </c>
      <c r="R50">
        <v>140740</v>
      </c>
      <c r="S50">
        <v>1790</v>
      </c>
      <c r="T50">
        <v>10</v>
      </c>
      <c r="U50">
        <v>22</v>
      </c>
      <c r="V50">
        <v>3</v>
      </c>
      <c r="X50" t="s">
        <v>33</v>
      </c>
      <c r="Y50" t="s">
        <v>49</v>
      </c>
      <c r="Z50">
        <v>26</v>
      </c>
      <c r="AB50">
        <v>18</v>
      </c>
      <c r="AC50" s="21">
        <v>760</v>
      </c>
      <c r="AD50">
        <v>30</v>
      </c>
      <c r="AF50">
        <v>15</v>
      </c>
      <c r="AG50">
        <v>140802</v>
      </c>
      <c r="AH50">
        <v>1790</v>
      </c>
      <c r="AI50">
        <v>10</v>
      </c>
      <c r="AJ50">
        <v>22</v>
      </c>
      <c r="AK50">
        <v>3</v>
      </c>
      <c r="AM50" t="s">
        <v>33</v>
      </c>
      <c r="AN50" t="s">
        <v>49</v>
      </c>
      <c r="AO50">
        <v>43</v>
      </c>
      <c r="AQ50">
        <v>18</v>
      </c>
      <c r="AR50" s="21">
        <v>1004</v>
      </c>
      <c r="AS50">
        <v>7</v>
      </c>
    </row>
    <row r="51" spans="1:45" x14ac:dyDescent="0.35">
      <c r="A51">
        <v>13</v>
      </c>
      <c r="B51">
        <v>140713</v>
      </c>
      <c r="C51">
        <v>1790</v>
      </c>
      <c r="D51">
        <v>10</v>
      </c>
      <c r="E51">
        <v>23</v>
      </c>
      <c r="F51">
        <v>3</v>
      </c>
      <c r="H51" t="s">
        <v>57</v>
      </c>
      <c r="I51" t="s">
        <v>66</v>
      </c>
      <c r="J51">
        <v>24</v>
      </c>
      <c r="L51">
        <v>24</v>
      </c>
      <c r="M51" s="21">
        <v>2545</v>
      </c>
      <c r="N51">
        <v>0</v>
      </c>
      <c r="O51" s="24">
        <f>+(M51+N51/100)/(AC51+AD51/100)</f>
        <v>1.9999685663093705</v>
      </c>
      <c r="Q51">
        <v>14</v>
      </c>
      <c r="R51">
        <v>140740</v>
      </c>
      <c r="S51">
        <v>1790</v>
      </c>
      <c r="T51">
        <v>10</v>
      </c>
      <c r="U51">
        <v>23</v>
      </c>
      <c r="V51">
        <v>3</v>
      </c>
      <c r="X51" t="s">
        <v>57</v>
      </c>
      <c r="Y51" t="s">
        <v>66</v>
      </c>
      <c r="Z51">
        <v>27</v>
      </c>
      <c r="AB51">
        <v>24</v>
      </c>
      <c r="AC51" s="21">
        <v>1272</v>
      </c>
      <c r="AD51">
        <v>52</v>
      </c>
      <c r="AF51">
        <v>15</v>
      </c>
      <c r="AG51">
        <v>140802</v>
      </c>
      <c r="AH51">
        <v>1790</v>
      </c>
      <c r="AI51">
        <v>10</v>
      </c>
      <c r="AJ51">
        <v>23</v>
      </c>
      <c r="AK51">
        <v>3</v>
      </c>
      <c r="AM51" t="s">
        <v>57</v>
      </c>
      <c r="AN51" t="s">
        <v>66</v>
      </c>
      <c r="AO51">
        <v>44</v>
      </c>
      <c r="AQ51">
        <v>24</v>
      </c>
      <c r="AR51" s="21">
        <v>1571</v>
      </c>
      <c r="AS51">
        <v>45</v>
      </c>
    </row>
    <row r="52" spans="1:45" x14ac:dyDescent="0.35">
      <c r="A52">
        <v>13</v>
      </c>
      <c r="B52">
        <v>140713</v>
      </c>
      <c r="C52">
        <v>1790</v>
      </c>
      <c r="D52">
        <v>10</v>
      </c>
      <c r="E52">
        <v>27</v>
      </c>
      <c r="F52">
        <v>4</v>
      </c>
      <c r="H52" t="s">
        <v>51</v>
      </c>
      <c r="I52" t="s">
        <v>52</v>
      </c>
      <c r="J52">
        <v>31</v>
      </c>
      <c r="L52">
        <v>7</v>
      </c>
      <c r="M52" s="21">
        <v>1573</v>
      </c>
      <c r="N52">
        <v>76</v>
      </c>
      <c r="O52" s="24">
        <f>+(M52+N52/100)/(AC52+AD52/100)</f>
        <v>1.9999491676197738</v>
      </c>
      <c r="Q52">
        <v>14</v>
      </c>
      <c r="R52">
        <v>140740</v>
      </c>
      <c r="S52">
        <v>1790</v>
      </c>
      <c r="T52">
        <v>10</v>
      </c>
      <c r="U52">
        <v>27</v>
      </c>
      <c r="V52">
        <v>4</v>
      </c>
      <c r="X52" t="s">
        <v>51</v>
      </c>
      <c r="Y52" t="s">
        <v>52</v>
      </c>
      <c r="Z52">
        <v>32</v>
      </c>
      <c r="AB52">
        <v>7</v>
      </c>
      <c r="AC52" s="21">
        <v>786</v>
      </c>
      <c r="AD52">
        <v>90</v>
      </c>
      <c r="AF52">
        <v>15</v>
      </c>
      <c r="AG52">
        <v>140802</v>
      </c>
      <c r="AH52">
        <v>1790</v>
      </c>
      <c r="AI52">
        <v>10</v>
      </c>
      <c r="AJ52">
        <v>26</v>
      </c>
      <c r="AK52">
        <v>4</v>
      </c>
      <c r="AM52" t="s">
        <v>51</v>
      </c>
      <c r="AN52" t="s">
        <v>52</v>
      </c>
      <c r="AO52">
        <v>55</v>
      </c>
      <c r="AQ52">
        <v>7</v>
      </c>
      <c r="AR52" s="21">
        <v>849</v>
      </c>
      <c r="AS52">
        <v>83</v>
      </c>
    </row>
    <row r="53" spans="1:45" x14ac:dyDescent="0.35">
      <c r="A53">
        <v>13</v>
      </c>
      <c r="B53">
        <v>140713</v>
      </c>
      <c r="C53">
        <v>1790</v>
      </c>
      <c r="D53">
        <v>10</v>
      </c>
      <c r="E53">
        <v>27</v>
      </c>
      <c r="F53">
        <v>4</v>
      </c>
      <c r="H53" t="s">
        <v>68</v>
      </c>
      <c r="J53">
        <v>32</v>
      </c>
      <c r="L53">
        <v>6</v>
      </c>
      <c r="M53" s="21">
        <v>1632</v>
      </c>
      <c r="N53">
        <v>10</v>
      </c>
      <c r="O53" s="24">
        <f>+(M53+N53/100)/(AC53+AD53/100)</f>
        <v>2</v>
      </c>
      <c r="Q53">
        <v>14</v>
      </c>
      <c r="R53">
        <v>140740</v>
      </c>
      <c r="S53">
        <v>1790</v>
      </c>
      <c r="T53">
        <v>10</v>
      </c>
      <c r="U53">
        <v>27</v>
      </c>
      <c r="V53">
        <v>4</v>
      </c>
      <c r="X53" t="s">
        <v>68</v>
      </c>
      <c r="Z53">
        <v>33</v>
      </c>
      <c r="AB53">
        <v>6</v>
      </c>
      <c r="AC53" s="21">
        <v>816</v>
      </c>
      <c r="AD53">
        <v>5</v>
      </c>
      <c r="AF53">
        <v>15</v>
      </c>
      <c r="AG53">
        <v>140802</v>
      </c>
      <c r="AH53">
        <v>1790</v>
      </c>
      <c r="AI53">
        <v>10</v>
      </c>
      <c r="AJ53">
        <v>26</v>
      </c>
      <c r="AK53">
        <v>4</v>
      </c>
      <c r="AM53" t="s">
        <v>68</v>
      </c>
      <c r="AO53">
        <v>56</v>
      </c>
      <c r="AQ53">
        <v>6</v>
      </c>
      <c r="AR53" s="21">
        <v>881</v>
      </c>
      <c r="AS53">
        <v>33</v>
      </c>
    </row>
    <row r="54" spans="1:45" x14ac:dyDescent="0.35">
      <c r="A54">
        <v>13</v>
      </c>
      <c r="B54">
        <v>140713</v>
      </c>
      <c r="C54">
        <v>1790</v>
      </c>
      <c r="D54">
        <v>10</v>
      </c>
      <c r="E54">
        <v>28</v>
      </c>
      <c r="F54">
        <v>4</v>
      </c>
      <c r="H54" t="s">
        <v>37</v>
      </c>
      <c r="I54" t="s">
        <v>69</v>
      </c>
      <c r="J54">
        <v>34</v>
      </c>
      <c r="L54">
        <v>36</v>
      </c>
      <c r="M54" s="21">
        <v>890</v>
      </c>
      <c r="N54">
        <v>42</v>
      </c>
      <c r="O54" s="24">
        <f>+(M54+N54/100)/(AC54+AD54/100)</f>
        <v>1.9999101587943309</v>
      </c>
      <c r="Q54">
        <v>14</v>
      </c>
      <c r="R54">
        <v>140740</v>
      </c>
      <c r="S54">
        <v>1790</v>
      </c>
      <c r="T54">
        <v>10</v>
      </c>
      <c r="U54">
        <v>28</v>
      </c>
      <c r="V54">
        <v>4</v>
      </c>
      <c r="X54" t="s">
        <v>37</v>
      </c>
      <c r="Y54" t="s">
        <v>69</v>
      </c>
      <c r="Z54">
        <v>36</v>
      </c>
      <c r="AB54">
        <v>36</v>
      </c>
      <c r="AC54" s="21">
        <v>445</v>
      </c>
      <c r="AD54">
        <v>23</v>
      </c>
      <c r="AE54" s="22">
        <f>SUM(AC$13:AC84)+SUM(AD$13:AD84)/100</f>
        <v>133137.35999999999</v>
      </c>
      <c r="AF54">
        <v>44</v>
      </c>
      <c r="AG54">
        <v>140848</v>
      </c>
      <c r="AH54">
        <v>1790</v>
      </c>
      <c r="AI54">
        <v>10</v>
      </c>
      <c r="AJ54">
        <v>28</v>
      </c>
      <c r="AK54">
        <v>4</v>
      </c>
      <c r="AM54" t="s">
        <v>37</v>
      </c>
      <c r="AN54" t="s">
        <v>89</v>
      </c>
      <c r="AO54">
        <v>57</v>
      </c>
      <c r="AQ54">
        <v>36</v>
      </c>
      <c r="AR54" s="21">
        <v>488</v>
      </c>
      <c r="AS54">
        <v>32</v>
      </c>
    </row>
    <row r="55" spans="1:45" x14ac:dyDescent="0.35">
      <c r="O55" s="24"/>
      <c r="AE55" s="22">
        <f>+AE54-133137.36</f>
        <v>0</v>
      </c>
      <c r="AF55">
        <v>44</v>
      </c>
      <c r="AG55">
        <v>140848</v>
      </c>
      <c r="AH55">
        <v>1790</v>
      </c>
      <c r="AI55">
        <v>10</v>
      </c>
      <c r="AJ55">
        <v>28</v>
      </c>
      <c r="AK55">
        <v>4</v>
      </c>
      <c r="AM55" t="s">
        <v>39</v>
      </c>
      <c r="AN55" t="s">
        <v>90</v>
      </c>
      <c r="AO55">
        <v>58</v>
      </c>
      <c r="AQ55">
        <v>37</v>
      </c>
      <c r="AR55" s="21">
        <v>2779</v>
      </c>
      <c r="AS55">
        <v>0</v>
      </c>
    </row>
    <row r="56" spans="1:45" x14ac:dyDescent="0.35">
      <c r="O56" s="24"/>
      <c r="AF56">
        <v>44</v>
      </c>
      <c r="AG56">
        <v>140848</v>
      </c>
      <c r="AH56">
        <v>1790</v>
      </c>
      <c r="AI56">
        <v>10</v>
      </c>
      <c r="AJ56">
        <v>28</v>
      </c>
      <c r="AK56">
        <v>4</v>
      </c>
      <c r="AM56" t="s">
        <v>27</v>
      </c>
      <c r="AN56" t="s">
        <v>83</v>
      </c>
      <c r="AO56">
        <v>59</v>
      </c>
      <c r="AQ56">
        <v>25</v>
      </c>
      <c r="AR56" s="21">
        <v>2000</v>
      </c>
      <c r="AS56">
        <v>0</v>
      </c>
    </row>
    <row r="57" spans="1:45" x14ac:dyDescent="0.35">
      <c r="A57">
        <v>13</v>
      </c>
      <c r="B57">
        <v>140713</v>
      </c>
      <c r="C57">
        <v>1790</v>
      </c>
      <c r="D57">
        <v>10</v>
      </c>
      <c r="E57">
        <v>30</v>
      </c>
      <c r="F57">
        <v>5</v>
      </c>
      <c r="H57" t="s">
        <v>67</v>
      </c>
      <c r="I57" t="s">
        <v>305</v>
      </c>
      <c r="J57">
        <v>46</v>
      </c>
      <c r="L57">
        <v>20</v>
      </c>
      <c r="M57" s="21">
        <v>2000</v>
      </c>
      <c r="N57">
        <v>60</v>
      </c>
      <c r="O57" s="24">
        <f>+(M57+N57/100)/(AC57+AD57/100)</f>
        <v>1.9999600127959052</v>
      </c>
      <c r="Q57">
        <v>14</v>
      </c>
      <c r="R57">
        <v>140740</v>
      </c>
      <c r="S57">
        <v>1790</v>
      </c>
      <c r="T57">
        <v>10</v>
      </c>
      <c r="U57">
        <v>30</v>
      </c>
      <c r="V57">
        <v>5</v>
      </c>
      <c r="X57" t="s">
        <v>67</v>
      </c>
      <c r="Y57" t="s">
        <v>305</v>
      </c>
      <c r="Z57">
        <v>41</v>
      </c>
      <c r="AB57">
        <v>20</v>
      </c>
      <c r="AC57" s="21">
        <v>1000</v>
      </c>
      <c r="AD57">
        <v>32</v>
      </c>
      <c r="AF57">
        <v>44</v>
      </c>
      <c r="AG57">
        <v>140848</v>
      </c>
      <c r="AH57">
        <v>1790</v>
      </c>
      <c r="AI57">
        <v>10</v>
      </c>
      <c r="AJ57">
        <v>30</v>
      </c>
      <c r="AK57">
        <v>5</v>
      </c>
      <c r="AM57" t="s">
        <v>67</v>
      </c>
      <c r="AN57" t="s">
        <v>305</v>
      </c>
      <c r="AO57">
        <v>28</v>
      </c>
      <c r="AQ57">
        <v>20</v>
      </c>
      <c r="AR57" s="21">
        <v>944</v>
      </c>
      <c r="AS57">
        <v>49</v>
      </c>
    </row>
    <row r="58" spans="1:45" x14ac:dyDescent="0.35">
      <c r="A58">
        <v>13</v>
      </c>
      <c r="B58">
        <v>140713</v>
      </c>
      <c r="C58">
        <v>1790</v>
      </c>
      <c r="D58">
        <v>11</v>
      </c>
      <c r="E58">
        <v>1</v>
      </c>
      <c r="F58">
        <v>5</v>
      </c>
      <c r="H58" t="s">
        <v>67</v>
      </c>
      <c r="I58" t="s">
        <v>305</v>
      </c>
      <c r="J58">
        <v>47</v>
      </c>
      <c r="L58">
        <v>20</v>
      </c>
      <c r="M58" s="21">
        <v>2000</v>
      </c>
      <c r="N58">
        <v>40</v>
      </c>
      <c r="O58" s="24">
        <f>+(M58+N58/100)/(AC58+AD58/100)</f>
        <v>2</v>
      </c>
      <c r="Q58">
        <v>14</v>
      </c>
      <c r="R58">
        <v>140740</v>
      </c>
      <c r="S58">
        <v>1790</v>
      </c>
      <c r="T58">
        <v>11</v>
      </c>
      <c r="U58">
        <v>1</v>
      </c>
      <c r="V58">
        <v>5</v>
      </c>
      <c r="X58" t="s">
        <v>67</v>
      </c>
      <c r="Y58" t="s">
        <v>305</v>
      </c>
      <c r="Z58">
        <v>42</v>
      </c>
      <c r="AB58">
        <v>20</v>
      </c>
      <c r="AC58" s="21">
        <v>1000</v>
      </c>
      <c r="AD58">
        <v>20</v>
      </c>
      <c r="AF58">
        <v>44</v>
      </c>
      <c r="AG58">
        <v>140848</v>
      </c>
      <c r="AH58">
        <v>1790</v>
      </c>
      <c r="AI58">
        <v>11</v>
      </c>
      <c r="AJ58">
        <v>1</v>
      </c>
      <c r="AK58">
        <v>5</v>
      </c>
      <c r="AM58" t="s">
        <v>67</v>
      </c>
      <c r="AN58" t="s">
        <v>305</v>
      </c>
      <c r="AO58">
        <v>69</v>
      </c>
      <c r="AQ58">
        <v>20</v>
      </c>
      <c r="AR58" s="21">
        <v>733</v>
      </c>
      <c r="AS58">
        <v>21</v>
      </c>
    </row>
    <row r="59" spans="1:45" x14ac:dyDescent="0.35">
      <c r="A59">
        <v>13</v>
      </c>
      <c r="B59">
        <v>140713</v>
      </c>
      <c r="C59">
        <v>1790</v>
      </c>
      <c r="D59">
        <v>11</v>
      </c>
      <c r="E59">
        <v>1</v>
      </c>
      <c r="F59">
        <v>5</v>
      </c>
      <c r="H59" t="s">
        <v>27</v>
      </c>
      <c r="I59" t="s">
        <v>70</v>
      </c>
      <c r="J59">
        <v>48</v>
      </c>
      <c r="L59">
        <v>42</v>
      </c>
      <c r="M59" s="21">
        <v>1336</v>
      </c>
      <c r="N59">
        <v>28</v>
      </c>
      <c r="O59" s="24">
        <f>+(M59+N59/100)/(AC59+AD59/100)</f>
        <v>1.999940134099617</v>
      </c>
      <c r="Q59">
        <v>14</v>
      </c>
      <c r="R59">
        <v>140740</v>
      </c>
      <c r="S59">
        <v>1790</v>
      </c>
      <c r="T59">
        <v>11</v>
      </c>
      <c r="U59">
        <v>1</v>
      </c>
      <c r="V59">
        <v>5</v>
      </c>
      <c r="X59" t="s">
        <v>27</v>
      </c>
      <c r="Y59" t="s">
        <v>70</v>
      </c>
      <c r="Z59">
        <v>43</v>
      </c>
      <c r="AB59">
        <v>42</v>
      </c>
      <c r="AC59" s="21">
        <v>668</v>
      </c>
      <c r="AD59">
        <v>16</v>
      </c>
      <c r="AF59">
        <v>44</v>
      </c>
      <c r="AG59">
        <v>140848</v>
      </c>
      <c r="AH59">
        <v>1790</v>
      </c>
      <c r="AI59">
        <v>11</v>
      </c>
      <c r="AJ59">
        <v>4</v>
      </c>
      <c r="AK59">
        <v>5</v>
      </c>
      <c r="AM59" t="s">
        <v>27</v>
      </c>
      <c r="AN59" t="s">
        <v>91</v>
      </c>
      <c r="AO59">
        <v>70</v>
      </c>
      <c r="AQ59">
        <v>42</v>
      </c>
      <c r="AR59" s="26">
        <v>1981</v>
      </c>
      <c r="AS59" s="27">
        <v>45</v>
      </c>
    </row>
    <row r="60" spans="1:45" x14ac:dyDescent="0.35">
      <c r="A60">
        <v>13</v>
      </c>
      <c r="B60">
        <v>140713</v>
      </c>
      <c r="C60">
        <v>1790</v>
      </c>
      <c r="D60">
        <v>11</v>
      </c>
      <c r="E60">
        <v>4</v>
      </c>
      <c r="F60">
        <v>5</v>
      </c>
      <c r="H60" t="s">
        <v>34</v>
      </c>
      <c r="I60" t="s">
        <v>71</v>
      </c>
      <c r="J60">
        <v>49</v>
      </c>
      <c r="L60">
        <v>43</v>
      </c>
      <c r="M60" s="21">
        <v>1697</v>
      </c>
      <c r="N60">
        <v>89</v>
      </c>
      <c r="O60" s="24">
        <f>+(M60+N60/100)/(AC60+AD60/100)</f>
        <v>1.9999882207432711</v>
      </c>
      <c r="Q60">
        <v>14</v>
      </c>
      <c r="R60">
        <v>140740</v>
      </c>
      <c r="S60">
        <v>1790</v>
      </c>
      <c r="T60">
        <v>11</v>
      </c>
      <c r="U60">
        <v>4</v>
      </c>
      <c r="V60">
        <v>5</v>
      </c>
      <c r="X60" t="s">
        <v>34</v>
      </c>
      <c r="Y60" t="s">
        <v>71</v>
      </c>
      <c r="Z60">
        <v>44</v>
      </c>
      <c r="AB60">
        <v>43</v>
      </c>
      <c r="AC60" s="21">
        <v>848</v>
      </c>
      <c r="AD60">
        <v>95</v>
      </c>
      <c r="AF60">
        <v>44</v>
      </c>
      <c r="AG60">
        <v>140848</v>
      </c>
      <c r="AH60">
        <v>1790</v>
      </c>
      <c r="AI60">
        <v>11</v>
      </c>
      <c r="AJ60">
        <v>4</v>
      </c>
      <c r="AK60">
        <v>5</v>
      </c>
      <c r="AM60" t="s">
        <v>34</v>
      </c>
      <c r="AN60" t="s">
        <v>71</v>
      </c>
      <c r="AO60">
        <v>73</v>
      </c>
      <c r="AQ60">
        <v>43</v>
      </c>
      <c r="AR60" s="21">
        <v>639</v>
      </c>
      <c r="AS60">
        <v>96</v>
      </c>
    </row>
    <row r="61" spans="1:45" x14ac:dyDescent="0.35">
      <c r="A61">
        <v>13</v>
      </c>
      <c r="B61">
        <v>140713</v>
      </c>
      <c r="C61">
        <v>1790</v>
      </c>
      <c r="D61">
        <v>11</v>
      </c>
      <c r="E61">
        <v>5</v>
      </c>
      <c r="F61">
        <v>6</v>
      </c>
      <c r="H61" t="s">
        <v>33</v>
      </c>
      <c r="I61" t="s">
        <v>49</v>
      </c>
      <c r="J61">
        <v>55</v>
      </c>
      <c r="L61">
        <v>18</v>
      </c>
      <c r="M61" s="21">
        <v>1410</v>
      </c>
      <c r="N61">
        <v>6</v>
      </c>
      <c r="O61" s="24">
        <f>+(M61+N61/100)/(AC61+AD61/100)</f>
        <v>1.9999716328151596</v>
      </c>
      <c r="Q61">
        <v>14</v>
      </c>
      <c r="R61">
        <v>140740</v>
      </c>
      <c r="S61">
        <v>1790</v>
      </c>
      <c r="T61">
        <v>11</v>
      </c>
      <c r="U61">
        <v>5</v>
      </c>
      <c r="V61">
        <v>6</v>
      </c>
      <c r="X61" t="s">
        <v>33</v>
      </c>
      <c r="Y61" t="s">
        <v>49</v>
      </c>
      <c r="Z61">
        <v>47</v>
      </c>
      <c r="AB61">
        <v>18</v>
      </c>
      <c r="AC61" s="21">
        <v>705</v>
      </c>
      <c r="AD61">
        <v>4</v>
      </c>
      <c r="AF61">
        <v>44</v>
      </c>
      <c r="AG61">
        <v>140848</v>
      </c>
      <c r="AH61">
        <v>1790</v>
      </c>
      <c r="AI61">
        <v>11</v>
      </c>
      <c r="AJ61">
        <v>5</v>
      </c>
      <c r="AK61">
        <v>6</v>
      </c>
      <c r="AM61" t="s">
        <v>33</v>
      </c>
      <c r="AN61" t="s">
        <v>49</v>
      </c>
      <c r="AO61">
        <v>74</v>
      </c>
      <c r="AQ61">
        <v>18</v>
      </c>
      <c r="AR61" s="21">
        <v>769</v>
      </c>
      <c r="AS61">
        <v>31</v>
      </c>
    </row>
    <row r="62" spans="1:45" x14ac:dyDescent="0.35">
      <c r="O62" s="24"/>
      <c r="AF62">
        <v>44</v>
      </c>
      <c r="AG62">
        <v>140848</v>
      </c>
      <c r="AH62">
        <v>1790</v>
      </c>
      <c r="AI62">
        <v>11</v>
      </c>
      <c r="AJ62">
        <v>5</v>
      </c>
      <c r="AK62">
        <v>6</v>
      </c>
      <c r="AM62" t="s">
        <v>40</v>
      </c>
      <c r="AN62" t="s">
        <v>61</v>
      </c>
      <c r="AO62">
        <v>71</v>
      </c>
      <c r="AQ62">
        <v>3</v>
      </c>
      <c r="AR62" s="29">
        <v>1981</v>
      </c>
      <c r="AS62" s="23">
        <v>44</v>
      </c>
    </row>
    <row r="63" spans="1:45" x14ac:dyDescent="0.35">
      <c r="A63">
        <v>13</v>
      </c>
      <c r="B63">
        <v>140713</v>
      </c>
      <c r="C63">
        <v>1790</v>
      </c>
      <c r="D63">
        <v>11</v>
      </c>
      <c r="E63">
        <v>6</v>
      </c>
      <c r="F63">
        <v>6</v>
      </c>
      <c r="H63" t="s">
        <v>28</v>
      </c>
      <c r="I63" t="s">
        <v>29</v>
      </c>
      <c r="J63">
        <v>57</v>
      </c>
      <c r="L63">
        <v>46</v>
      </c>
      <c r="M63" s="21">
        <v>339</v>
      </c>
      <c r="N63">
        <v>16</v>
      </c>
      <c r="O63" s="24">
        <f>+(M63+N63/100)/(AC63+AD63/100)</f>
        <v>2</v>
      </c>
      <c r="Q63">
        <v>14</v>
      </c>
      <c r="R63">
        <v>140740</v>
      </c>
      <c r="S63">
        <v>1790</v>
      </c>
      <c r="T63">
        <v>11</v>
      </c>
      <c r="U63">
        <v>6</v>
      </c>
      <c r="V63">
        <v>6</v>
      </c>
      <c r="X63" t="s">
        <v>28</v>
      </c>
      <c r="Y63" t="s">
        <v>29</v>
      </c>
      <c r="Z63">
        <v>48</v>
      </c>
      <c r="AB63">
        <v>46</v>
      </c>
      <c r="AC63" s="21">
        <v>169</v>
      </c>
      <c r="AD63">
        <v>58</v>
      </c>
      <c r="AF63">
        <v>44</v>
      </c>
      <c r="AG63">
        <v>140848</v>
      </c>
      <c r="AH63">
        <v>1790</v>
      </c>
      <c r="AI63">
        <v>11</v>
      </c>
      <c r="AJ63">
        <v>6</v>
      </c>
      <c r="AK63">
        <v>6</v>
      </c>
      <c r="AM63" t="s">
        <v>28</v>
      </c>
      <c r="AN63" t="s">
        <v>29</v>
      </c>
      <c r="AO63">
        <v>75</v>
      </c>
      <c r="AQ63">
        <v>46</v>
      </c>
      <c r="AR63" s="21">
        <v>333</v>
      </c>
      <c r="AS63">
        <v>21</v>
      </c>
    </row>
    <row r="64" spans="1:45" x14ac:dyDescent="0.35">
      <c r="A64">
        <v>13</v>
      </c>
      <c r="B64">
        <v>140713</v>
      </c>
      <c r="C64">
        <v>1790</v>
      </c>
      <c r="D64">
        <v>11</v>
      </c>
      <c r="E64">
        <v>9</v>
      </c>
      <c r="F64">
        <v>6</v>
      </c>
      <c r="H64" t="s">
        <v>39</v>
      </c>
      <c r="I64" t="s">
        <v>92</v>
      </c>
      <c r="J64">
        <v>62</v>
      </c>
      <c r="L64">
        <v>47</v>
      </c>
      <c r="M64" s="21">
        <v>3753</v>
      </c>
      <c r="N64">
        <v>0</v>
      </c>
      <c r="O64" s="24">
        <f>+(M64+N64/100)/(AC64+AD64/100)</f>
        <v>2</v>
      </c>
      <c r="Q64">
        <v>14</v>
      </c>
      <c r="R64">
        <v>140740</v>
      </c>
      <c r="S64">
        <v>1790</v>
      </c>
      <c r="T64">
        <v>11</v>
      </c>
      <c r="U64">
        <v>9</v>
      </c>
      <c r="V64">
        <v>6</v>
      </c>
      <c r="X64" t="s">
        <v>39</v>
      </c>
      <c r="Y64" t="s">
        <v>92</v>
      </c>
      <c r="Z64">
        <v>49</v>
      </c>
      <c r="AB64">
        <v>47</v>
      </c>
      <c r="AC64" s="21">
        <v>1876</v>
      </c>
      <c r="AD64">
        <v>50</v>
      </c>
      <c r="AF64">
        <v>44</v>
      </c>
      <c r="AG64">
        <v>140848</v>
      </c>
      <c r="AH64">
        <v>1790</v>
      </c>
      <c r="AI64">
        <v>11</v>
      </c>
      <c r="AJ64">
        <v>9</v>
      </c>
      <c r="AK64">
        <v>6</v>
      </c>
      <c r="AM64" t="s">
        <v>39</v>
      </c>
      <c r="AN64" t="s">
        <v>92</v>
      </c>
      <c r="AO64">
        <v>78</v>
      </c>
      <c r="AQ64">
        <v>47</v>
      </c>
      <c r="AR64" s="21">
        <v>1780</v>
      </c>
      <c r="AS64">
        <v>62</v>
      </c>
    </row>
    <row r="65" spans="1:46" x14ac:dyDescent="0.35">
      <c r="A65">
        <v>13</v>
      </c>
      <c r="B65">
        <v>140713</v>
      </c>
      <c r="C65">
        <v>1790</v>
      </c>
      <c r="D65">
        <v>11</v>
      </c>
      <c r="E65">
        <v>9</v>
      </c>
      <c r="F65">
        <v>6</v>
      </c>
      <c r="H65" t="s">
        <v>72</v>
      </c>
      <c r="I65" t="s">
        <v>38</v>
      </c>
      <c r="J65">
        <v>63</v>
      </c>
      <c r="L65">
        <v>48</v>
      </c>
      <c r="M65" s="21">
        <v>2599</v>
      </c>
      <c r="N65">
        <v>10</v>
      </c>
      <c r="O65" s="24">
        <f>+(M65+N65/100)/(AC65+AD65/100)</f>
        <v>2</v>
      </c>
      <c r="Q65">
        <v>14</v>
      </c>
      <c r="R65">
        <v>140740</v>
      </c>
      <c r="S65">
        <v>1790</v>
      </c>
      <c r="T65">
        <v>11</v>
      </c>
      <c r="U65">
        <v>9</v>
      </c>
      <c r="V65">
        <v>6</v>
      </c>
      <c r="X65" t="s">
        <v>72</v>
      </c>
      <c r="Y65" t="s">
        <v>38</v>
      </c>
      <c r="Z65">
        <v>50</v>
      </c>
      <c r="AB65">
        <v>48</v>
      </c>
      <c r="AC65" s="21">
        <v>1299</v>
      </c>
      <c r="AD65">
        <v>55</v>
      </c>
      <c r="AF65">
        <v>44</v>
      </c>
      <c r="AG65">
        <v>140848</v>
      </c>
      <c r="AH65">
        <v>1790</v>
      </c>
      <c r="AI65">
        <v>11</v>
      </c>
      <c r="AJ65">
        <v>9</v>
      </c>
      <c r="AK65">
        <v>6</v>
      </c>
      <c r="AM65" t="s">
        <v>72</v>
      </c>
      <c r="AN65" t="s">
        <v>38</v>
      </c>
      <c r="AO65">
        <v>79</v>
      </c>
      <c r="AQ65">
        <v>48</v>
      </c>
      <c r="AR65" s="21">
        <v>701</v>
      </c>
      <c r="AS65">
        <v>75</v>
      </c>
    </row>
    <row r="66" spans="1:46" x14ac:dyDescent="0.35">
      <c r="A66">
        <v>13</v>
      </c>
      <c r="B66">
        <v>140713</v>
      </c>
      <c r="C66">
        <v>1790</v>
      </c>
      <c r="D66">
        <v>11</v>
      </c>
      <c r="E66">
        <v>9</v>
      </c>
      <c r="F66">
        <v>6</v>
      </c>
      <c r="H66" t="s">
        <v>67</v>
      </c>
      <c r="I66" t="s">
        <v>305</v>
      </c>
      <c r="J66">
        <v>64</v>
      </c>
      <c r="L66">
        <v>20</v>
      </c>
      <c r="M66" s="21">
        <v>9544</v>
      </c>
      <c r="N66">
        <v>8</v>
      </c>
      <c r="O66" s="24">
        <f>+(M66+N66/100)/(AC66+AD66/100)</f>
        <v>1.9999874268399249</v>
      </c>
      <c r="Q66">
        <v>14</v>
      </c>
      <c r="R66">
        <v>140740</v>
      </c>
      <c r="S66">
        <v>1790</v>
      </c>
      <c r="T66">
        <v>11</v>
      </c>
      <c r="U66">
        <v>9</v>
      </c>
      <c r="V66">
        <v>6</v>
      </c>
      <c r="X66" t="s">
        <v>67</v>
      </c>
      <c r="Y66" t="s">
        <v>305</v>
      </c>
      <c r="Z66">
        <v>51</v>
      </c>
      <c r="AB66">
        <v>20</v>
      </c>
      <c r="AC66" s="21">
        <v>4772</v>
      </c>
      <c r="AD66">
        <v>7</v>
      </c>
    </row>
    <row r="67" spans="1:46" x14ac:dyDescent="0.35">
      <c r="A67">
        <v>13</v>
      </c>
      <c r="B67">
        <v>140713</v>
      </c>
      <c r="C67">
        <v>1790</v>
      </c>
      <c r="D67">
        <v>11</v>
      </c>
      <c r="E67">
        <v>10</v>
      </c>
      <c r="F67">
        <v>6</v>
      </c>
      <c r="G67" t="s">
        <v>23</v>
      </c>
      <c r="H67" t="s">
        <v>35</v>
      </c>
      <c r="I67" t="s">
        <v>73</v>
      </c>
      <c r="J67">
        <v>65</v>
      </c>
      <c r="L67">
        <v>50</v>
      </c>
      <c r="M67" s="21">
        <v>3146</v>
      </c>
      <c r="N67">
        <v>8</v>
      </c>
      <c r="O67" s="24">
        <f>+(M67+N67/100)/(AC67+AD67/100)</f>
        <v>1.999987285845968</v>
      </c>
      <c r="Q67">
        <v>14</v>
      </c>
      <c r="R67">
        <v>140740</v>
      </c>
      <c r="S67">
        <v>1790</v>
      </c>
      <c r="T67">
        <v>11</v>
      </c>
      <c r="U67">
        <v>10</v>
      </c>
      <c r="V67">
        <v>6</v>
      </c>
      <c r="W67" t="s">
        <v>23</v>
      </c>
      <c r="X67" t="s">
        <v>35</v>
      </c>
      <c r="Y67" t="s">
        <v>73</v>
      </c>
      <c r="Z67">
        <v>52</v>
      </c>
      <c r="AB67">
        <v>50</v>
      </c>
      <c r="AC67" s="21">
        <v>1573</v>
      </c>
      <c r="AD67">
        <v>5</v>
      </c>
      <c r="AF67">
        <v>44</v>
      </c>
      <c r="AG67">
        <v>140848</v>
      </c>
      <c r="AH67">
        <v>1790</v>
      </c>
      <c r="AI67">
        <v>11</v>
      </c>
      <c r="AJ67">
        <v>10</v>
      </c>
      <c r="AK67">
        <v>6</v>
      </c>
      <c r="AL67" t="s">
        <v>23</v>
      </c>
      <c r="AM67" t="s">
        <v>35</v>
      </c>
      <c r="AN67" t="s">
        <v>440</v>
      </c>
      <c r="AO67">
        <v>85</v>
      </c>
      <c r="AQ67">
        <v>50</v>
      </c>
      <c r="AR67" s="21">
        <v>1382</v>
      </c>
      <c r="AS67">
        <v>57</v>
      </c>
    </row>
    <row r="68" spans="1:46" x14ac:dyDescent="0.35">
      <c r="O68" s="24"/>
      <c r="AF68">
        <v>44</v>
      </c>
      <c r="AG68">
        <v>140848</v>
      </c>
      <c r="AH68">
        <v>1790</v>
      </c>
      <c r="AI68">
        <v>11</v>
      </c>
      <c r="AJ68">
        <v>10</v>
      </c>
      <c r="AK68">
        <v>6</v>
      </c>
      <c r="AM68" t="s">
        <v>93</v>
      </c>
      <c r="AN68" t="s">
        <v>94</v>
      </c>
      <c r="AO68">
        <v>80</v>
      </c>
      <c r="AQ68">
        <v>32</v>
      </c>
      <c r="AR68" s="21">
        <v>3660</v>
      </c>
      <c r="AS68">
        <v>32</v>
      </c>
    </row>
    <row r="69" spans="1:46" x14ac:dyDescent="0.35">
      <c r="O69" s="24"/>
      <c r="AF69">
        <v>44</v>
      </c>
      <c r="AG69">
        <v>140848</v>
      </c>
      <c r="AH69">
        <v>1790</v>
      </c>
      <c r="AI69">
        <v>11</v>
      </c>
      <c r="AJ69">
        <v>10</v>
      </c>
      <c r="AK69">
        <v>6</v>
      </c>
      <c r="AM69" t="s">
        <v>95</v>
      </c>
      <c r="AN69" t="s">
        <v>92</v>
      </c>
      <c r="AO69">
        <v>81</v>
      </c>
      <c r="AQ69">
        <v>49</v>
      </c>
      <c r="AR69" s="21">
        <v>2564</v>
      </c>
      <c r="AS69">
        <v>84</v>
      </c>
    </row>
    <row r="70" spans="1:46" x14ac:dyDescent="0.35">
      <c r="A70">
        <v>13</v>
      </c>
      <c r="B70">
        <v>140713</v>
      </c>
      <c r="C70">
        <v>1790</v>
      </c>
      <c r="D70">
        <v>11</v>
      </c>
      <c r="E70">
        <v>11</v>
      </c>
      <c r="F70">
        <v>7</v>
      </c>
      <c r="H70" t="s">
        <v>27</v>
      </c>
      <c r="I70" t="s">
        <v>59</v>
      </c>
      <c r="J70">
        <v>70</v>
      </c>
      <c r="L70">
        <v>2</v>
      </c>
      <c r="M70" s="21">
        <v>6722</v>
      </c>
      <c r="N70">
        <v>48</v>
      </c>
      <c r="O70" s="24">
        <f t="shared" ref="O70:O75" si="1">+(M70+N70/100)/(AC70+AD70/100)</f>
        <v>1.9999880997007071</v>
      </c>
      <c r="Q70">
        <v>14</v>
      </c>
      <c r="R70">
        <v>140740</v>
      </c>
      <c r="S70">
        <v>1790</v>
      </c>
      <c r="T70">
        <v>11</v>
      </c>
      <c r="U70">
        <v>11</v>
      </c>
      <c r="V70">
        <v>7</v>
      </c>
      <c r="X70" t="s">
        <v>27</v>
      </c>
      <c r="Y70" t="s">
        <v>59</v>
      </c>
      <c r="Z70">
        <v>57</v>
      </c>
      <c r="AB70">
        <v>2</v>
      </c>
      <c r="AC70" s="21">
        <v>3361</v>
      </c>
      <c r="AD70">
        <v>26</v>
      </c>
      <c r="AF70">
        <v>44</v>
      </c>
      <c r="AG70">
        <v>140848</v>
      </c>
      <c r="AH70">
        <v>1790</v>
      </c>
      <c r="AI70">
        <v>11</v>
      </c>
      <c r="AJ70">
        <v>11</v>
      </c>
      <c r="AK70">
        <v>7</v>
      </c>
      <c r="AM70" t="s">
        <v>27</v>
      </c>
      <c r="AN70" t="s">
        <v>59</v>
      </c>
      <c r="AO70">
        <v>86</v>
      </c>
      <c r="AQ70">
        <v>2</v>
      </c>
      <c r="AR70" s="21">
        <v>2047</v>
      </c>
      <c r="AS70">
        <v>43</v>
      </c>
      <c r="AT70" s="22">
        <f>SUM(AR$14:AR99)+SUM(AS$14:AS99)/100</f>
        <v>356557.1</v>
      </c>
    </row>
    <row r="71" spans="1:46" x14ac:dyDescent="0.35">
      <c r="A71">
        <v>13</v>
      </c>
      <c r="B71">
        <v>140713</v>
      </c>
      <c r="C71">
        <v>1790</v>
      </c>
      <c r="D71">
        <v>11</v>
      </c>
      <c r="E71">
        <v>11</v>
      </c>
      <c r="F71">
        <v>7</v>
      </c>
      <c r="H71" t="s">
        <v>42</v>
      </c>
      <c r="I71" t="s">
        <v>58</v>
      </c>
      <c r="J71">
        <v>71</v>
      </c>
      <c r="L71">
        <v>52</v>
      </c>
      <c r="M71" s="21">
        <v>1564</v>
      </c>
      <c r="N71">
        <v>88</v>
      </c>
      <c r="O71" s="24">
        <f t="shared" si="1"/>
        <v>2</v>
      </c>
      <c r="Q71">
        <v>14</v>
      </c>
      <c r="R71">
        <v>140745</v>
      </c>
      <c r="S71">
        <v>1790</v>
      </c>
      <c r="T71">
        <v>11</v>
      </c>
      <c r="U71">
        <v>11</v>
      </c>
      <c r="V71">
        <v>7</v>
      </c>
      <c r="X71" t="s">
        <v>42</v>
      </c>
      <c r="Y71" t="s">
        <v>58</v>
      </c>
      <c r="Z71">
        <v>58</v>
      </c>
      <c r="AB71">
        <v>52</v>
      </c>
      <c r="AC71" s="21">
        <v>782</v>
      </c>
      <c r="AD71">
        <v>44</v>
      </c>
    </row>
    <row r="72" spans="1:46" x14ac:dyDescent="0.35">
      <c r="A72">
        <v>13</v>
      </c>
      <c r="B72">
        <v>140717</v>
      </c>
      <c r="C72">
        <v>1790</v>
      </c>
      <c r="D72">
        <v>11</v>
      </c>
      <c r="E72">
        <v>12</v>
      </c>
      <c r="F72">
        <v>7</v>
      </c>
      <c r="H72" t="s">
        <v>28</v>
      </c>
      <c r="I72" t="s">
        <v>29</v>
      </c>
      <c r="J72">
        <v>72</v>
      </c>
      <c r="L72">
        <v>46</v>
      </c>
      <c r="M72" s="21">
        <v>412</v>
      </c>
      <c r="N72">
        <v>5</v>
      </c>
      <c r="O72" s="24">
        <f t="shared" si="1"/>
        <v>1.9999514633791196</v>
      </c>
      <c r="Q72">
        <v>14</v>
      </c>
      <c r="R72">
        <v>140745</v>
      </c>
      <c r="S72">
        <v>1790</v>
      </c>
      <c r="T72">
        <v>11</v>
      </c>
      <c r="U72">
        <v>12</v>
      </c>
      <c r="V72">
        <v>7</v>
      </c>
      <c r="X72" t="s">
        <v>28</v>
      </c>
      <c r="Y72" t="s">
        <v>29</v>
      </c>
      <c r="Z72">
        <v>59</v>
      </c>
      <c r="AB72">
        <v>46</v>
      </c>
      <c r="AC72" s="21">
        <v>206</v>
      </c>
      <c r="AD72">
        <v>3</v>
      </c>
    </row>
    <row r="73" spans="1:46" x14ac:dyDescent="0.35">
      <c r="A73">
        <v>13</v>
      </c>
      <c r="B73">
        <v>140717</v>
      </c>
      <c r="C73">
        <v>1790</v>
      </c>
      <c r="D73">
        <v>11</v>
      </c>
      <c r="E73">
        <v>12</v>
      </c>
      <c r="F73">
        <v>7</v>
      </c>
      <c r="H73" t="s">
        <v>40</v>
      </c>
      <c r="I73" t="s">
        <v>41</v>
      </c>
      <c r="J73">
        <v>73</v>
      </c>
      <c r="L73">
        <v>53</v>
      </c>
      <c r="M73" s="21">
        <v>5365</v>
      </c>
      <c r="N73">
        <v>99</v>
      </c>
      <c r="O73" s="24">
        <f t="shared" si="1"/>
        <v>1.9999962728289227</v>
      </c>
      <c r="Q73">
        <v>14</v>
      </c>
      <c r="R73">
        <v>140745</v>
      </c>
      <c r="S73">
        <v>1790</v>
      </c>
      <c r="T73">
        <v>11</v>
      </c>
      <c r="U73">
        <v>12</v>
      </c>
      <c r="V73">
        <v>7</v>
      </c>
      <c r="X73" t="s">
        <v>40</v>
      </c>
      <c r="Y73" t="s">
        <v>41</v>
      </c>
      <c r="Z73">
        <v>60</v>
      </c>
      <c r="AB73">
        <v>53</v>
      </c>
      <c r="AC73" s="21">
        <v>2683</v>
      </c>
      <c r="AF73">
        <v>44</v>
      </c>
      <c r="AG73">
        <v>140848</v>
      </c>
      <c r="AH73">
        <v>1790</v>
      </c>
      <c r="AI73">
        <v>11</v>
      </c>
      <c r="AJ73">
        <v>12</v>
      </c>
      <c r="AK73">
        <v>7</v>
      </c>
      <c r="AM73" t="s">
        <v>40</v>
      </c>
      <c r="AN73" t="s">
        <v>41</v>
      </c>
      <c r="AO73">
        <v>87</v>
      </c>
      <c r="AQ73">
        <v>53</v>
      </c>
      <c r="AR73" s="21">
        <v>1660</v>
      </c>
      <c r="AS73">
        <v>55</v>
      </c>
    </row>
    <row r="74" spans="1:46" x14ac:dyDescent="0.35">
      <c r="A74">
        <v>13</v>
      </c>
      <c r="B74">
        <v>140717</v>
      </c>
      <c r="C74">
        <v>1790</v>
      </c>
      <c r="D74">
        <v>11</v>
      </c>
      <c r="E74">
        <v>12</v>
      </c>
      <c r="F74">
        <v>7</v>
      </c>
      <c r="H74" t="s">
        <v>42</v>
      </c>
      <c r="I74" t="s">
        <v>45</v>
      </c>
      <c r="J74">
        <v>74</v>
      </c>
      <c r="L74">
        <v>26</v>
      </c>
      <c r="M74" s="21">
        <v>1032</v>
      </c>
      <c r="N74">
        <v>14</v>
      </c>
      <c r="O74" s="24">
        <f t="shared" si="1"/>
        <v>1.9999612463184002</v>
      </c>
      <c r="Q74">
        <v>14</v>
      </c>
      <c r="R74">
        <v>140745</v>
      </c>
      <c r="S74">
        <v>1790</v>
      </c>
      <c r="T74">
        <v>11</v>
      </c>
      <c r="U74">
        <v>12</v>
      </c>
      <c r="V74">
        <v>7</v>
      </c>
      <c r="X74" t="s">
        <v>42</v>
      </c>
      <c r="Y74" t="s">
        <v>45</v>
      </c>
      <c r="Z74">
        <v>61</v>
      </c>
      <c r="AB74">
        <v>26</v>
      </c>
      <c r="AC74" s="21">
        <v>516</v>
      </c>
      <c r="AD74">
        <v>8</v>
      </c>
      <c r="AF74">
        <v>44</v>
      </c>
      <c r="AG74">
        <v>140848</v>
      </c>
      <c r="AH74">
        <v>1790</v>
      </c>
      <c r="AI74">
        <v>11</v>
      </c>
      <c r="AJ74">
        <v>12</v>
      </c>
      <c r="AK74">
        <v>7</v>
      </c>
      <c r="AM74" t="s">
        <v>42</v>
      </c>
      <c r="AN74" t="s">
        <v>45</v>
      </c>
      <c r="AO74">
        <v>88</v>
      </c>
      <c r="AQ74">
        <v>26</v>
      </c>
      <c r="AR74" s="21">
        <v>3354</v>
      </c>
      <c r="AS74">
        <v>82</v>
      </c>
    </row>
    <row r="75" spans="1:46" x14ac:dyDescent="0.35">
      <c r="A75">
        <v>13</v>
      </c>
      <c r="B75">
        <v>140717</v>
      </c>
      <c r="C75">
        <v>1790</v>
      </c>
      <c r="D75">
        <v>11</v>
      </c>
      <c r="E75">
        <v>15</v>
      </c>
      <c r="F75">
        <v>8</v>
      </c>
      <c r="H75" t="s">
        <v>32</v>
      </c>
      <c r="I75" t="s">
        <v>55</v>
      </c>
      <c r="J75">
        <v>77</v>
      </c>
      <c r="L75">
        <v>57</v>
      </c>
      <c r="M75" s="21">
        <v>790</v>
      </c>
      <c r="N75">
        <v>14</v>
      </c>
      <c r="O75" s="24">
        <f t="shared" si="1"/>
        <v>1.999949377341298</v>
      </c>
      <c r="Q75">
        <v>14</v>
      </c>
      <c r="R75">
        <v>140745</v>
      </c>
      <c r="S75">
        <v>1790</v>
      </c>
      <c r="T75">
        <v>11</v>
      </c>
      <c r="U75">
        <v>15</v>
      </c>
      <c r="V75">
        <v>8</v>
      </c>
      <c r="X75" t="s">
        <v>32</v>
      </c>
      <c r="Y75" t="s">
        <v>55</v>
      </c>
      <c r="Z75">
        <v>65</v>
      </c>
      <c r="AB75">
        <v>57</v>
      </c>
      <c r="AC75" s="21">
        <v>395</v>
      </c>
      <c r="AD75">
        <v>8</v>
      </c>
      <c r="AF75">
        <v>44</v>
      </c>
      <c r="AG75">
        <v>140848</v>
      </c>
      <c r="AH75">
        <v>1790</v>
      </c>
      <c r="AI75">
        <v>11</v>
      </c>
      <c r="AJ75">
        <v>15</v>
      </c>
      <c r="AK75">
        <v>8</v>
      </c>
      <c r="AM75" t="s">
        <v>32</v>
      </c>
      <c r="AN75" t="s">
        <v>55</v>
      </c>
      <c r="AO75">
        <v>95</v>
      </c>
      <c r="AQ75">
        <v>57</v>
      </c>
      <c r="AR75" s="21">
        <v>426</v>
      </c>
      <c r="AS75">
        <v>66</v>
      </c>
      <c r="AT75" s="22"/>
    </row>
    <row r="76" spans="1:46" x14ac:dyDescent="0.35">
      <c r="O76" s="24"/>
      <c r="AF76">
        <v>44</v>
      </c>
      <c r="AG76">
        <v>140848</v>
      </c>
      <c r="AH76">
        <v>1790</v>
      </c>
      <c r="AI76">
        <v>11</v>
      </c>
      <c r="AJ76">
        <v>16</v>
      </c>
      <c r="AK76">
        <v>8</v>
      </c>
      <c r="AL76" t="s">
        <v>23</v>
      </c>
      <c r="AM76" t="s">
        <v>27</v>
      </c>
      <c r="AN76" t="s">
        <v>96</v>
      </c>
      <c r="AO76">
        <v>96</v>
      </c>
      <c r="AQ76">
        <v>59</v>
      </c>
      <c r="AR76" s="21">
        <v>4540</v>
      </c>
      <c r="AS76">
        <v>88</v>
      </c>
    </row>
    <row r="77" spans="1:46" x14ac:dyDescent="0.35">
      <c r="O77" s="24"/>
      <c r="AF77">
        <v>44</v>
      </c>
      <c r="AG77">
        <v>140848</v>
      </c>
      <c r="AH77">
        <v>1790</v>
      </c>
      <c r="AI77">
        <v>11</v>
      </c>
      <c r="AJ77">
        <v>16</v>
      </c>
      <c r="AK77">
        <v>8</v>
      </c>
      <c r="AM77" t="s">
        <v>27</v>
      </c>
      <c r="AN77" t="s">
        <v>59</v>
      </c>
      <c r="AO77">
        <v>97</v>
      </c>
      <c r="AQ77">
        <v>2</v>
      </c>
      <c r="AR77" s="21">
        <v>11893</v>
      </c>
      <c r="AS77">
        <v>16</v>
      </c>
    </row>
    <row r="78" spans="1:46" x14ac:dyDescent="0.35">
      <c r="A78">
        <v>13</v>
      </c>
      <c r="B78">
        <v>140717</v>
      </c>
      <c r="C78">
        <v>1790</v>
      </c>
      <c r="D78">
        <v>11</v>
      </c>
      <c r="E78">
        <v>17</v>
      </c>
      <c r="F78">
        <v>8</v>
      </c>
      <c r="H78" t="s">
        <v>67</v>
      </c>
      <c r="I78" t="s">
        <v>305</v>
      </c>
      <c r="J78">
        <v>82</v>
      </c>
      <c r="L78">
        <v>20</v>
      </c>
      <c r="M78" s="21">
        <v>622</v>
      </c>
      <c r="N78">
        <v>64</v>
      </c>
      <c r="O78" s="24">
        <f>+(M78+N78/100)/(AC78+AD78/100)</f>
        <v>2</v>
      </c>
      <c r="Q78">
        <v>14</v>
      </c>
      <c r="R78">
        <v>140745</v>
      </c>
      <c r="S78">
        <v>1790</v>
      </c>
      <c r="T78">
        <v>11</v>
      </c>
      <c r="U78">
        <v>17</v>
      </c>
      <c r="V78">
        <v>8</v>
      </c>
      <c r="X78" t="s">
        <v>67</v>
      </c>
      <c r="Y78" t="s">
        <v>305</v>
      </c>
      <c r="Z78">
        <v>71</v>
      </c>
      <c r="AB78">
        <v>20</v>
      </c>
      <c r="AC78" s="21">
        <v>311</v>
      </c>
      <c r="AD78">
        <v>32</v>
      </c>
      <c r="AF78">
        <v>44</v>
      </c>
      <c r="AG78">
        <v>140848</v>
      </c>
      <c r="AH78">
        <v>1790</v>
      </c>
      <c r="AI78">
        <v>11</v>
      </c>
      <c r="AJ78">
        <v>17</v>
      </c>
      <c r="AK78">
        <v>8</v>
      </c>
      <c r="AM78" t="s">
        <v>67</v>
      </c>
      <c r="AN78" t="s">
        <v>305</v>
      </c>
      <c r="AO78">
        <v>101</v>
      </c>
      <c r="AQ78">
        <v>20</v>
      </c>
      <c r="AR78" s="21">
        <v>359</v>
      </c>
      <c r="AS78">
        <v>74</v>
      </c>
    </row>
    <row r="79" spans="1:46" x14ac:dyDescent="0.35">
      <c r="O79" s="24"/>
      <c r="AF79">
        <v>44</v>
      </c>
      <c r="AG79">
        <v>140848</v>
      </c>
      <c r="AH79">
        <v>1790</v>
      </c>
      <c r="AI79">
        <v>11</v>
      </c>
      <c r="AJ79">
        <v>19</v>
      </c>
      <c r="AK79">
        <v>8</v>
      </c>
      <c r="AM79" t="s">
        <v>40</v>
      </c>
      <c r="AN79" t="s">
        <v>61</v>
      </c>
      <c r="AO79">
        <v>104</v>
      </c>
      <c r="AQ79">
        <v>3</v>
      </c>
      <c r="AR79" s="21">
        <v>20111</v>
      </c>
      <c r="AS79">
        <v>0</v>
      </c>
    </row>
    <row r="80" spans="1:46" x14ac:dyDescent="0.35">
      <c r="A80">
        <v>13</v>
      </c>
      <c r="B80">
        <v>140717</v>
      </c>
      <c r="C80">
        <v>1790</v>
      </c>
      <c r="D80">
        <v>11</v>
      </c>
      <c r="E80">
        <v>23</v>
      </c>
      <c r="F80">
        <v>9</v>
      </c>
      <c r="H80" t="s">
        <v>34</v>
      </c>
      <c r="I80" t="s">
        <v>56</v>
      </c>
      <c r="J80">
        <v>88</v>
      </c>
      <c r="L80">
        <v>65</v>
      </c>
      <c r="M80" s="21">
        <v>4381</v>
      </c>
      <c r="N80">
        <v>46</v>
      </c>
      <c r="O80" s="24">
        <f>+(M80+N80/100)/(AC80+AD80/100)</f>
        <v>2</v>
      </c>
      <c r="Q80">
        <v>14</v>
      </c>
      <c r="R80">
        <v>140745</v>
      </c>
      <c r="S80">
        <v>1790</v>
      </c>
      <c r="T80">
        <v>11</v>
      </c>
      <c r="U80">
        <v>23</v>
      </c>
      <c r="V80">
        <v>9</v>
      </c>
      <c r="X80" t="s">
        <v>34</v>
      </c>
      <c r="Y80" t="s">
        <v>56</v>
      </c>
      <c r="Z80">
        <v>77</v>
      </c>
      <c r="AB80">
        <v>65</v>
      </c>
      <c r="AC80" s="21">
        <v>2190</v>
      </c>
      <c r="AD80">
        <v>73</v>
      </c>
      <c r="AF80">
        <v>44</v>
      </c>
      <c r="AG80">
        <v>140848</v>
      </c>
      <c r="AH80">
        <v>1790</v>
      </c>
      <c r="AI80">
        <v>11</v>
      </c>
      <c r="AJ80">
        <v>22</v>
      </c>
      <c r="AK80">
        <v>9</v>
      </c>
      <c r="AM80" t="s">
        <v>34</v>
      </c>
      <c r="AN80" t="s">
        <v>56</v>
      </c>
      <c r="AO80">
        <v>108</v>
      </c>
      <c r="AQ80">
        <v>65</v>
      </c>
      <c r="AR80" s="21">
        <v>2552</v>
      </c>
      <c r="AS80">
        <v>94</v>
      </c>
    </row>
    <row r="81" spans="1:46" x14ac:dyDescent="0.35">
      <c r="A81">
        <v>13</v>
      </c>
      <c r="B81">
        <v>140717</v>
      </c>
      <c r="C81">
        <v>1790</v>
      </c>
      <c r="D81">
        <v>11</v>
      </c>
      <c r="E81">
        <v>23</v>
      </c>
      <c r="F81">
        <v>9</v>
      </c>
      <c r="H81" t="s">
        <v>74</v>
      </c>
      <c r="I81" t="s">
        <v>75</v>
      </c>
      <c r="J81">
        <v>89</v>
      </c>
      <c r="L81">
        <v>66</v>
      </c>
      <c r="M81" s="21">
        <v>8159</v>
      </c>
      <c r="N81">
        <v>8</v>
      </c>
      <c r="O81" s="24">
        <f>+(M81+N81/100)/(AC81+AD81/100)</f>
        <v>2</v>
      </c>
      <c r="Q81">
        <v>14</v>
      </c>
      <c r="R81">
        <v>140745</v>
      </c>
      <c r="S81">
        <v>1790</v>
      </c>
      <c r="T81">
        <v>11</v>
      </c>
      <c r="U81">
        <v>23</v>
      </c>
      <c r="V81">
        <v>9</v>
      </c>
      <c r="X81" t="s">
        <v>74</v>
      </c>
      <c r="Y81" t="s">
        <v>75</v>
      </c>
      <c r="Z81">
        <v>78</v>
      </c>
      <c r="AB81">
        <v>66</v>
      </c>
      <c r="AC81" s="21">
        <v>4079</v>
      </c>
      <c r="AD81">
        <v>54</v>
      </c>
      <c r="AF81">
        <v>44</v>
      </c>
      <c r="AG81">
        <v>140848</v>
      </c>
      <c r="AH81">
        <v>1790</v>
      </c>
      <c r="AI81">
        <v>11</v>
      </c>
      <c r="AJ81">
        <v>22</v>
      </c>
      <c r="AK81">
        <v>9</v>
      </c>
      <c r="AM81" t="s">
        <v>74</v>
      </c>
      <c r="AN81" t="s">
        <v>75</v>
      </c>
      <c r="AO81">
        <v>109</v>
      </c>
      <c r="AQ81">
        <v>66</v>
      </c>
      <c r="AR81" s="21">
        <v>2400</v>
      </c>
      <c r="AS81">
        <v>91</v>
      </c>
    </row>
    <row r="82" spans="1:46" x14ac:dyDescent="0.35">
      <c r="A82">
        <v>13</v>
      </c>
      <c r="B82">
        <v>140717</v>
      </c>
      <c r="C82">
        <v>1790</v>
      </c>
      <c r="D82">
        <v>11</v>
      </c>
      <c r="E82">
        <v>23</v>
      </c>
      <c r="F82">
        <v>9</v>
      </c>
      <c r="H82" t="s">
        <v>43</v>
      </c>
      <c r="I82" t="s">
        <v>54</v>
      </c>
      <c r="J82">
        <v>90</v>
      </c>
      <c r="L82">
        <v>67</v>
      </c>
      <c r="M82" s="21">
        <v>4326</v>
      </c>
      <c r="N82">
        <v>50</v>
      </c>
      <c r="O82" s="24">
        <f>+(M82+N82/100)/(AC82+AD82/100)</f>
        <v>2</v>
      </c>
      <c r="Q82">
        <v>14</v>
      </c>
      <c r="R82">
        <v>140745</v>
      </c>
      <c r="S82">
        <v>1790</v>
      </c>
      <c r="T82">
        <v>11</v>
      </c>
      <c r="U82">
        <v>23</v>
      </c>
      <c r="V82">
        <v>9</v>
      </c>
      <c r="X82" t="s">
        <v>43</v>
      </c>
      <c r="Y82" t="s">
        <v>54</v>
      </c>
      <c r="Z82">
        <v>79</v>
      </c>
      <c r="AB82">
        <v>67</v>
      </c>
      <c r="AC82" s="21">
        <v>2163</v>
      </c>
      <c r="AD82">
        <v>25</v>
      </c>
      <c r="AF82">
        <v>44</v>
      </c>
      <c r="AG82">
        <v>140848</v>
      </c>
      <c r="AH82">
        <v>1790</v>
      </c>
      <c r="AI82">
        <v>11</v>
      </c>
      <c r="AJ82">
        <v>22</v>
      </c>
      <c r="AK82">
        <v>9</v>
      </c>
      <c r="AM82" t="s">
        <v>43</v>
      </c>
      <c r="AN82" t="s">
        <v>54</v>
      </c>
      <c r="AO82">
        <v>110</v>
      </c>
      <c r="AQ82">
        <v>67</v>
      </c>
      <c r="AR82" s="21">
        <v>1784</v>
      </c>
      <c r="AS82">
        <v>68</v>
      </c>
    </row>
    <row r="83" spans="1:46" x14ac:dyDescent="0.35">
      <c r="A83">
        <v>13</v>
      </c>
      <c r="B83">
        <v>140717</v>
      </c>
      <c r="C83">
        <v>1790</v>
      </c>
      <c r="D83">
        <v>11</v>
      </c>
      <c r="E83">
        <v>24</v>
      </c>
      <c r="F83">
        <v>9</v>
      </c>
      <c r="H83" t="s">
        <v>36</v>
      </c>
      <c r="I83" t="s">
        <v>47</v>
      </c>
      <c r="J83">
        <v>91</v>
      </c>
      <c r="L83">
        <v>68</v>
      </c>
      <c r="M83" s="21">
        <v>19395</v>
      </c>
      <c r="N83">
        <v>77</v>
      </c>
      <c r="O83" s="22">
        <f>SUM($M$13:M83)+SUM(N$13:N83)/100</f>
        <v>265255.7</v>
      </c>
      <c r="Q83">
        <v>14</v>
      </c>
      <c r="R83">
        <v>140745</v>
      </c>
      <c r="S83">
        <v>1790</v>
      </c>
      <c r="T83">
        <v>11</v>
      </c>
      <c r="U83">
        <v>24</v>
      </c>
      <c r="V83">
        <v>9</v>
      </c>
      <c r="X83" t="s">
        <v>36</v>
      </c>
      <c r="Y83" t="s">
        <v>47</v>
      </c>
      <c r="Z83">
        <v>80</v>
      </c>
      <c r="AB83">
        <v>68</v>
      </c>
      <c r="AC83" s="21">
        <v>9697</v>
      </c>
      <c r="AD83">
        <v>89</v>
      </c>
      <c r="AF83">
        <v>44</v>
      </c>
      <c r="AG83">
        <v>140848</v>
      </c>
      <c r="AH83">
        <v>1790</v>
      </c>
      <c r="AI83">
        <v>11</v>
      </c>
      <c r="AJ83">
        <v>24</v>
      </c>
      <c r="AK83">
        <v>9</v>
      </c>
      <c r="AM83" t="s">
        <v>36</v>
      </c>
      <c r="AN83" t="s">
        <v>47</v>
      </c>
      <c r="AO83">
        <v>111</v>
      </c>
      <c r="AQ83">
        <v>68</v>
      </c>
      <c r="AR83" s="21">
        <v>7492</v>
      </c>
      <c r="AS83">
        <v>98</v>
      </c>
    </row>
    <row r="84" spans="1:46" x14ac:dyDescent="0.35">
      <c r="A84">
        <v>71</v>
      </c>
      <c r="B84">
        <v>140929</v>
      </c>
      <c r="C84">
        <v>1790</v>
      </c>
      <c r="D84">
        <v>11</v>
      </c>
      <c r="E84">
        <v>25</v>
      </c>
      <c r="F84">
        <v>9</v>
      </c>
      <c r="H84" t="s">
        <v>53</v>
      </c>
      <c r="I84" t="s">
        <v>108</v>
      </c>
      <c r="J84">
        <v>92</v>
      </c>
      <c r="L84">
        <v>69</v>
      </c>
      <c r="M84" s="21">
        <v>1018</v>
      </c>
      <c r="N84">
        <v>33</v>
      </c>
      <c r="O84" s="22">
        <f>+O83-265255.7</f>
        <v>0</v>
      </c>
      <c r="Q84">
        <v>14</v>
      </c>
      <c r="R84">
        <v>140745</v>
      </c>
      <c r="S84">
        <v>1790</v>
      </c>
      <c r="T84">
        <v>11</v>
      </c>
      <c r="U84">
        <v>24</v>
      </c>
      <c r="V84">
        <v>9</v>
      </c>
      <c r="X84" t="s">
        <v>53</v>
      </c>
      <c r="Y84" t="s">
        <v>77</v>
      </c>
      <c r="Z84">
        <v>81</v>
      </c>
      <c r="AB84">
        <v>69</v>
      </c>
      <c r="AC84" s="21">
        <v>509</v>
      </c>
      <c r="AD84">
        <v>17</v>
      </c>
      <c r="AF84">
        <v>44</v>
      </c>
      <c r="AG84">
        <v>140848</v>
      </c>
      <c r="AH84">
        <v>1790</v>
      </c>
      <c r="AI84">
        <v>11</v>
      </c>
      <c r="AJ84">
        <v>24</v>
      </c>
      <c r="AK84">
        <v>9</v>
      </c>
      <c r="AM84" t="s">
        <v>53</v>
      </c>
      <c r="AN84" t="s">
        <v>97</v>
      </c>
      <c r="AO84">
        <v>112</v>
      </c>
      <c r="AQ84">
        <v>69</v>
      </c>
      <c r="AR84" s="21">
        <v>274</v>
      </c>
      <c r="AS84">
        <v>94</v>
      </c>
    </row>
    <row r="85" spans="1:46" x14ac:dyDescent="0.35">
      <c r="A85">
        <v>71</v>
      </c>
      <c r="B85">
        <v>140929</v>
      </c>
      <c r="C85">
        <v>1790</v>
      </c>
      <c r="D85">
        <v>11</v>
      </c>
      <c r="E85">
        <v>25</v>
      </c>
      <c r="F85">
        <v>9</v>
      </c>
      <c r="H85" t="s">
        <v>40</v>
      </c>
      <c r="I85" t="s">
        <v>48</v>
      </c>
      <c r="J85">
        <v>93</v>
      </c>
      <c r="L85">
        <v>23</v>
      </c>
      <c r="M85" s="21">
        <v>12040</v>
      </c>
      <c r="N85">
        <v>23</v>
      </c>
      <c r="O85" s="22"/>
      <c r="Q85">
        <v>72</v>
      </c>
      <c r="R85">
        <v>140945</v>
      </c>
      <c r="S85">
        <v>1790</v>
      </c>
      <c r="T85">
        <v>11</v>
      </c>
      <c r="U85">
        <v>25</v>
      </c>
      <c r="V85">
        <v>9</v>
      </c>
      <c r="X85" t="s">
        <v>40</v>
      </c>
      <c r="Y85" t="s">
        <v>48</v>
      </c>
      <c r="Z85">
        <v>82</v>
      </c>
      <c r="AB85">
        <v>23</v>
      </c>
      <c r="AC85" s="21">
        <v>7536</v>
      </c>
      <c r="AD85">
        <v>59</v>
      </c>
      <c r="AF85">
        <v>44</v>
      </c>
      <c r="AG85">
        <v>140848</v>
      </c>
      <c r="AH85">
        <v>1790</v>
      </c>
      <c r="AI85">
        <v>11</v>
      </c>
      <c r="AJ85">
        <v>25</v>
      </c>
      <c r="AK85">
        <v>9</v>
      </c>
      <c r="AM85" t="s">
        <v>40</v>
      </c>
      <c r="AN85" t="s">
        <v>48</v>
      </c>
      <c r="AO85">
        <v>113</v>
      </c>
      <c r="AQ85">
        <v>23</v>
      </c>
      <c r="AR85" s="21">
        <v>4069</v>
      </c>
      <c r="AS85">
        <v>81</v>
      </c>
    </row>
    <row r="86" spans="1:46" x14ac:dyDescent="0.35">
      <c r="A86">
        <v>71</v>
      </c>
      <c r="B86">
        <v>140929</v>
      </c>
      <c r="C86">
        <v>1790</v>
      </c>
      <c r="D86">
        <v>11</v>
      </c>
      <c r="E86">
        <v>25</v>
      </c>
      <c r="F86">
        <v>9</v>
      </c>
      <c r="H86" t="s">
        <v>40</v>
      </c>
      <c r="I86" t="s">
        <v>48</v>
      </c>
      <c r="J86">
        <v>94</v>
      </c>
      <c r="L86">
        <v>23</v>
      </c>
      <c r="M86" s="21">
        <v>3032</v>
      </c>
      <c r="N86">
        <v>94</v>
      </c>
    </row>
    <row r="87" spans="1:46" x14ac:dyDescent="0.35">
      <c r="A87">
        <v>71</v>
      </c>
      <c r="B87">
        <v>140929</v>
      </c>
      <c r="C87">
        <v>1790</v>
      </c>
      <c r="D87">
        <v>11</v>
      </c>
      <c r="E87">
        <v>26</v>
      </c>
      <c r="F87">
        <v>9</v>
      </c>
      <c r="H87" t="s">
        <v>99</v>
      </c>
      <c r="I87" t="s">
        <v>98</v>
      </c>
      <c r="J87">
        <v>95</v>
      </c>
      <c r="L87">
        <v>70</v>
      </c>
      <c r="M87" s="21">
        <v>3295</v>
      </c>
      <c r="N87">
        <v>50</v>
      </c>
      <c r="Q87">
        <v>72</v>
      </c>
      <c r="R87">
        <v>140945</v>
      </c>
      <c r="S87">
        <v>1790</v>
      </c>
      <c r="T87">
        <v>11</v>
      </c>
      <c r="U87">
        <v>26</v>
      </c>
      <c r="V87">
        <v>9</v>
      </c>
      <c r="X87" t="s">
        <v>99</v>
      </c>
      <c r="Y87" t="s">
        <v>98</v>
      </c>
      <c r="Z87">
        <v>83</v>
      </c>
      <c r="AB87">
        <v>70</v>
      </c>
      <c r="AC87" s="21">
        <v>1647</v>
      </c>
      <c r="AD87">
        <v>75</v>
      </c>
      <c r="AF87">
        <v>44</v>
      </c>
      <c r="AG87">
        <v>140848</v>
      </c>
      <c r="AH87">
        <v>1790</v>
      </c>
      <c r="AI87">
        <v>11</v>
      </c>
      <c r="AJ87">
        <v>26</v>
      </c>
      <c r="AK87">
        <v>9</v>
      </c>
      <c r="AM87" t="s">
        <v>99</v>
      </c>
      <c r="AN87" t="s">
        <v>98</v>
      </c>
      <c r="AO87">
        <v>114</v>
      </c>
      <c r="AQ87">
        <v>70</v>
      </c>
      <c r="AR87" s="21">
        <v>1593</v>
      </c>
      <c r="AS87">
        <v>7</v>
      </c>
      <c r="AT87" s="22"/>
    </row>
    <row r="88" spans="1:46" x14ac:dyDescent="0.35">
      <c r="A88">
        <v>71</v>
      </c>
      <c r="B88">
        <v>140929</v>
      </c>
      <c r="C88">
        <v>1790</v>
      </c>
      <c r="D88">
        <v>11</v>
      </c>
      <c r="E88">
        <v>26</v>
      </c>
      <c r="F88">
        <v>9</v>
      </c>
      <c r="H88" t="s">
        <v>39</v>
      </c>
      <c r="I88" t="s">
        <v>92</v>
      </c>
      <c r="J88">
        <v>96</v>
      </c>
      <c r="L88">
        <v>47</v>
      </c>
      <c r="M88" s="21">
        <v>491</v>
      </c>
      <c r="N88">
        <v>33</v>
      </c>
      <c r="Q88">
        <v>72</v>
      </c>
      <c r="R88">
        <v>140945</v>
      </c>
      <c r="S88">
        <v>1790</v>
      </c>
      <c r="T88">
        <v>11</v>
      </c>
      <c r="U88">
        <v>26</v>
      </c>
      <c r="V88">
        <v>9</v>
      </c>
      <c r="X88" t="s">
        <v>39</v>
      </c>
      <c r="Y88" t="s">
        <v>92</v>
      </c>
      <c r="Z88">
        <v>84</v>
      </c>
      <c r="AB88">
        <v>47</v>
      </c>
      <c r="AC88" s="21">
        <v>245</v>
      </c>
      <c r="AD88">
        <v>67</v>
      </c>
      <c r="AF88">
        <v>44</v>
      </c>
      <c r="AG88">
        <v>140848</v>
      </c>
      <c r="AH88">
        <v>1790</v>
      </c>
      <c r="AI88">
        <v>11</v>
      </c>
      <c r="AJ88">
        <v>26</v>
      </c>
      <c r="AK88">
        <v>9</v>
      </c>
      <c r="AM88" t="s">
        <v>39</v>
      </c>
      <c r="AN88" t="s">
        <v>92</v>
      </c>
      <c r="AO88">
        <v>115</v>
      </c>
      <c r="AQ88">
        <v>47</v>
      </c>
      <c r="AR88" s="21">
        <v>265</v>
      </c>
      <c r="AS88">
        <v>31</v>
      </c>
    </row>
    <row r="89" spans="1:46" x14ac:dyDescent="0.35">
      <c r="A89">
        <v>71</v>
      </c>
      <c r="B89">
        <v>140929</v>
      </c>
      <c r="C89">
        <v>1790</v>
      </c>
      <c r="D89">
        <v>11</v>
      </c>
      <c r="E89">
        <v>26</v>
      </c>
      <c r="F89">
        <v>10</v>
      </c>
      <c r="G89" t="s">
        <v>23</v>
      </c>
      <c r="H89" t="s">
        <v>100</v>
      </c>
      <c r="I89" t="s">
        <v>101</v>
      </c>
      <c r="J89">
        <v>97</v>
      </c>
      <c r="L89">
        <v>74</v>
      </c>
      <c r="M89" s="21">
        <v>2792</v>
      </c>
      <c r="N89">
        <v>74</v>
      </c>
      <c r="Q89">
        <v>72</v>
      </c>
      <c r="R89">
        <v>140945</v>
      </c>
      <c r="S89">
        <v>1790</v>
      </c>
      <c r="T89">
        <v>11</v>
      </c>
      <c r="U89">
        <v>26</v>
      </c>
      <c r="V89">
        <v>10</v>
      </c>
      <c r="W89" t="s">
        <v>23</v>
      </c>
      <c r="X89" t="s">
        <v>100</v>
      </c>
      <c r="Y89" t="s">
        <v>101</v>
      </c>
      <c r="Z89">
        <v>85</v>
      </c>
      <c r="AB89">
        <v>74</v>
      </c>
      <c r="AC89" s="21">
        <v>1396</v>
      </c>
      <c r="AD89">
        <v>37</v>
      </c>
      <c r="AF89">
        <v>44</v>
      </c>
      <c r="AG89">
        <v>140848</v>
      </c>
      <c r="AH89">
        <v>1790</v>
      </c>
      <c r="AI89">
        <v>11</v>
      </c>
      <c r="AJ89">
        <v>26</v>
      </c>
      <c r="AK89">
        <v>10</v>
      </c>
      <c r="AL89" t="s">
        <v>23</v>
      </c>
      <c r="AM89" t="s">
        <v>100</v>
      </c>
      <c r="AN89" t="s">
        <v>101</v>
      </c>
      <c r="AO89">
        <v>116</v>
      </c>
      <c r="AQ89">
        <v>74</v>
      </c>
      <c r="AR89" s="21">
        <v>1519</v>
      </c>
      <c r="AS89">
        <v>96</v>
      </c>
      <c r="AT89" s="22">
        <f>SUM(AR$14:AR119)+SUM(AS$14:AS119)/100-AT$321</f>
        <v>424271.29</v>
      </c>
    </row>
    <row r="90" spans="1:46" x14ac:dyDescent="0.35">
      <c r="A90">
        <v>71</v>
      </c>
      <c r="B90">
        <v>140929</v>
      </c>
      <c r="C90">
        <v>1790</v>
      </c>
      <c r="D90">
        <v>11</v>
      </c>
      <c r="E90">
        <v>27</v>
      </c>
      <c r="F90">
        <v>10</v>
      </c>
      <c r="H90" t="s">
        <v>42</v>
      </c>
      <c r="I90" t="s">
        <v>45</v>
      </c>
      <c r="J90">
        <v>103</v>
      </c>
      <c r="L90">
        <v>26</v>
      </c>
      <c r="M90" s="21">
        <v>1573</v>
      </c>
      <c r="N90">
        <v>32</v>
      </c>
      <c r="Q90">
        <v>72</v>
      </c>
      <c r="R90">
        <v>140945</v>
      </c>
      <c r="S90">
        <v>1790</v>
      </c>
      <c r="T90">
        <v>11</v>
      </c>
      <c r="U90">
        <v>27</v>
      </c>
      <c r="V90">
        <v>10</v>
      </c>
      <c r="X90" t="s">
        <v>42</v>
      </c>
      <c r="Y90" t="s">
        <v>45</v>
      </c>
      <c r="Z90">
        <v>89</v>
      </c>
      <c r="AB90">
        <v>26</v>
      </c>
      <c r="AC90" s="21">
        <v>786</v>
      </c>
      <c r="AD90">
        <v>68</v>
      </c>
      <c r="AF90">
        <v>44</v>
      </c>
      <c r="AG90">
        <v>140848</v>
      </c>
      <c r="AH90">
        <v>1790</v>
      </c>
      <c r="AI90">
        <v>11</v>
      </c>
      <c r="AJ90">
        <v>27</v>
      </c>
      <c r="AK90">
        <v>10</v>
      </c>
      <c r="AM90" t="s">
        <v>42</v>
      </c>
      <c r="AN90" t="s">
        <v>45</v>
      </c>
      <c r="AO90">
        <v>120</v>
      </c>
      <c r="AQ90">
        <v>26</v>
      </c>
      <c r="AR90" s="21">
        <v>424</v>
      </c>
      <c r="AS90">
        <v>80</v>
      </c>
    </row>
    <row r="91" spans="1:46" x14ac:dyDescent="0.35">
      <c r="AF91">
        <v>44</v>
      </c>
      <c r="AG91">
        <v>140848</v>
      </c>
      <c r="AH91">
        <v>1790</v>
      </c>
      <c r="AI91">
        <v>11</v>
      </c>
      <c r="AJ91">
        <v>27</v>
      </c>
      <c r="AK91">
        <v>10</v>
      </c>
      <c r="AM91" t="s">
        <v>42</v>
      </c>
      <c r="AN91" t="s">
        <v>45</v>
      </c>
      <c r="AO91">
        <v>127</v>
      </c>
      <c r="AQ91">
        <v>26</v>
      </c>
      <c r="AR91" s="21">
        <v>552</v>
      </c>
      <c r="AS91">
        <v>18</v>
      </c>
    </row>
    <row r="92" spans="1:46" x14ac:dyDescent="0.35">
      <c r="A92">
        <v>71</v>
      </c>
      <c r="B92">
        <v>140929</v>
      </c>
      <c r="C92">
        <v>1790</v>
      </c>
      <c r="D92">
        <v>11</v>
      </c>
      <c r="E92">
        <v>29</v>
      </c>
      <c r="F92">
        <v>10</v>
      </c>
      <c r="H92" t="s">
        <v>102</v>
      </c>
      <c r="I92" t="s">
        <v>103</v>
      </c>
      <c r="J92">
        <v>106</v>
      </c>
      <c r="L92">
        <v>61</v>
      </c>
      <c r="M92" s="21">
        <v>133</v>
      </c>
      <c r="N92">
        <v>34</v>
      </c>
      <c r="Q92">
        <v>72</v>
      </c>
      <c r="R92">
        <v>140945</v>
      </c>
      <c r="S92">
        <v>1790</v>
      </c>
      <c r="T92">
        <v>11</v>
      </c>
      <c r="U92">
        <v>29</v>
      </c>
      <c r="V92">
        <v>10</v>
      </c>
      <c r="X92" t="s">
        <v>102</v>
      </c>
      <c r="Y92" t="s">
        <v>103</v>
      </c>
      <c r="Z92">
        <v>90</v>
      </c>
      <c r="AB92">
        <v>61</v>
      </c>
      <c r="AC92" s="21">
        <v>66</v>
      </c>
      <c r="AD92">
        <v>66</v>
      </c>
      <c r="AF92">
        <v>44</v>
      </c>
      <c r="AG92">
        <v>140848</v>
      </c>
      <c r="AH92">
        <v>1790</v>
      </c>
      <c r="AI92">
        <v>11</v>
      </c>
      <c r="AJ92">
        <v>29</v>
      </c>
      <c r="AK92">
        <v>10</v>
      </c>
      <c r="AM92" t="s">
        <v>102</v>
      </c>
      <c r="AN92" t="s">
        <v>103</v>
      </c>
      <c r="AO92">
        <v>123</v>
      </c>
      <c r="AQ92">
        <v>61</v>
      </c>
      <c r="AR92" s="21">
        <v>41</v>
      </c>
      <c r="AS92">
        <v>88</v>
      </c>
    </row>
    <row r="93" spans="1:46" x14ac:dyDescent="0.35">
      <c r="A93">
        <v>71</v>
      </c>
      <c r="B93">
        <v>140929</v>
      </c>
      <c r="C93">
        <v>1790</v>
      </c>
      <c r="D93">
        <v>11</v>
      </c>
      <c r="E93">
        <v>29</v>
      </c>
      <c r="F93">
        <v>10</v>
      </c>
      <c r="H93" t="s">
        <v>67</v>
      </c>
      <c r="I93" t="s">
        <v>305</v>
      </c>
      <c r="J93">
        <v>107</v>
      </c>
      <c r="L93">
        <v>20</v>
      </c>
      <c r="M93" s="21">
        <v>3909</v>
      </c>
      <c r="N93">
        <v>19</v>
      </c>
      <c r="Q93">
        <v>72</v>
      </c>
      <c r="R93">
        <v>140945</v>
      </c>
      <c r="S93">
        <v>1790</v>
      </c>
      <c r="T93">
        <v>11</v>
      </c>
      <c r="U93">
        <v>29</v>
      </c>
      <c r="V93">
        <v>10</v>
      </c>
      <c r="X93" t="s">
        <v>67</v>
      </c>
      <c r="Y93" t="s">
        <v>305</v>
      </c>
      <c r="Z93">
        <v>91</v>
      </c>
      <c r="AB93">
        <v>20</v>
      </c>
      <c r="AC93" s="21">
        <v>1954</v>
      </c>
      <c r="AD93">
        <v>59</v>
      </c>
      <c r="AF93">
        <v>44</v>
      </c>
      <c r="AG93">
        <v>140853</v>
      </c>
      <c r="AH93">
        <v>1790</v>
      </c>
      <c r="AI93">
        <v>11</v>
      </c>
      <c r="AJ93">
        <v>29</v>
      </c>
      <c r="AK93">
        <v>10</v>
      </c>
      <c r="AM93" t="s">
        <v>67</v>
      </c>
      <c r="AN93" t="s">
        <v>305</v>
      </c>
      <c r="AO93">
        <v>124</v>
      </c>
      <c r="AQ93">
        <v>20</v>
      </c>
      <c r="AR93" s="21">
        <v>2104</v>
      </c>
      <c r="AS93">
        <v>70</v>
      </c>
    </row>
    <row r="94" spans="1:46" x14ac:dyDescent="0.35">
      <c r="A94">
        <v>71</v>
      </c>
      <c r="B94">
        <v>140929</v>
      </c>
      <c r="C94">
        <v>1790</v>
      </c>
      <c r="D94">
        <v>11</v>
      </c>
      <c r="E94">
        <v>29</v>
      </c>
      <c r="F94">
        <v>10</v>
      </c>
      <c r="H94" t="s">
        <v>104</v>
      </c>
      <c r="I94" t="s">
        <v>105</v>
      </c>
      <c r="J94">
        <v>108</v>
      </c>
      <c r="L94">
        <v>60</v>
      </c>
      <c r="M94" s="21">
        <v>16332</v>
      </c>
      <c r="N94">
        <v>57</v>
      </c>
      <c r="Q94">
        <v>72</v>
      </c>
      <c r="R94">
        <v>140945</v>
      </c>
      <c r="S94">
        <v>1790</v>
      </c>
      <c r="T94">
        <v>11</v>
      </c>
      <c r="U94">
        <v>29</v>
      </c>
      <c r="V94">
        <v>10</v>
      </c>
      <c r="X94" t="s">
        <v>104</v>
      </c>
      <c r="Y94" t="s">
        <v>105</v>
      </c>
      <c r="Z94">
        <v>92</v>
      </c>
      <c r="AB94">
        <v>60</v>
      </c>
      <c r="AC94" s="21">
        <v>8166</v>
      </c>
      <c r="AD94">
        <v>29</v>
      </c>
      <c r="AF94">
        <v>44</v>
      </c>
      <c r="AG94">
        <v>140853</v>
      </c>
      <c r="AH94">
        <v>1790</v>
      </c>
      <c r="AI94">
        <v>11</v>
      </c>
      <c r="AJ94">
        <v>29</v>
      </c>
      <c r="AK94">
        <v>10</v>
      </c>
      <c r="AM94" t="s">
        <v>104</v>
      </c>
      <c r="AN94" t="s">
        <v>105</v>
      </c>
      <c r="AO94">
        <v>125</v>
      </c>
      <c r="AQ94">
        <v>60</v>
      </c>
      <c r="AR94" s="21">
        <v>4954</v>
      </c>
      <c r="AS94">
        <v>22</v>
      </c>
    </row>
    <row r="95" spans="1:46" x14ac:dyDescent="0.35">
      <c r="A95">
        <v>71</v>
      </c>
      <c r="B95">
        <v>140929</v>
      </c>
      <c r="C95">
        <v>1790</v>
      </c>
      <c r="D95">
        <v>11</v>
      </c>
      <c r="E95">
        <v>29</v>
      </c>
      <c r="F95">
        <v>10</v>
      </c>
      <c r="H95" t="s">
        <v>106</v>
      </c>
      <c r="I95" t="s">
        <v>92</v>
      </c>
      <c r="J95">
        <v>109</v>
      </c>
      <c r="L95">
        <v>76</v>
      </c>
      <c r="M95" s="21">
        <v>437</v>
      </c>
      <c r="N95">
        <v>9</v>
      </c>
      <c r="Q95">
        <v>72</v>
      </c>
      <c r="R95">
        <v>140945</v>
      </c>
      <c r="S95">
        <v>1790</v>
      </c>
      <c r="T95">
        <v>11</v>
      </c>
      <c r="U95">
        <v>29</v>
      </c>
      <c r="V95">
        <v>10</v>
      </c>
      <c r="X95" t="s">
        <v>106</v>
      </c>
      <c r="Y95" t="s">
        <v>92</v>
      </c>
      <c r="Z95">
        <v>93</v>
      </c>
      <c r="AB95">
        <v>76</v>
      </c>
      <c r="AC95" s="21">
        <v>218</v>
      </c>
      <c r="AD95">
        <v>55</v>
      </c>
      <c r="AF95">
        <v>44</v>
      </c>
      <c r="AG95">
        <v>140853</v>
      </c>
      <c r="AH95">
        <v>1790</v>
      </c>
      <c r="AI95">
        <v>11</v>
      </c>
      <c r="AJ95">
        <v>29</v>
      </c>
      <c r="AK95">
        <v>10</v>
      </c>
      <c r="AM95" t="s">
        <v>106</v>
      </c>
      <c r="AN95" t="s">
        <v>92</v>
      </c>
      <c r="AO95">
        <v>126</v>
      </c>
      <c r="AQ95">
        <v>76</v>
      </c>
      <c r="AR95" s="21">
        <v>236</v>
      </c>
      <c r="AS95">
        <v>3</v>
      </c>
    </row>
    <row r="96" spans="1:46" x14ac:dyDescent="0.35">
      <c r="A96">
        <v>71</v>
      </c>
      <c r="B96">
        <v>140929</v>
      </c>
      <c r="C96">
        <v>1790</v>
      </c>
      <c r="D96">
        <v>11</v>
      </c>
      <c r="E96">
        <v>30</v>
      </c>
      <c r="F96">
        <v>11</v>
      </c>
      <c r="H96" t="s">
        <v>42</v>
      </c>
      <c r="I96" t="s">
        <v>45</v>
      </c>
      <c r="J96">
        <v>110</v>
      </c>
      <c r="L96">
        <v>26</v>
      </c>
      <c r="M96" s="21">
        <v>31983</v>
      </c>
      <c r="N96">
        <v>4</v>
      </c>
      <c r="Q96">
        <v>72</v>
      </c>
      <c r="R96">
        <v>140945</v>
      </c>
      <c r="S96">
        <v>1790</v>
      </c>
      <c r="T96">
        <v>11</v>
      </c>
      <c r="U96">
        <v>30</v>
      </c>
      <c r="V96">
        <v>11</v>
      </c>
      <c r="X96" t="s">
        <v>42</v>
      </c>
      <c r="Y96" t="s">
        <v>45</v>
      </c>
      <c r="Z96">
        <v>94</v>
      </c>
      <c r="AB96">
        <v>26</v>
      </c>
      <c r="AC96" s="21">
        <v>15991</v>
      </c>
      <c r="AD96">
        <v>53</v>
      </c>
      <c r="AF96">
        <v>44</v>
      </c>
      <c r="AG96">
        <v>140853</v>
      </c>
      <c r="AH96">
        <v>1790</v>
      </c>
      <c r="AI96">
        <v>11</v>
      </c>
      <c r="AJ96">
        <v>30</v>
      </c>
      <c r="AK96">
        <v>11</v>
      </c>
      <c r="AM96" t="s">
        <v>42</v>
      </c>
      <c r="AN96" t="s">
        <v>45</v>
      </c>
      <c r="AO96">
        <v>128</v>
      </c>
      <c r="AQ96">
        <v>26</v>
      </c>
      <c r="AR96" s="21">
        <v>9591</v>
      </c>
      <c r="AS96">
        <v>68</v>
      </c>
    </row>
    <row r="97" spans="1:46" x14ac:dyDescent="0.35">
      <c r="A97">
        <v>71</v>
      </c>
      <c r="B97">
        <v>140929</v>
      </c>
      <c r="C97">
        <v>1790</v>
      </c>
      <c r="D97">
        <v>12</v>
      </c>
      <c r="E97">
        <v>1</v>
      </c>
      <c r="F97">
        <v>11</v>
      </c>
      <c r="H97" t="s">
        <v>107</v>
      </c>
      <c r="I97" t="s">
        <v>109</v>
      </c>
      <c r="J97">
        <v>116</v>
      </c>
      <c r="L97">
        <v>81</v>
      </c>
      <c r="M97" s="21">
        <v>1176</v>
      </c>
      <c r="N97">
        <v>66</v>
      </c>
      <c r="Q97">
        <v>72</v>
      </c>
      <c r="R97">
        <v>140945</v>
      </c>
      <c r="S97">
        <v>1790</v>
      </c>
      <c r="T97">
        <v>12</v>
      </c>
      <c r="U97">
        <v>1</v>
      </c>
      <c r="V97">
        <v>11</v>
      </c>
      <c r="X97" t="s">
        <v>107</v>
      </c>
      <c r="Y97" t="s">
        <v>109</v>
      </c>
      <c r="Z97">
        <v>102</v>
      </c>
      <c r="AB97">
        <v>81</v>
      </c>
      <c r="AC97" s="21">
        <v>588</v>
      </c>
      <c r="AD97">
        <v>34</v>
      </c>
      <c r="AF97">
        <v>44</v>
      </c>
      <c r="AG97">
        <v>140853</v>
      </c>
      <c r="AH97">
        <v>1790</v>
      </c>
      <c r="AI97">
        <v>12</v>
      </c>
      <c r="AJ97">
        <v>1</v>
      </c>
      <c r="AK97">
        <v>11</v>
      </c>
      <c r="AM97" t="s">
        <v>107</v>
      </c>
      <c r="AN97" t="s">
        <v>109</v>
      </c>
      <c r="AO97">
        <v>137</v>
      </c>
      <c r="AQ97">
        <v>81</v>
      </c>
      <c r="AR97" s="21">
        <v>317</v>
      </c>
      <c r="AS97">
        <v>70</v>
      </c>
    </row>
    <row r="98" spans="1:46" x14ac:dyDescent="0.35">
      <c r="A98">
        <v>71</v>
      </c>
      <c r="B98">
        <v>140929</v>
      </c>
      <c r="C98">
        <v>1790</v>
      </c>
      <c r="D98">
        <v>12</v>
      </c>
      <c r="E98">
        <v>1</v>
      </c>
      <c r="F98">
        <v>12</v>
      </c>
      <c r="H98" t="s">
        <v>27</v>
      </c>
      <c r="I98" t="s">
        <v>110</v>
      </c>
      <c r="J98">
        <v>117</v>
      </c>
      <c r="L98">
        <v>82</v>
      </c>
      <c r="M98" s="21">
        <v>2360</v>
      </c>
      <c r="N98">
        <v>0</v>
      </c>
      <c r="Q98">
        <v>72</v>
      </c>
      <c r="R98">
        <v>140945</v>
      </c>
      <c r="S98">
        <v>1790</v>
      </c>
      <c r="T98">
        <v>12</v>
      </c>
      <c r="U98">
        <v>1</v>
      </c>
      <c r="V98">
        <v>12</v>
      </c>
      <c r="X98" t="s">
        <v>27</v>
      </c>
      <c r="Y98" t="s">
        <v>110</v>
      </c>
      <c r="Z98">
        <v>103</v>
      </c>
      <c r="AB98">
        <v>82</v>
      </c>
      <c r="AC98" s="21">
        <v>1180</v>
      </c>
      <c r="AF98">
        <v>79</v>
      </c>
      <c r="AG98">
        <v>141003</v>
      </c>
      <c r="AH98">
        <v>1790</v>
      </c>
      <c r="AI98">
        <v>12</v>
      </c>
      <c r="AJ98">
        <v>1</v>
      </c>
      <c r="AK98">
        <v>12</v>
      </c>
      <c r="AM98" t="s">
        <v>27</v>
      </c>
      <c r="AN98" t="s">
        <v>110</v>
      </c>
      <c r="AO98">
        <v>138</v>
      </c>
      <c r="AQ98">
        <v>82</v>
      </c>
      <c r="AR98" s="21">
        <v>807</v>
      </c>
      <c r="AS98">
        <v>57</v>
      </c>
    </row>
    <row r="99" spans="1:46" x14ac:dyDescent="0.35">
      <c r="A99">
        <v>71</v>
      </c>
      <c r="B99">
        <v>140929</v>
      </c>
      <c r="C99">
        <v>1790</v>
      </c>
      <c r="D99">
        <v>12</v>
      </c>
      <c r="E99">
        <v>2</v>
      </c>
      <c r="F99">
        <v>12</v>
      </c>
      <c r="H99" t="s">
        <v>111</v>
      </c>
      <c r="I99" t="s">
        <v>112</v>
      </c>
      <c r="J99">
        <v>118</v>
      </c>
      <c r="L99">
        <v>83</v>
      </c>
      <c r="M99" s="21">
        <v>246</v>
      </c>
      <c r="N99">
        <v>66</v>
      </c>
      <c r="Q99">
        <v>72</v>
      </c>
      <c r="R99">
        <v>140945</v>
      </c>
      <c r="S99">
        <v>1790</v>
      </c>
      <c r="T99">
        <v>12</v>
      </c>
      <c r="U99">
        <v>2</v>
      </c>
      <c r="V99">
        <v>12</v>
      </c>
      <c r="X99" t="s">
        <v>111</v>
      </c>
      <c r="Y99" t="s">
        <v>112</v>
      </c>
      <c r="Z99">
        <v>104</v>
      </c>
      <c r="AB99">
        <v>83</v>
      </c>
      <c r="AC99" s="21">
        <v>123</v>
      </c>
      <c r="AD99">
        <v>34</v>
      </c>
      <c r="AF99">
        <v>79</v>
      </c>
      <c r="AG99">
        <v>141003</v>
      </c>
      <c r="AH99">
        <v>1790</v>
      </c>
      <c r="AI99">
        <v>12</v>
      </c>
      <c r="AJ99">
        <v>2</v>
      </c>
      <c r="AK99">
        <v>12</v>
      </c>
      <c r="AM99" t="s">
        <v>111</v>
      </c>
      <c r="AN99" t="s">
        <v>112</v>
      </c>
      <c r="AO99">
        <v>139</v>
      </c>
      <c r="AQ99">
        <v>83</v>
      </c>
      <c r="AR99" s="21">
        <v>2715</v>
      </c>
      <c r="AS99">
        <v>60</v>
      </c>
    </row>
    <row r="100" spans="1:46" x14ac:dyDescent="0.35">
      <c r="Q100">
        <v>72</v>
      </c>
      <c r="R100">
        <v>140945</v>
      </c>
      <c r="S100">
        <v>1790</v>
      </c>
      <c r="T100">
        <v>12</v>
      </c>
      <c r="U100">
        <v>2</v>
      </c>
      <c r="V100">
        <v>12</v>
      </c>
      <c r="X100" t="s">
        <v>26</v>
      </c>
      <c r="Y100" t="s">
        <v>137</v>
      </c>
      <c r="Z100">
        <v>105</v>
      </c>
      <c r="AB100">
        <v>93</v>
      </c>
      <c r="AC100" s="21">
        <v>2799</v>
      </c>
      <c r="AD100">
        <v>9</v>
      </c>
      <c r="AF100">
        <v>79</v>
      </c>
      <c r="AG100">
        <v>141003</v>
      </c>
      <c r="AH100">
        <v>1790</v>
      </c>
      <c r="AI100">
        <v>12</v>
      </c>
      <c r="AJ100">
        <v>3</v>
      </c>
      <c r="AK100">
        <v>12</v>
      </c>
      <c r="AM100" t="s">
        <v>26</v>
      </c>
      <c r="AN100" t="s">
        <v>137</v>
      </c>
      <c r="AO100">
        <v>140</v>
      </c>
      <c r="AQ100">
        <v>93</v>
      </c>
      <c r="AR100" s="21">
        <v>1674</v>
      </c>
      <c r="AS100">
        <v>35</v>
      </c>
    </row>
    <row r="101" spans="1:46" x14ac:dyDescent="0.35">
      <c r="A101">
        <v>71</v>
      </c>
      <c r="B101">
        <v>140929</v>
      </c>
      <c r="C101">
        <v>1790</v>
      </c>
      <c r="D101">
        <v>12</v>
      </c>
      <c r="E101">
        <v>3</v>
      </c>
      <c r="F101">
        <v>12</v>
      </c>
      <c r="H101" t="s">
        <v>113</v>
      </c>
      <c r="I101" t="s">
        <v>114</v>
      </c>
      <c r="J101">
        <v>123</v>
      </c>
      <c r="L101">
        <v>85</v>
      </c>
      <c r="M101" s="21">
        <v>15</v>
      </c>
      <c r="N101">
        <v>32</v>
      </c>
      <c r="Q101">
        <v>72</v>
      </c>
      <c r="R101">
        <v>140945</v>
      </c>
      <c r="S101">
        <v>1790</v>
      </c>
      <c r="T101">
        <v>12</v>
      </c>
      <c r="U101">
        <v>3</v>
      </c>
      <c r="V101">
        <v>12</v>
      </c>
      <c r="X101" t="s">
        <v>138</v>
      </c>
      <c r="Y101" t="s">
        <v>114</v>
      </c>
      <c r="Z101">
        <v>105</v>
      </c>
      <c r="AB101">
        <v>85</v>
      </c>
      <c r="AC101" s="21">
        <v>7</v>
      </c>
      <c r="AD101">
        <v>66</v>
      </c>
    </row>
    <row r="102" spans="1:46" x14ac:dyDescent="0.35">
      <c r="A102">
        <v>71</v>
      </c>
      <c r="B102">
        <v>140929</v>
      </c>
      <c r="C102">
        <v>1790</v>
      </c>
      <c r="D102">
        <v>12</v>
      </c>
      <c r="E102">
        <v>3</v>
      </c>
      <c r="F102">
        <v>12</v>
      </c>
      <c r="H102" t="s">
        <v>37</v>
      </c>
      <c r="I102" t="s">
        <v>115</v>
      </c>
      <c r="J102">
        <v>124</v>
      </c>
      <c r="L102">
        <v>87</v>
      </c>
      <c r="M102" s="21">
        <v>1218</v>
      </c>
      <c r="N102">
        <v>80</v>
      </c>
      <c r="Q102">
        <v>72</v>
      </c>
      <c r="R102">
        <v>140945</v>
      </c>
      <c r="S102">
        <v>1790</v>
      </c>
      <c r="T102">
        <v>12</v>
      </c>
      <c r="U102">
        <v>3</v>
      </c>
      <c r="V102">
        <v>12</v>
      </c>
      <c r="X102" t="s">
        <v>37</v>
      </c>
      <c r="Y102" t="s">
        <v>115</v>
      </c>
      <c r="Z102">
        <v>111</v>
      </c>
      <c r="AB102">
        <v>87</v>
      </c>
      <c r="AC102" s="21">
        <v>609</v>
      </c>
      <c r="AD102">
        <v>41</v>
      </c>
      <c r="AF102">
        <v>79</v>
      </c>
      <c r="AG102">
        <v>141003</v>
      </c>
      <c r="AH102">
        <v>1790</v>
      </c>
      <c r="AI102">
        <v>12</v>
      </c>
      <c r="AJ102">
        <v>3</v>
      </c>
      <c r="AK102">
        <v>12</v>
      </c>
      <c r="AM102" t="s">
        <v>37</v>
      </c>
      <c r="AN102" t="s">
        <v>115</v>
      </c>
      <c r="AO102">
        <v>147</v>
      </c>
      <c r="AQ102">
        <v>87</v>
      </c>
      <c r="AR102" s="21">
        <v>781</v>
      </c>
      <c r="AS102">
        <v>51</v>
      </c>
    </row>
    <row r="103" spans="1:46" x14ac:dyDescent="0.35">
      <c r="A103">
        <v>71</v>
      </c>
      <c r="B103">
        <v>140929</v>
      </c>
      <c r="C103">
        <v>1790</v>
      </c>
      <c r="D103">
        <v>12</v>
      </c>
      <c r="E103">
        <v>4</v>
      </c>
      <c r="F103">
        <v>12</v>
      </c>
      <c r="G103" t="s">
        <v>23</v>
      </c>
      <c r="H103" t="s">
        <v>24</v>
      </c>
      <c r="I103" t="s">
        <v>25</v>
      </c>
      <c r="J103">
        <v>125</v>
      </c>
      <c r="L103">
        <v>89</v>
      </c>
      <c r="M103" s="21">
        <v>26</v>
      </c>
      <c r="N103">
        <v>66</v>
      </c>
      <c r="Q103">
        <v>72</v>
      </c>
      <c r="R103">
        <v>140945</v>
      </c>
      <c r="S103">
        <v>1790</v>
      </c>
      <c r="T103">
        <v>12</v>
      </c>
      <c r="U103">
        <v>4</v>
      </c>
      <c r="V103">
        <v>12</v>
      </c>
      <c r="W103" t="s">
        <v>23</v>
      </c>
      <c r="X103" t="s">
        <v>24</v>
      </c>
      <c r="Y103" t="s">
        <v>25</v>
      </c>
      <c r="Z103">
        <v>112</v>
      </c>
      <c r="AB103">
        <v>89</v>
      </c>
      <c r="AC103" s="21">
        <v>13</v>
      </c>
      <c r="AD103">
        <v>34</v>
      </c>
      <c r="AE103" s="22">
        <f>SUM(AC$13:AC130)+SUM(AD$13:AD130)/100</f>
        <v>248365.99</v>
      </c>
      <c r="AF103">
        <v>79</v>
      </c>
      <c r="AG103">
        <v>141003</v>
      </c>
      <c r="AH103">
        <v>1790</v>
      </c>
      <c r="AI103">
        <v>12</v>
      </c>
      <c r="AJ103">
        <v>3</v>
      </c>
      <c r="AK103">
        <v>12</v>
      </c>
      <c r="AM103" t="s">
        <v>27</v>
      </c>
      <c r="AN103" t="s">
        <v>140</v>
      </c>
      <c r="AO103">
        <v>149</v>
      </c>
      <c r="AQ103">
        <v>90</v>
      </c>
      <c r="AR103" s="21">
        <v>1000</v>
      </c>
      <c r="AS103">
        <v>0</v>
      </c>
    </row>
    <row r="104" spans="1:46" x14ac:dyDescent="0.35">
      <c r="AE104" s="22"/>
      <c r="AF104">
        <v>79</v>
      </c>
      <c r="AG104">
        <v>141003</v>
      </c>
      <c r="AH104">
        <v>1790</v>
      </c>
      <c r="AI104">
        <v>12</v>
      </c>
      <c r="AJ104">
        <v>3</v>
      </c>
      <c r="AK104">
        <v>12</v>
      </c>
      <c r="AM104" t="s">
        <v>141</v>
      </c>
      <c r="AO104">
        <v>148</v>
      </c>
      <c r="AQ104">
        <v>88</v>
      </c>
      <c r="AR104" s="21">
        <v>5000</v>
      </c>
      <c r="AS104">
        <v>0</v>
      </c>
    </row>
    <row r="105" spans="1:46" x14ac:dyDescent="0.35">
      <c r="A105">
        <v>71</v>
      </c>
      <c r="B105">
        <v>140929</v>
      </c>
      <c r="C105">
        <v>1790</v>
      </c>
      <c r="D105">
        <v>12</v>
      </c>
      <c r="E105">
        <v>4</v>
      </c>
      <c r="F105">
        <v>12</v>
      </c>
      <c r="H105" t="s">
        <v>116</v>
      </c>
      <c r="I105" t="s">
        <v>92</v>
      </c>
      <c r="J105">
        <v>126</v>
      </c>
      <c r="L105">
        <v>92</v>
      </c>
      <c r="M105" s="21">
        <v>341</v>
      </c>
      <c r="N105">
        <v>66</v>
      </c>
      <c r="Q105">
        <v>72</v>
      </c>
      <c r="R105">
        <v>140945</v>
      </c>
      <c r="S105">
        <v>1790</v>
      </c>
      <c r="T105">
        <v>12</v>
      </c>
      <c r="U105">
        <v>4</v>
      </c>
      <c r="V105">
        <v>12</v>
      </c>
      <c r="X105" t="s">
        <v>116</v>
      </c>
      <c r="Y105" t="s">
        <v>92</v>
      </c>
      <c r="Z105">
        <v>113</v>
      </c>
      <c r="AB105">
        <v>92</v>
      </c>
      <c r="AC105" s="21">
        <v>170</v>
      </c>
      <c r="AD105">
        <v>84</v>
      </c>
      <c r="AE105" s="22">
        <f>+AE103-248365.99</f>
        <v>0</v>
      </c>
      <c r="AF105">
        <v>79</v>
      </c>
      <c r="AG105">
        <v>141003</v>
      </c>
      <c r="AH105">
        <v>1790</v>
      </c>
      <c r="AI105">
        <v>12</v>
      </c>
      <c r="AJ105">
        <v>4</v>
      </c>
      <c r="AK105">
        <v>12</v>
      </c>
      <c r="AM105" t="s">
        <v>142</v>
      </c>
      <c r="AN105" t="s">
        <v>92</v>
      </c>
      <c r="AO105">
        <v>133</v>
      </c>
      <c r="AQ105">
        <v>92</v>
      </c>
      <c r="AR105" s="21">
        <v>184</v>
      </c>
      <c r="AS105">
        <v>50</v>
      </c>
    </row>
    <row r="106" spans="1:46" x14ac:dyDescent="0.35">
      <c r="AE106" s="22"/>
      <c r="AF106">
        <v>79</v>
      </c>
      <c r="AG106">
        <v>141003</v>
      </c>
      <c r="AH106">
        <v>1790</v>
      </c>
      <c r="AI106">
        <v>12</v>
      </c>
      <c r="AJ106">
        <v>3</v>
      </c>
      <c r="AK106">
        <v>12</v>
      </c>
      <c r="AM106" t="s">
        <v>27</v>
      </c>
      <c r="AN106" t="s">
        <v>59</v>
      </c>
      <c r="AO106">
        <v>141</v>
      </c>
      <c r="AQ106">
        <v>2</v>
      </c>
      <c r="AR106" s="21">
        <v>12739</v>
      </c>
      <c r="AS106">
        <v>0</v>
      </c>
    </row>
    <row r="107" spans="1:46" x14ac:dyDescent="0.35">
      <c r="A107">
        <v>71</v>
      </c>
      <c r="B107">
        <v>140929</v>
      </c>
      <c r="C107">
        <v>1790</v>
      </c>
      <c r="D107">
        <v>12</v>
      </c>
      <c r="E107">
        <v>6</v>
      </c>
      <c r="F107">
        <v>13</v>
      </c>
      <c r="H107" t="s">
        <v>117</v>
      </c>
      <c r="I107" t="s">
        <v>118</v>
      </c>
      <c r="J107">
        <v>133</v>
      </c>
      <c r="L107">
        <v>94</v>
      </c>
      <c r="M107" s="21">
        <v>713</v>
      </c>
      <c r="N107">
        <v>44</v>
      </c>
      <c r="Q107">
        <v>72</v>
      </c>
      <c r="R107">
        <v>140945</v>
      </c>
      <c r="S107">
        <v>1790</v>
      </c>
      <c r="T107">
        <v>12</v>
      </c>
      <c r="U107">
        <v>6</v>
      </c>
      <c r="V107">
        <v>13</v>
      </c>
      <c r="X107" t="s">
        <v>117</v>
      </c>
      <c r="Y107" t="s">
        <v>118</v>
      </c>
      <c r="Z107">
        <v>114</v>
      </c>
      <c r="AB107">
        <v>94</v>
      </c>
      <c r="AC107" s="21">
        <v>356</v>
      </c>
      <c r="AD107">
        <v>72</v>
      </c>
      <c r="AF107">
        <v>79</v>
      </c>
      <c r="AG107">
        <v>141003</v>
      </c>
      <c r="AH107">
        <v>1790</v>
      </c>
      <c r="AI107">
        <v>12</v>
      </c>
      <c r="AJ107">
        <v>6</v>
      </c>
      <c r="AK107">
        <v>13</v>
      </c>
      <c r="AM107" t="s">
        <v>143</v>
      </c>
      <c r="AN107" t="s">
        <v>118</v>
      </c>
      <c r="AO107">
        <v>157</v>
      </c>
      <c r="AQ107">
        <v>94</v>
      </c>
      <c r="AR107" s="21">
        <v>213</v>
      </c>
      <c r="AS107">
        <v>20</v>
      </c>
    </row>
    <row r="108" spans="1:46" x14ac:dyDescent="0.35">
      <c r="A108">
        <v>71</v>
      </c>
      <c r="B108">
        <v>140929</v>
      </c>
      <c r="C108">
        <v>1790</v>
      </c>
      <c r="D108">
        <v>12</v>
      </c>
      <c r="E108">
        <v>6</v>
      </c>
      <c r="F108">
        <v>13</v>
      </c>
      <c r="H108" t="s">
        <v>119</v>
      </c>
      <c r="I108" t="s">
        <v>120</v>
      </c>
      <c r="J108">
        <v>135</v>
      </c>
      <c r="L108">
        <v>95</v>
      </c>
      <c r="M108" s="21">
        <v>107</v>
      </c>
      <c r="N108">
        <v>30</v>
      </c>
      <c r="Q108">
        <v>72</v>
      </c>
      <c r="R108">
        <v>140945</v>
      </c>
      <c r="S108">
        <v>1790</v>
      </c>
      <c r="T108">
        <v>12</v>
      </c>
      <c r="U108">
        <v>6</v>
      </c>
      <c r="V108">
        <v>13</v>
      </c>
      <c r="X108" t="s">
        <v>119</v>
      </c>
      <c r="Y108" t="s">
        <v>120</v>
      </c>
      <c r="Z108">
        <v>118</v>
      </c>
      <c r="AB108">
        <v>95</v>
      </c>
      <c r="AC108" s="21">
        <v>53</v>
      </c>
      <c r="AD108">
        <v>60</v>
      </c>
      <c r="AF108">
        <v>79</v>
      </c>
      <c r="AG108">
        <v>141003</v>
      </c>
      <c r="AH108">
        <v>1790</v>
      </c>
      <c r="AI108">
        <v>12</v>
      </c>
      <c r="AJ108">
        <v>6</v>
      </c>
      <c r="AK108">
        <v>13</v>
      </c>
      <c r="AM108" t="s">
        <v>119</v>
      </c>
      <c r="AN108" t="s">
        <v>120</v>
      </c>
      <c r="AO108">
        <v>161</v>
      </c>
      <c r="AQ108">
        <v>95</v>
      </c>
      <c r="AR108" s="21">
        <v>81</v>
      </c>
      <c r="AS108">
        <v>0</v>
      </c>
    </row>
    <row r="109" spans="1:46" x14ac:dyDescent="0.35">
      <c r="Q109">
        <v>72</v>
      </c>
      <c r="R109">
        <v>140945</v>
      </c>
      <c r="S109">
        <v>1790</v>
      </c>
      <c r="T109">
        <v>12</v>
      </c>
      <c r="U109">
        <v>6</v>
      </c>
      <c r="V109">
        <v>13</v>
      </c>
      <c r="X109" t="s">
        <v>119</v>
      </c>
      <c r="Y109" t="s">
        <v>120</v>
      </c>
      <c r="Z109">
        <v>119</v>
      </c>
      <c r="AB109">
        <v>95</v>
      </c>
      <c r="AC109" s="21">
        <v>0</v>
      </c>
      <c r="AD109">
        <v>10</v>
      </c>
    </row>
    <row r="110" spans="1:46" x14ac:dyDescent="0.35">
      <c r="Q110">
        <v>72</v>
      </c>
      <c r="R110">
        <v>140945</v>
      </c>
      <c r="S110">
        <v>1790</v>
      </c>
      <c r="T110">
        <v>12</v>
      </c>
      <c r="U110">
        <v>6</v>
      </c>
      <c r="V110">
        <v>13</v>
      </c>
      <c r="X110" t="s">
        <v>30</v>
      </c>
      <c r="Y110" t="s">
        <v>31</v>
      </c>
      <c r="Z110">
        <v>121</v>
      </c>
      <c r="AB110">
        <v>4</v>
      </c>
      <c r="AC110" s="21">
        <v>6241</v>
      </c>
      <c r="AD110">
        <v>74</v>
      </c>
    </row>
    <row r="111" spans="1:46" x14ac:dyDescent="0.35">
      <c r="A111">
        <v>71</v>
      </c>
      <c r="B111">
        <v>140929</v>
      </c>
      <c r="C111">
        <v>1790</v>
      </c>
      <c r="D111">
        <v>12</v>
      </c>
      <c r="E111">
        <v>7</v>
      </c>
      <c r="F111">
        <v>13</v>
      </c>
      <c r="H111" t="s">
        <v>27</v>
      </c>
      <c r="I111" t="s">
        <v>59</v>
      </c>
      <c r="J111">
        <v>138</v>
      </c>
      <c r="L111">
        <v>2</v>
      </c>
      <c r="M111" s="21">
        <v>73437</v>
      </c>
      <c r="N111">
        <v>24</v>
      </c>
      <c r="Q111">
        <v>72</v>
      </c>
      <c r="R111">
        <v>140945</v>
      </c>
      <c r="S111">
        <v>1790</v>
      </c>
      <c r="T111">
        <v>12</v>
      </c>
      <c r="U111">
        <v>7</v>
      </c>
      <c r="V111">
        <v>13</v>
      </c>
      <c r="X111" t="s">
        <v>27</v>
      </c>
      <c r="Y111" t="s">
        <v>59</v>
      </c>
      <c r="Z111">
        <v>122</v>
      </c>
      <c r="AB111">
        <v>2</v>
      </c>
      <c r="AC111" s="21">
        <v>36718</v>
      </c>
      <c r="AD111">
        <v>63</v>
      </c>
      <c r="AF111">
        <v>79</v>
      </c>
      <c r="AG111">
        <v>141003</v>
      </c>
      <c r="AH111">
        <v>1790</v>
      </c>
      <c r="AI111">
        <v>12</v>
      </c>
      <c r="AJ111">
        <v>7</v>
      </c>
      <c r="AK111">
        <v>13</v>
      </c>
      <c r="AM111" t="s">
        <v>27</v>
      </c>
      <c r="AN111" t="s">
        <v>59</v>
      </c>
      <c r="AO111">
        <v>164</v>
      </c>
      <c r="AQ111">
        <v>2</v>
      </c>
      <c r="AR111" s="21">
        <v>28966</v>
      </c>
      <c r="AS111">
        <v>87</v>
      </c>
      <c r="AT111" s="28">
        <v>958643.54</v>
      </c>
    </row>
    <row r="112" spans="1:46" x14ac:dyDescent="0.35">
      <c r="A112">
        <v>71</v>
      </c>
      <c r="B112">
        <v>140929</v>
      </c>
      <c r="C112">
        <v>1790</v>
      </c>
      <c r="D112">
        <v>12</v>
      </c>
      <c r="E112">
        <v>7</v>
      </c>
      <c r="F112">
        <v>13</v>
      </c>
      <c r="H112" t="s">
        <v>42</v>
      </c>
      <c r="I112" t="s">
        <v>45</v>
      </c>
      <c r="J112">
        <v>139</v>
      </c>
      <c r="L112">
        <v>26</v>
      </c>
      <c r="M112" s="21">
        <v>1167</v>
      </c>
      <c r="N112">
        <v>6</v>
      </c>
      <c r="Q112">
        <v>72</v>
      </c>
      <c r="R112">
        <v>140945</v>
      </c>
      <c r="S112">
        <v>1790</v>
      </c>
      <c r="T112">
        <v>12</v>
      </c>
      <c r="U112">
        <v>7</v>
      </c>
      <c r="V112">
        <v>13</v>
      </c>
      <c r="X112" t="s">
        <v>42</v>
      </c>
      <c r="Y112" t="s">
        <v>45</v>
      </c>
      <c r="Z112">
        <v>123</v>
      </c>
      <c r="AB112">
        <v>26</v>
      </c>
      <c r="AC112" s="21">
        <v>583</v>
      </c>
      <c r="AD112">
        <v>54</v>
      </c>
      <c r="AF112">
        <v>79</v>
      </c>
      <c r="AG112">
        <v>141003</v>
      </c>
      <c r="AH112">
        <v>1790</v>
      </c>
      <c r="AI112">
        <v>12</v>
      </c>
      <c r="AJ112">
        <v>7</v>
      </c>
      <c r="AK112">
        <v>13</v>
      </c>
      <c r="AM112" t="s">
        <v>42</v>
      </c>
      <c r="AN112" t="s">
        <v>45</v>
      </c>
      <c r="AO112">
        <v>165</v>
      </c>
      <c r="AQ112">
        <v>26</v>
      </c>
      <c r="AR112" s="21">
        <v>630</v>
      </c>
      <c r="AS112">
        <v>20</v>
      </c>
    </row>
    <row r="113" spans="1:46" x14ac:dyDescent="0.35">
      <c r="A113">
        <v>71</v>
      </c>
      <c r="B113">
        <v>140929</v>
      </c>
      <c r="C113">
        <v>1790</v>
      </c>
      <c r="D113">
        <v>12</v>
      </c>
      <c r="E113">
        <v>7</v>
      </c>
      <c r="F113">
        <v>13</v>
      </c>
      <c r="H113" t="s">
        <v>26</v>
      </c>
      <c r="I113" t="s">
        <v>121</v>
      </c>
      <c r="J113">
        <v>140</v>
      </c>
      <c r="L113">
        <v>96</v>
      </c>
      <c r="M113" s="21">
        <v>468</v>
      </c>
      <c r="N113">
        <v>40</v>
      </c>
      <c r="Q113">
        <v>72</v>
      </c>
      <c r="R113">
        <v>140945</v>
      </c>
      <c r="S113">
        <v>1790</v>
      </c>
      <c r="T113">
        <v>12</v>
      </c>
      <c r="U113">
        <v>7</v>
      </c>
      <c r="V113">
        <v>13</v>
      </c>
      <c r="X113" t="s">
        <v>26</v>
      </c>
      <c r="Y113" t="s">
        <v>121</v>
      </c>
      <c r="Z113">
        <v>124</v>
      </c>
      <c r="AB113">
        <v>96</v>
      </c>
      <c r="AC113" s="21">
        <v>234</v>
      </c>
      <c r="AD113">
        <v>21</v>
      </c>
      <c r="AF113">
        <v>79</v>
      </c>
      <c r="AG113">
        <v>141003</v>
      </c>
      <c r="AH113">
        <v>1790</v>
      </c>
      <c r="AI113">
        <v>12</v>
      </c>
      <c r="AJ113">
        <v>7</v>
      </c>
      <c r="AK113">
        <v>13</v>
      </c>
      <c r="AM113" t="s">
        <v>26</v>
      </c>
      <c r="AN113" t="s">
        <v>121</v>
      </c>
      <c r="AO113">
        <v>166</v>
      </c>
      <c r="AQ113">
        <v>96</v>
      </c>
      <c r="AR113" s="21">
        <v>254</v>
      </c>
      <c r="AS113">
        <v>88</v>
      </c>
    </row>
    <row r="114" spans="1:46" x14ac:dyDescent="0.35">
      <c r="A114">
        <v>71</v>
      </c>
      <c r="B114">
        <v>140929</v>
      </c>
      <c r="C114">
        <v>1790</v>
      </c>
      <c r="D114">
        <v>12</v>
      </c>
      <c r="E114">
        <v>7</v>
      </c>
      <c r="F114">
        <v>13</v>
      </c>
      <c r="H114" t="s">
        <v>42</v>
      </c>
      <c r="I114" t="s">
        <v>139</v>
      </c>
      <c r="J114">
        <v>141</v>
      </c>
      <c r="L114">
        <v>97</v>
      </c>
      <c r="M114" s="21">
        <v>21381</v>
      </c>
      <c r="N114">
        <v>90</v>
      </c>
      <c r="Q114">
        <v>72</v>
      </c>
      <c r="R114">
        <v>140945</v>
      </c>
      <c r="S114">
        <v>1790</v>
      </c>
      <c r="T114">
        <v>12</v>
      </c>
      <c r="U114">
        <v>7</v>
      </c>
      <c r="V114">
        <v>13</v>
      </c>
      <c r="X114" t="s">
        <v>42</v>
      </c>
      <c r="Y114" t="s">
        <v>139</v>
      </c>
      <c r="Z114">
        <v>125</v>
      </c>
      <c r="AB114">
        <v>97</v>
      </c>
      <c r="AC114" s="21">
        <v>10690</v>
      </c>
      <c r="AD114">
        <v>95</v>
      </c>
      <c r="AF114">
        <v>79</v>
      </c>
      <c r="AG114">
        <v>141003</v>
      </c>
      <c r="AH114">
        <v>1790</v>
      </c>
      <c r="AI114">
        <v>12</v>
      </c>
      <c r="AJ114">
        <v>7</v>
      </c>
      <c r="AK114">
        <v>13</v>
      </c>
      <c r="AM114" t="s">
        <v>42</v>
      </c>
      <c r="AN114" t="s">
        <v>139</v>
      </c>
      <c r="AO114">
        <v>167</v>
      </c>
      <c r="AQ114">
        <v>97</v>
      </c>
      <c r="AR114" s="21">
        <v>6220</v>
      </c>
      <c r="AS114">
        <v>4</v>
      </c>
    </row>
    <row r="115" spans="1:46" x14ac:dyDescent="0.35">
      <c r="A115">
        <v>71</v>
      </c>
      <c r="B115">
        <v>140929</v>
      </c>
      <c r="C115">
        <v>1790</v>
      </c>
      <c r="D115">
        <v>12</v>
      </c>
      <c r="E115">
        <v>7</v>
      </c>
      <c r="F115">
        <v>14</v>
      </c>
      <c r="H115" t="s">
        <v>122</v>
      </c>
      <c r="I115" t="s">
        <v>123</v>
      </c>
      <c r="J115">
        <v>142</v>
      </c>
      <c r="L115">
        <v>98</v>
      </c>
      <c r="M115" s="21">
        <v>359</v>
      </c>
      <c r="N115">
        <v>76</v>
      </c>
      <c r="Q115">
        <v>72</v>
      </c>
      <c r="R115">
        <v>140945</v>
      </c>
      <c r="S115">
        <v>1790</v>
      </c>
      <c r="T115">
        <v>12</v>
      </c>
      <c r="U115">
        <v>7</v>
      </c>
      <c r="V115">
        <v>14</v>
      </c>
      <c r="X115" t="s">
        <v>122</v>
      </c>
      <c r="Y115" t="s">
        <v>123</v>
      </c>
      <c r="Z115">
        <v>126</v>
      </c>
      <c r="AB115">
        <v>98</v>
      </c>
      <c r="AC115" s="21">
        <v>179</v>
      </c>
      <c r="AD115">
        <v>89</v>
      </c>
      <c r="AF115">
        <v>79</v>
      </c>
      <c r="AG115">
        <v>141003</v>
      </c>
      <c r="AH115">
        <v>1790</v>
      </c>
      <c r="AI115">
        <v>12</v>
      </c>
      <c r="AJ115">
        <v>7</v>
      </c>
      <c r="AK115">
        <v>14</v>
      </c>
      <c r="AM115" t="s">
        <v>144</v>
      </c>
      <c r="AN115" t="s">
        <v>123</v>
      </c>
      <c r="AO115">
        <v>168</v>
      </c>
      <c r="AQ115">
        <v>98</v>
      </c>
      <c r="AR115" s="21">
        <v>194</v>
      </c>
      <c r="AS115">
        <v>26</v>
      </c>
    </row>
    <row r="116" spans="1:46" x14ac:dyDescent="0.35">
      <c r="A116">
        <v>71</v>
      </c>
      <c r="B116">
        <v>140929</v>
      </c>
      <c r="C116">
        <v>1790</v>
      </c>
      <c r="D116">
        <v>12</v>
      </c>
      <c r="E116">
        <v>7</v>
      </c>
      <c r="F116">
        <v>14</v>
      </c>
      <c r="H116" t="s">
        <v>124</v>
      </c>
      <c r="I116" t="s">
        <v>125</v>
      </c>
      <c r="J116">
        <v>143</v>
      </c>
      <c r="L116">
        <v>99</v>
      </c>
      <c r="M116" s="21">
        <v>1943</v>
      </c>
      <c r="N116">
        <v>8</v>
      </c>
      <c r="Q116">
        <v>72</v>
      </c>
      <c r="R116">
        <v>140945</v>
      </c>
      <c r="S116">
        <v>1790</v>
      </c>
      <c r="T116">
        <v>12</v>
      </c>
      <c r="U116">
        <v>7</v>
      </c>
      <c r="V116">
        <v>14</v>
      </c>
      <c r="X116" t="s">
        <v>124</v>
      </c>
      <c r="Y116" t="s">
        <v>125</v>
      </c>
      <c r="Z116">
        <v>127</v>
      </c>
      <c r="AB116">
        <v>99</v>
      </c>
      <c r="AC116" s="21">
        <v>971</v>
      </c>
      <c r="AD116">
        <v>54</v>
      </c>
      <c r="AF116">
        <v>79</v>
      </c>
      <c r="AG116">
        <v>141003</v>
      </c>
      <c r="AH116">
        <v>1790</v>
      </c>
      <c r="AI116">
        <v>12</v>
      </c>
      <c r="AJ116">
        <v>7</v>
      </c>
      <c r="AK116">
        <v>14</v>
      </c>
      <c r="AM116" t="s">
        <v>124</v>
      </c>
      <c r="AN116" t="s">
        <v>125</v>
      </c>
      <c r="AO116">
        <v>169</v>
      </c>
      <c r="AQ116">
        <v>99</v>
      </c>
      <c r="AR116" s="21">
        <v>1378</v>
      </c>
      <c r="AS116">
        <v>58</v>
      </c>
    </row>
    <row r="117" spans="1:46" x14ac:dyDescent="0.35">
      <c r="A117">
        <v>71</v>
      </c>
      <c r="B117">
        <v>140929</v>
      </c>
      <c r="C117">
        <v>1790</v>
      </c>
      <c r="D117">
        <v>12</v>
      </c>
      <c r="E117">
        <v>8</v>
      </c>
      <c r="F117">
        <v>14</v>
      </c>
      <c r="H117" t="s">
        <v>93</v>
      </c>
      <c r="I117" t="s">
        <v>94</v>
      </c>
      <c r="J117">
        <v>144</v>
      </c>
      <c r="L117">
        <v>32</v>
      </c>
      <c r="M117" s="21">
        <v>6619</v>
      </c>
      <c r="N117">
        <v>18</v>
      </c>
      <c r="Q117">
        <v>72</v>
      </c>
      <c r="R117">
        <v>140945</v>
      </c>
      <c r="S117">
        <v>1790</v>
      </c>
      <c r="T117">
        <v>12</v>
      </c>
      <c r="U117">
        <v>8</v>
      </c>
      <c r="V117">
        <v>14</v>
      </c>
      <c r="X117" t="s">
        <v>93</v>
      </c>
      <c r="Y117" t="s">
        <v>94</v>
      </c>
      <c r="Z117">
        <v>128</v>
      </c>
      <c r="AB117">
        <v>32</v>
      </c>
      <c r="AC117" s="21">
        <v>3309</v>
      </c>
      <c r="AD117">
        <v>59</v>
      </c>
      <c r="AF117">
        <v>79</v>
      </c>
      <c r="AG117">
        <v>141003</v>
      </c>
      <c r="AH117">
        <v>1790</v>
      </c>
      <c r="AI117">
        <v>12</v>
      </c>
      <c r="AJ117">
        <v>8</v>
      </c>
      <c r="AK117">
        <v>14</v>
      </c>
      <c r="AM117" t="s">
        <v>93</v>
      </c>
      <c r="AN117" t="s">
        <v>94</v>
      </c>
      <c r="AO117">
        <v>170</v>
      </c>
      <c r="AQ117">
        <v>32</v>
      </c>
      <c r="AR117" s="21">
        <v>2919</v>
      </c>
      <c r="AS117">
        <v>50</v>
      </c>
    </row>
    <row r="118" spans="1:46" x14ac:dyDescent="0.35">
      <c r="AF118">
        <v>79</v>
      </c>
      <c r="AG118">
        <v>141003</v>
      </c>
      <c r="AH118">
        <v>1790</v>
      </c>
      <c r="AI118">
        <v>12</v>
      </c>
      <c r="AJ118">
        <v>8</v>
      </c>
      <c r="AK118">
        <v>14</v>
      </c>
      <c r="AM118" t="s">
        <v>46</v>
      </c>
      <c r="AO118">
        <v>171</v>
      </c>
      <c r="AQ118">
        <v>1</v>
      </c>
      <c r="AR118" s="21">
        <v>4600</v>
      </c>
      <c r="AS118">
        <v>0</v>
      </c>
      <c r="AT118" s="22"/>
    </row>
    <row r="119" spans="1:46" x14ac:dyDescent="0.35">
      <c r="A119">
        <v>71</v>
      </c>
      <c r="B119">
        <v>140929</v>
      </c>
      <c r="C119">
        <v>1790</v>
      </c>
      <c r="D119">
        <v>12</v>
      </c>
      <c r="E119">
        <v>8</v>
      </c>
      <c r="F119">
        <v>14</v>
      </c>
      <c r="H119" t="s">
        <v>104</v>
      </c>
      <c r="I119" t="s">
        <v>105</v>
      </c>
      <c r="J119">
        <v>145</v>
      </c>
      <c r="L119">
        <v>60</v>
      </c>
      <c r="M119" s="21">
        <v>1443</v>
      </c>
      <c r="N119">
        <v>22</v>
      </c>
      <c r="Q119">
        <v>72</v>
      </c>
      <c r="R119">
        <v>140945</v>
      </c>
      <c r="S119">
        <v>1790</v>
      </c>
      <c r="T119">
        <v>12</v>
      </c>
      <c r="U119">
        <v>8</v>
      </c>
      <c r="V119">
        <v>14</v>
      </c>
      <c r="X119" t="s">
        <v>104</v>
      </c>
      <c r="Y119" t="s">
        <v>105</v>
      </c>
      <c r="Z119">
        <v>129</v>
      </c>
      <c r="AB119">
        <v>60</v>
      </c>
      <c r="AC119" s="21">
        <v>721</v>
      </c>
      <c r="AD119">
        <v>62</v>
      </c>
      <c r="AF119">
        <v>79</v>
      </c>
      <c r="AG119">
        <v>141003</v>
      </c>
      <c r="AH119">
        <v>1790</v>
      </c>
      <c r="AI119">
        <v>12</v>
      </c>
      <c r="AJ119">
        <v>8</v>
      </c>
      <c r="AK119">
        <v>14</v>
      </c>
      <c r="AM119" t="s">
        <v>104</v>
      </c>
      <c r="AN119" t="s">
        <v>105</v>
      </c>
      <c r="AO119">
        <v>172</v>
      </c>
      <c r="AQ119">
        <v>60</v>
      </c>
      <c r="AR119" s="21">
        <v>876</v>
      </c>
      <c r="AS119">
        <v>30</v>
      </c>
    </row>
    <row r="120" spans="1:46" x14ac:dyDescent="0.35">
      <c r="A120">
        <v>71</v>
      </c>
      <c r="B120">
        <v>140929</v>
      </c>
      <c r="C120">
        <v>1790</v>
      </c>
      <c r="D120">
        <v>12</v>
      </c>
      <c r="E120">
        <v>9</v>
      </c>
      <c r="F120">
        <v>14</v>
      </c>
      <c r="H120" t="s">
        <v>126</v>
      </c>
      <c r="I120" t="s">
        <v>127</v>
      </c>
      <c r="J120">
        <v>157</v>
      </c>
      <c r="L120">
        <v>103</v>
      </c>
      <c r="M120" s="21">
        <v>1332</v>
      </c>
      <c r="N120">
        <v>46</v>
      </c>
      <c r="Q120">
        <v>72</v>
      </c>
      <c r="R120">
        <v>140948</v>
      </c>
      <c r="S120">
        <v>1790</v>
      </c>
      <c r="T120">
        <v>12</v>
      </c>
      <c r="U120">
        <v>8</v>
      </c>
      <c r="V120">
        <v>14</v>
      </c>
      <c r="X120" t="s">
        <v>126</v>
      </c>
      <c r="Y120" t="s">
        <v>127</v>
      </c>
      <c r="Z120">
        <v>135</v>
      </c>
      <c r="AB120">
        <v>103</v>
      </c>
      <c r="AC120" s="21">
        <v>666</v>
      </c>
      <c r="AD120">
        <v>23</v>
      </c>
    </row>
    <row r="121" spans="1:46" x14ac:dyDescent="0.35">
      <c r="A121">
        <v>71</v>
      </c>
      <c r="B121">
        <v>140929</v>
      </c>
      <c r="C121">
        <v>1790</v>
      </c>
      <c r="D121">
        <v>12</v>
      </c>
      <c r="E121">
        <v>10</v>
      </c>
      <c r="F121">
        <v>15</v>
      </c>
      <c r="H121" t="s">
        <v>128</v>
      </c>
      <c r="I121" t="s">
        <v>38</v>
      </c>
      <c r="J121">
        <v>158</v>
      </c>
      <c r="L121">
        <v>104</v>
      </c>
      <c r="M121" s="21">
        <v>1551</v>
      </c>
      <c r="N121">
        <v>23</v>
      </c>
      <c r="Q121">
        <v>72</v>
      </c>
      <c r="R121">
        <v>140948</v>
      </c>
      <c r="S121">
        <v>1790</v>
      </c>
      <c r="T121">
        <v>12</v>
      </c>
      <c r="U121">
        <v>10</v>
      </c>
      <c r="V121">
        <v>15</v>
      </c>
      <c r="X121" t="s">
        <v>128</v>
      </c>
      <c r="Y121" t="s">
        <v>38</v>
      </c>
      <c r="Z121">
        <v>136</v>
      </c>
      <c r="AB121">
        <v>104</v>
      </c>
      <c r="AC121" s="21">
        <v>775</v>
      </c>
      <c r="AD121">
        <v>59</v>
      </c>
      <c r="AF121">
        <v>79</v>
      </c>
      <c r="AG121">
        <v>141003</v>
      </c>
      <c r="AH121">
        <v>1790</v>
      </c>
      <c r="AI121">
        <v>12</v>
      </c>
      <c r="AJ121">
        <v>10</v>
      </c>
      <c r="AK121">
        <v>15</v>
      </c>
      <c r="AM121" t="s">
        <v>145</v>
      </c>
      <c r="AO121">
        <v>178</v>
      </c>
      <c r="AQ121">
        <v>100</v>
      </c>
      <c r="AR121" s="21">
        <v>1191</v>
      </c>
      <c r="AS121">
        <v>37</v>
      </c>
    </row>
    <row r="122" spans="1:46" x14ac:dyDescent="0.35">
      <c r="AF122">
        <v>79</v>
      </c>
      <c r="AG122">
        <v>141003</v>
      </c>
      <c r="AH122">
        <v>1790</v>
      </c>
      <c r="AI122">
        <v>12</v>
      </c>
      <c r="AJ122">
        <v>13</v>
      </c>
      <c r="AK122">
        <v>16</v>
      </c>
      <c r="AM122" t="s">
        <v>145</v>
      </c>
      <c r="AO122">
        <v>195</v>
      </c>
      <c r="AQ122">
        <v>100</v>
      </c>
      <c r="AR122" s="21">
        <v>7348</v>
      </c>
      <c r="AS122">
        <v>67</v>
      </c>
      <c r="AT122" s="22">
        <f>SUM(AR$14:AR152)+SUM(AS$14:AS152)/100-AT$321-AT$639-76622.71-123878.16-55235.32-156508.14</f>
        <v>88094.219999999914</v>
      </c>
    </row>
    <row r="123" spans="1:46" x14ac:dyDescent="0.35">
      <c r="A123">
        <v>71</v>
      </c>
      <c r="B123">
        <v>140929</v>
      </c>
      <c r="C123">
        <v>1790</v>
      </c>
      <c r="D123">
        <v>12</v>
      </c>
      <c r="E123">
        <v>11</v>
      </c>
      <c r="F123">
        <v>15</v>
      </c>
      <c r="H123" t="s">
        <v>129</v>
      </c>
      <c r="I123" t="s">
        <v>130</v>
      </c>
      <c r="J123">
        <v>165</v>
      </c>
      <c r="L123">
        <v>109</v>
      </c>
      <c r="M123" s="21">
        <v>800</v>
      </c>
      <c r="N123">
        <v>0</v>
      </c>
    </row>
    <row r="124" spans="1:46" x14ac:dyDescent="0.35">
      <c r="A124">
        <v>71</v>
      </c>
      <c r="B124">
        <v>140933</v>
      </c>
      <c r="C124">
        <v>1790</v>
      </c>
      <c r="D124">
        <v>12</v>
      </c>
      <c r="E124">
        <v>13</v>
      </c>
      <c r="F124">
        <v>16</v>
      </c>
      <c r="H124" t="s">
        <v>27</v>
      </c>
      <c r="I124" t="s">
        <v>131</v>
      </c>
      <c r="J124">
        <v>167</v>
      </c>
      <c r="L124">
        <v>104</v>
      </c>
      <c r="M124" s="21">
        <v>1926</v>
      </c>
      <c r="N124">
        <v>66</v>
      </c>
      <c r="Q124">
        <v>72</v>
      </c>
      <c r="R124">
        <v>140948</v>
      </c>
      <c r="S124">
        <v>1790</v>
      </c>
      <c r="T124">
        <v>12</v>
      </c>
      <c r="U124">
        <v>13</v>
      </c>
      <c r="V124">
        <v>16</v>
      </c>
      <c r="X124" t="s">
        <v>27</v>
      </c>
      <c r="Y124" t="s">
        <v>131</v>
      </c>
      <c r="Z124">
        <v>143</v>
      </c>
      <c r="AB124">
        <v>104</v>
      </c>
      <c r="AC124" s="21">
        <v>963</v>
      </c>
      <c r="AD124">
        <v>34</v>
      </c>
      <c r="AF124">
        <v>79</v>
      </c>
      <c r="AG124">
        <v>141003</v>
      </c>
      <c r="AH124">
        <v>1790</v>
      </c>
      <c r="AI124">
        <v>12</v>
      </c>
      <c r="AJ124">
        <v>13</v>
      </c>
      <c r="AK124">
        <v>16</v>
      </c>
      <c r="AM124" t="s">
        <v>27</v>
      </c>
      <c r="AN124" t="s">
        <v>131</v>
      </c>
      <c r="AO124">
        <v>196</v>
      </c>
      <c r="AQ124">
        <v>104</v>
      </c>
      <c r="AR124" s="21">
        <v>520</v>
      </c>
      <c r="AS124">
        <v>20</v>
      </c>
    </row>
    <row r="125" spans="1:46" x14ac:dyDescent="0.35">
      <c r="A125">
        <v>71</v>
      </c>
      <c r="B125">
        <v>140933</v>
      </c>
      <c r="C125">
        <v>1790</v>
      </c>
      <c r="D125">
        <v>12</v>
      </c>
      <c r="E125">
        <v>13</v>
      </c>
      <c r="F125">
        <v>16</v>
      </c>
      <c r="H125" t="s">
        <v>34</v>
      </c>
      <c r="I125" t="s">
        <v>132</v>
      </c>
      <c r="J125">
        <v>168</v>
      </c>
      <c r="L125">
        <v>114</v>
      </c>
      <c r="M125" s="21">
        <v>6728</v>
      </c>
      <c r="N125">
        <v>72</v>
      </c>
      <c r="Q125">
        <v>72</v>
      </c>
      <c r="R125">
        <v>140948</v>
      </c>
      <c r="S125">
        <v>1790</v>
      </c>
      <c r="T125">
        <v>12</v>
      </c>
      <c r="U125">
        <v>13</v>
      </c>
      <c r="V125">
        <v>16</v>
      </c>
      <c r="X125" t="s">
        <v>34</v>
      </c>
      <c r="Y125" t="s">
        <v>132</v>
      </c>
      <c r="Z125">
        <v>144</v>
      </c>
      <c r="AB125">
        <v>114</v>
      </c>
      <c r="AC125" s="21">
        <v>3364</v>
      </c>
      <c r="AD125">
        <v>36</v>
      </c>
      <c r="AF125">
        <v>79</v>
      </c>
      <c r="AG125">
        <v>141003</v>
      </c>
      <c r="AH125">
        <v>1790</v>
      </c>
      <c r="AI125">
        <v>12</v>
      </c>
      <c r="AJ125">
        <v>13</v>
      </c>
      <c r="AK125">
        <v>16</v>
      </c>
      <c r="AM125" t="s">
        <v>34</v>
      </c>
      <c r="AN125" t="s">
        <v>132</v>
      </c>
      <c r="AO125">
        <v>197</v>
      </c>
      <c r="AQ125">
        <v>114</v>
      </c>
      <c r="AR125" s="21">
        <v>1816</v>
      </c>
      <c r="AS125">
        <v>74</v>
      </c>
      <c r="AT125" s="22">
        <f>SUM(AR$14:AR155)+SUM(AS$14:AS155)/100-AT$321-AT$639-76622.71</f>
        <v>444120.72</v>
      </c>
    </row>
    <row r="126" spans="1:46" x14ac:dyDescent="0.35">
      <c r="A126">
        <v>71</v>
      </c>
      <c r="B126">
        <v>140933</v>
      </c>
      <c r="C126">
        <v>1790</v>
      </c>
      <c r="D126">
        <v>12</v>
      </c>
      <c r="E126">
        <v>13</v>
      </c>
      <c r="F126">
        <v>16</v>
      </c>
      <c r="H126" t="s">
        <v>27</v>
      </c>
      <c r="I126" t="s">
        <v>91</v>
      </c>
      <c r="J126">
        <v>169</v>
      </c>
      <c r="L126">
        <v>42</v>
      </c>
      <c r="M126" s="21">
        <v>633</v>
      </c>
      <c r="N126">
        <v>8</v>
      </c>
      <c r="Q126">
        <v>72</v>
      </c>
      <c r="R126">
        <v>140948</v>
      </c>
      <c r="S126">
        <v>1790</v>
      </c>
      <c r="T126">
        <v>12</v>
      </c>
      <c r="U126">
        <v>13</v>
      </c>
      <c r="V126">
        <v>16</v>
      </c>
      <c r="X126" t="s">
        <v>27</v>
      </c>
      <c r="Y126" t="s">
        <v>91</v>
      </c>
      <c r="Z126">
        <v>145</v>
      </c>
      <c r="AB126">
        <v>42</v>
      </c>
      <c r="AC126" s="21">
        <v>316</v>
      </c>
      <c r="AD126">
        <v>56</v>
      </c>
      <c r="AF126">
        <v>79</v>
      </c>
      <c r="AG126">
        <v>141003</v>
      </c>
      <c r="AH126">
        <v>1790</v>
      </c>
      <c r="AI126">
        <v>12</v>
      </c>
      <c r="AJ126">
        <v>13</v>
      </c>
      <c r="AK126">
        <v>16</v>
      </c>
      <c r="AM126" t="s">
        <v>27</v>
      </c>
      <c r="AN126" t="s">
        <v>91</v>
      </c>
      <c r="AO126">
        <v>198</v>
      </c>
      <c r="AQ126">
        <v>42</v>
      </c>
      <c r="AR126" s="21">
        <v>255</v>
      </c>
      <c r="AS126">
        <v>14</v>
      </c>
    </row>
    <row r="127" spans="1:46" x14ac:dyDescent="0.35">
      <c r="A127">
        <v>71</v>
      </c>
      <c r="B127">
        <v>140933</v>
      </c>
      <c r="C127">
        <v>1790</v>
      </c>
      <c r="D127">
        <v>12</v>
      </c>
      <c r="E127">
        <v>13</v>
      </c>
      <c r="F127">
        <v>16</v>
      </c>
      <c r="H127" t="s">
        <v>133</v>
      </c>
      <c r="I127" t="s">
        <v>134</v>
      </c>
      <c r="J127">
        <v>170</v>
      </c>
      <c r="L127">
        <v>115</v>
      </c>
      <c r="M127" s="21">
        <v>2780</v>
      </c>
      <c r="N127">
        <v>0</v>
      </c>
      <c r="Q127">
        <v>72</v>
      </c>
      <c r="R127">
        <v>140948</v>
      </c>
      <c r="S127">
        <v>1790</v>
      </c>
      <c r="T127">
        <v>12</v>
      </c>
      <c r="U127">
        <v>13</v>
      </c>
      <c r="V127">
        <v>16</v>
      </c>
      <c r="X127" t="s">
        <v>133</v>
      </c>
      <c r="Y127" t="s">
        <v>134</v>
      </c>
      <c r="Z127">
        <v>146</v>
      </c>
      <c r="AB127">
        <v>115</v>
      </c>
      <c r="AC127" s="21">
        <v>1390</v>
      </c>
      <c r="AD127">
        <v>0</v>
      </c>
      <c r="AF127">
        <v>79</v>
      </c>
      <c r="AG127">
        <v>141003</v>
      </c>
      <c r="AH127">
        <v>1790</v>
      </c>
      <c r="AI127">
        <v>12</v>
      </c>
      <c r="AJ127">
        <v>13</v>
      </c>
      <c r="AK127">
        <v>16</v>
      </c>
      <c r="AM127" t="s">
        <v>133</v>
      </c>
      <c r="AN127" t="s">
        <v>134</v>
      </c>
      <c r="AO127">
        <v>199</v>
      </c>
      <c r="AQ127">
        <v>115</v>
      </c>
      <c r="AR127" s="21">
        <v>1482</v>
      </c>
      <c r="AS127">
        <v>43</v>
      </c>
    </row>
    <row r="128" spans="1:46" x14ac:dyDescent="0.35">
      <c r="A128">
        <v>71</v>
      </c>
      <c r="B128">
        <v>140933</v>
      </c>
      <c r="C128">
        <v>1790</v>
      </c>
      <c r="D128">
        <v>12</v>
      </c>
      <c r="E128">
        <v>13</v>
      </c>
      <c r="F128">
        <v>16</v>
      </c>
      <c r="H128" t="s">
        <v>67</v>
      </c>
      <c r="I128" t="s">
        <v>305</v>
      </c>
      <c r="J128">
        <v>171</v>
      </c>
      <c r="L128">
        <v>20</v>
      </c>
      <c r="M128" s="21">
        <v>6385</v>
      </c>
      <c r="N128">
        <v>22</v>
      </c>
      <c r="Q128">
        <v>72</v>
      </c>
      <c r="R128">
        <v>140948</v>
      </c>
      <c r="S128">
        <v>1790</v>
      </c>
      <c r="T128">
        <v>12</v>
      </c>
      <c r="U128">
        <v>13</v>
      </c>
      <c r="V128">
        <v>16</v>
      </c>
      <c r="X128" t="s">
        <v>67</v>
      </c>
      <c r="Y128" t="s">
        <v>305</v>
      </c>
      <c r="Z128">
        <v>147</v>
      </c>
      <c r="AB128">
        <v>20</v>
      </c>
      <c r="AC128" s="21">
        <v>3192</v>
      </c>
      <c r="AD128">
        <v>63</v>
      </c>
      <c r="AF128">
        <v>79</v>
      </c>
      <c r="AG128">
        <v>141003</v>
      </c>
      <c r="AH128">
        <v>1790</v>
      </c>
      <c r="AI128">
        <v>12</v>
      </c>
      <c r="AJ128">
        <v>13</v>
      </c>
      <c r="AK128">
        <v>16</v>
      </c>
      <c r="AM128" t="s">
        <v>67</v>
      </c>
      <c r="AN128" t="s">
        <v>305</v>
      </c>
      <c r="AO128">
        <v>200</v>
      </c>
      <c r="AQ128">
        <v>20</v>
      </c>
      <c r="AR128" s="21">
        <v>1808</v>
      </c>
      <c r="AS128">
        <v>5</v>
      </c>
    </row>
    <row r="129" spans="1:45" x14ac:dyDescent="0.35">
      <c r="A129">
        <v>71</v>
      </c>
      <c r="B129">
        <v>140933</v>
      </c>
      <c r="C129">
        <v>1790</v>
      </c>
      <c r="D129">
        <v>12</v>
      </c>
      <c r="E129">
        <v>14</v>
      </c>
      <c r="F129">
        <v>16</v>
      </c>
      <c r="H129" t="s">
        <v>106</v>
      </c>
      <c r="I129" t="s">
        <v>135</v>
      </c>
      <c r="J129">
        <v>175</v>
      </c>
      <c r="L129">
        <v>116</v>
      </c>
      <c r="M129" s="21">
        <v>277</v>
      </c>
      <c r="N129">
        <v>8</v>
      </c>
      <c r="Q129">
        <v>72</v>
      </c>
      <c r="R129">
        <v>140948</v>
      </c>
      <c r="S129">
        <v>1790</v>
      </c>
      <c r="T129">
        <v>12</v>
      </c>
      <c r="U129">
        <v>14</v>
      </c>
      <c r="V129">
        <v>16</v>
      </c>
      <c r="X129" t="s">
        <v>106</v>
      </c>
      <c r="Y129" t="s">
        <v>135</v>
      </c>
      <c r="Z129">
        <v>148</v>
      </c>
      <c r="AB129">
        <v>116</v>
      </c>
      <c r="AC129" s="21">
        <v>138</v>
      </c>
      <c r="AD129">
        <v>54</v>
      </c>
      <c r="AF129">
        <v>79</v>
      </c>
      <c r="AG129">
        <v>141003</v>
      </c>
      <c r="AH129">
        <v>1790</v>
      </c>
      <c r="AI129">
        <v>12</v>
      </c>
      <c r="AJ129">
        <v>14</v>
      </c>
      <c r="AK129">
        <v>16</v>
      </c>
      <c r="AM129" t="s">
        <v>106</v>
      </c>
      <c r="AN129" t="s">
        <v>146</v>
      </c>
      <c r="AO129">
        <v>201</v>
      </c>
      <c r="AQ129">
        <v>116</v>
      </c>
      <c r="AR129" s="21">
        <v>149</v>
      </c>
      <c r="AS129">
        <v>62</v>
      </c>
    </row>
    <row r="130" spans="1:45" x14ac:dyDescent="0.35">
      <c r="A130">
        <v>71</v>
      </c>
      <c r="B130">
        <v>140933</v>
      </c>
      <c r="C130">
        <v>1790</v>
      </c>
      <c r="D130">
        <v>12</v>
      </c>
      <c r="E130">
        <v>15</v>
      </c>
      <c r="F130">
        <v>17</v>
      </c>
      <c r="H130" t="s">
        <v>111</v>
      </c>
      <c r="I130" t="s">
        <v>136</v>
      </c>
      <c r="J130">
        <v>180</v>
      </c>
      <c r="L130">
        <v>83</v>
      </c>
      <c r="M130" s="21">
        <v>1713</v>
      </c>
      <c r="N130">
        <v>8</v>
      </c>
      <c r="Q130">
        <v>72</v>
      </c>
      <c r="R130">
        <v>140948</v>
      </c>
      <c r="S130">
        <v>1790</v>
      </c>
      <c r="T130">
        <v>12</v>
      </c>
      <c r="U130">
        <v>15</v>
      </c>
      <c r="V130">
        <v>17</v>
      </c>
      <c r="X130" t="s">
        <v>111</v>
      </c>
      <c r="Y130" t="s">
        <v>136</v>
      </c>
      <c r="Z130">
        <v>149</v>
      </c>
      <c r="AB130">
        <v>83</v>
      </c>
      <c r="AC130" s="21">
        <v>856</v>
      </c>
      <c r="AD130">
        <v>55</v>
      </c>
      <c r="AF130">
        <v>79</v>
      </c>
      <c r="AG130">
        <v>141003</v>
      </c>
      <c r="AH130">
        <v>1790</v>
      </c>
      <c r="AI130">
        <v>12</v>
      </c>
      <c r="AJ130">
        <v>15</v>
      </c>
      <c r="AK130">
        <v>17</v>
      </c>
      <c r="AM130" t="s">
        <v>111</v>
      </c>
      <c r="AN130" t="s">
        <v>112</v>
      </c>
      <c r="AO130">
        <v>208</v>
      </c>
      <c r="AQ130">
        <v>83</v>
      </c>
      <c r="AR130" s="21">
        <v>913</v>
      </c>
      <c r="AS130">
        <v>82</v>
      </c>
    </row>
    <row r="131" spans="1:45" x14ac:dyDescent="0.35">
      <c r="A131">
        <v>124</v>
      </c>
      <c r="B131">
        <v>141047</v>
      </c>
      <c r="C131">
        <v>1790</v>
      </c>
      <c r="D131">
        <v>12</v>
      </c>
      <c r="E131">
        <v>15</v>
      </c>
      <c r="F131">
        <v>17</v>
      </c>
      <c r="H131" t="s">
        <v>36</v>
      </c>
      <c r="I131" t="s">
        <v>44</v>
      </c>
      <c r="J131">
        <v>181</v>
      </c>
      <c r="L131">
        <v>11</v>
      </c>
      <c r="M131" s="21">
        <v>6666</v>
      </c>
      <c r="N131">
        <v>66</v>
      </c>
      <c r="O131" s="22">
        <f>SUM($M$13:M130)+SUM(N$13:N130)/100</f>
        <v>479449.19</v>
      </c>
      <c r="Q131">
        <v>122</v>
      </c>
      <c r="R131">
        <v>141105</v>
      </c>
      <c r="S131">
        <v>1790</v>
      </c>
      <c r="T131">
        <v>12</v>
      </c>
      <c r="U131">
        <v>15</v>
      </c>
      <c r="V131">
        <v>17</v>
      </c>
      <c r="X131" t="s">
        <v>36</v>
      </c>
      <c r="Y131" t="s">
        <v>44</v>
      </c>
      <c r="Z131">
        <v>150</v>
      </c>
      <c r="AB131">
        <v>11</v>
      </c>
      <c r="AC131" s="21">
        <v>3333</v>
      </c>
      <c r="AD131">
        <v>34</v>
      </c>
      <c r="AF131">
        <v>79</v>
      </c>
      <c r="AG131">
        <v>141003</v>
      </c>
      <c r="AH131">
        <v>1790</v>
      </c>
      <c r="AI131">
        <v>12</v>
      </c>
      <c r="AJ131">
        <v>15</v>
      </c>
      <c r="AK131">
        <v>17</v>
      </c>
      <c r="AM131" t="s">
        <v>36</v>
      </c>
      <c r="AN131" t="s">
        <v>44</v>
      </c>
      <c r="AO131">
        <v>209</v>
      </c>
      <c r="AQ131">
        <v>11</v>
      </c>
      <c r="AR131" s="21">
        <v>1800</v>
      </c>
      <c r="AS131">
        <v>0</v>
      </c>
    </row>
    <row r="132" spans="1:45" x14ac:dyDescent="0.35">
      <c r="A132">
        <v>124</v>
      </c>
      <c r="B132">
        <v>141047</v>
      </c>
      <c r="C132">
        <v>1790</v>
      </c>
      <c r="D132">
        <v>12</v>
      </c>
      <c r="E132">
        <v>15</v>
      </c>
      <c r="F132">
        <v>17</v>
      </c>
      <c r="H132" t="s">
        <v>34</v>
      </c>
      <c r="I132" t="s">
        <v>132</v>
      </c>
      <c r="J132">
        <v>182</v>
      </c>
      <c r="L132">
        <v>114</v>
      </c>
      <c r="M132" s="21">
        <v>1203</v>
      </c>
      <c r="N132">
        <v>98</v>
      </c>
      <c r="O132" s="22">
        <f>+O131-479449.19</f>
        <v>0</v>
      </c>
      <c r="Q132">
        <v>122</v>
      </c>
      <c r="R132">
        <v>141105</v>
      </c>
      <c r="S132">
        <v>1790</v>
      </c>
      <c r="T132">
        <v>12</v>
      </c>
      <c r="U132">
        <v>15</v>
      </c>
      <c r="V132">
        <v>17</v>
      </c>
      <c r="X132" t="s">
        <v>34</v>
      </c>
      <c r="Y132" t="s">
        <v>132</v>
      </c>
      <c r="Z132">
        <v>151</v>
      </c>
      <c r="AB132">
        <v>114</v>
      </c>
      <c r="AC132" s="21">
        <v>601</v>
      </c>
      <c r="AD132">
        <v>99</v>
      </c>
      <c r="AF132">
        <v>79</v>
      </c>
      <c r="AG132">
        <v>141003</v>
      </c>
      <c r="AH132">
        <v>1790</v>
      </c>
      <c r="AI132">
        <v>12</v>
      </c>
      <c r="AJ132">
        <v>15</v>
      </c>
      <c r="AK132">
        <v>17</v>
      </c>
      <c r="AM132" t="s">
        <v>34</v>
      </c>
      <c r="AN132" t="s">
        <v>132</v>
      </c>
      <c r="AO132">
        <v>210</v>
      </c>
      <c r="AQ132">
        <v>114</v>
      </c>
      <c r="AR132" s="21">
        <v>651</v>
      </c>
      <c r="AS132">
        <v>14</v>
      </c>
    </row>
    <row r="133" spans="1:45" x14ac:dyDescent="0.35">
      <c r="A133">
        <v>124</v>
      </c>
      <c r="B133">
        <v>141047</v>
      </c>
      <c r="C133">
        <v>1790</v>
      </c>
      <c r="D133">
        <v>12</v>
      </c>
      <c r="E133">
        <v>16</v>
      </c>
      <c r="F133">
        <v>17</v>
      </c>
      <c r="H133" t="s">
        <v>147</v>
      </c>
      <c r="I133" t="s">
        <v>156</v>
      </c>
      <c r="J133">
        <v>183</v>
      </c>
      <c r="L133">
        <v>45</v>
      </c>
      <c r="M133" s="21">
        <v>5461</v>
      </c>
      <c r="N133">
        <v>82</v>
      </c>
      <c r="Q133">
        <v>122</v>
      </c>
      <c r="R133">
        <v>141105</v>
      </c>
      <c r="S133">
        <v>1790</v>
      </c>
      <c r="T133">
        <v>12</v>
      </c>
      <c r="U133">
        <v>16</v>
      </c>
      <c r="V133">
        <v>17</v>
      </c>
      <c r="X133" t="s">
        <v>147</v>
      </c>
      <c r="Y133" t="s">
        <v>156</v>
      </c>
      <c r="Z133">
        <v>152</v>
      </c>
      <c r="AB133">
        <v>45</v>
      </c>
      <c r="AC133" s="21">
        <v>2730</v>
      </c>
      <c r="AD133">
        <v>92</v>
      </c>
      <c r="AF133">
        <v>79</v>
      </c>
      <c r="AG133">
        <v>141003</v>
      </c>
      <c r="AH133">
        <v>1790</v>
      </c>
      <c r="AI133">
        <v>12</v>
      </c>
      <c r="AJ133">
        <v>16</v>
      </c>
      <c r="AK133">
        <v>17</v>
      </c>
      <c r="AM133" t="s">
        <v>147</v>
      </c>
      <c r="AN133" t="s">
        <v>156</v>
      </c>
      <c r="AO133">
        <v>213</v>
      </c>
      <c r="AQ133">
        <v>45</v>
      </c>
      <c r="AR133" s="21">
        <v>2471</v>
      </c>
      <c r="AS133">
        <v>6</v>
      </c>
    </row>
    <row r="134" spans="1:45" x14ac:dyDescent="0.35">
      <c r="A134">
        <v>124</v>
      </c>
      <c r="B134">
        <v>141047</v>
      </c>
      <c r="C134">
        <v>1790</v>
      </c>
      <c r="D134">
        <v>12</v>
      </c>
      <c r="E134">
        <v>16</v>
      </c>
      <c r="F134">
        <v>17</v>
      </c>
      <c r="H134" t="s">
        <v>148</v>
      </c>
      <c r="I134" t="s">
        <v>149</v>
      </c>
      <c r="J134">
        <v>184</v>
      </c>
      <c r="L134">
        <v>21</v>
      </c>
      <c r="M134" s="21">
        <v>3915</v>
      </c>
      <c r="N134">
        <v>92</v>
      </c>
      <c r="Q134">
        <v>122</v>
      </c>
      <c r="R134">
        <v>141105</v>
      </c>
      <c r="S134">
        <v>1790</v>
      </c>
      <c r="T134">
        <v>12</v>
      </c>
      <c r="U134">
        <v>16</v>
      </c>
      <c r="V134">
        <v>17</v>
      </c>
      <c r="X134" t="s">
        <v>148</v>
      </c>
      <c r="Y134" t="s">
        <v>149</v>
      </c>
      <c r="Z134">
        <v>153</v>
      </c>
      <c r="AB134">
        <v>21</v>
      </c>
      <c r="AC134" s="21">
        <v>1957</v>
      </c>
      <c r="AD134">
        <v>97</v>
      </c>
      <c r="AF134">
        <v>79</v>
      </c>
      <c r="AG134">
        <v>141003</v>
      </c>
      <c r="AH134">
        <v>1790</v>
      </c>
      <c r="AI134">
        <v>12</v>
      </c>
      <c r="AJ134">
        <v>16</v>
      </c>
      <c r="AK134">
        <v>17</v>
      </c>
      <c r="AM134" t="s">
        <v>148</v>
      </c>
      <c r="AN134" t="s">
        <v>149</v>
      </c>
      <c r="AO134">
        <v>214</v>
      </c>
      <c r="AQ134">
        <v>21</v>
      </c>
      <c r="AR134" s="21">
        <v>1614</v>
      </c>
      <c r="AS134">
        <v>42</v>
      </c>
    </row>
    <row r="135" spans="1:45" x14ac:dyDescent="0.35">
      <c r="A135">
        <v>124</v>
      </c>
      <c r="B135">
        <v>141047</v>
      </c>
      <c r="C135">
        <v>1790</v>
      </c>
      <c r="D135">
        <v>12</v>
      </c>
      <c r="E135">
        <v>16</v>
      </c>
      <c r="F135">
        <v>17</v>
      </c>
      <c r="H135" t="s">
        <v>42</v>
      </c>
      <c r="I135" t="s">
        <v>45</v>
      </c>
      <c r="J135">
        <v>185</v>
      </c>
      <c r="L135">
        <v>26</v>
      </c>
      <c r="M135" s="21">
        <v>12228</v>
      </c>
      <c r="N135">
        <v>66</v>
      </c>
      <c r="Q135">
        <v>122</v>
      </c>
      <c r="R135">
        <v>141105</v>
      </c>
      <c r="S135">
        <v>1790</v>
      </c>
      <c r="T135">
        <v>12</v>
      </c>
      <c r="U135">
        <v>16</v>
      </c>
      <c r="V135">
        <v>17</v>
      </c>
      <c r="X135" t="s">
        <v>42</v>
      </c>
      <c r="Y135" t="s">
        <v>45</v>
      </c>
      <c r="Z135">
        <v>154</v>
      </c>
      <c r="AB135">
        <v>26</v>
      </c>
      <c r="AC135" s="21">
        <v>6114</v>
      </c>
      <c r="AD135">
        <v>34</v>
      </c>
      <c r="AF135">
        <v>79</v>
      </c>
      <c r="AG135">
        <v>141003</v>
      </c>
      <c r="AH135">
        <v>1790</v>
      </c>
      <c r="AI135">
        <v>12</v>
      </c>
      <c r="AJ135">
        <v>16</v>
      </c>
      <c r="AK135">
        <v>17</v>
      </c>
      <c r="AM135" t="s">
        <v>42</v>
      </c>
      <c r="AN135" t="s">
        <v>45</v>
      </c>
      <c r="AO135">
        <v>215</v>
      </c>
      <c r="AQ135">
        <v>26</v>
      </c>
      <c r="AR135" s="21">
        <v>3304</v>
      </c>
      <c r="AS135">
        <v>74</v>
      </c>
    </row>
    <row r="136" spans="1:45" x14ac:dyDescent="0.35">
      <c r="A136">
        <v>124</v>
      </c>
      <c r="B136">
        <v>141047</v>
      </c>
      <c r="C136">
        <v>1790</v>
      </c>
      <c r="D136">
        <v>12</v>
      </c>
      <c r="E136">
        <v>16</v>
      </c>
      <c r="F136">
        <v>17</v>
      </c>
      <c r="H136" t="s">
        <v>27</v>
      </c>
      <c r="I136" t="s">
        <v>150</v>
      </c>
      <c r="J136">
        <v>186</v>
      </c>
      <c r="L136">
        <v>124</v>
      </c>
      <c r="M136" s="21">
        <v>1218</v>
      </c>
      <c r="N136">
        <v>64</v>
      </c>
      <c r="Q136">
        <v>122</v>
      </c>
      <c r="R136">
        <v>141105</v>
      </c>
      <c r="S136">
        <v>1790</v>
      </c>
      <c r="T136">
        <v>12</v>
      </c>
      <c r="U136">
        <v>16</v>
      </c>
      <c r="V136">
        <v>17</v>
      </c>
      <c r="X136" t="s">
        <v>27</v>
      </c>
      <c r="Y136" t="s">
        <v>150</v>
      </c>
      <c r="Z136">
        <v>155</v>
      </c>
      <c r="AB136">
        <v>124</v>
      </c>
      <c r="AC136" s="21">
        <v>609</v>
      </c>
      <c r="AD136">
        <v>33</v>
      </c>
      <c r="AF136">
        <v>79</v>
      </c>
      <c r="AG136">
        <v>141003</v>
      </c>
      <c r="AH136">
        <v>1790</v>
      </c>
      <c r="AI136">
        <v>12</v>
      </c>
      <c r="AJ136">
        <v>16</v>
      </c>
      <c r="AK136">
        <v>17</v>
      </c>
      <c r="AM136" t="s">
        <v>27</v>
      </c>
      <c r="AN136" t="s">
        <v>150</v>
      </c>
      <c r="AO136">
        <v>216</v>
      </c>
      <c r="AQ136">
        <v>124</v>
      </c>
      <c r="AR136" s="21">
        <v>948</v>
      </c>
      <c r="AS136">
        <v>64</v>
      </c>
    </row>
    <row r="137" spans="1:45" x14ac:dyDescent="0.35">
      <c r="A137">
        <v>124</v>
      </c>
      <c r="B137">
        <v>141047</v>
      </c>
      <c r="C137">
        <v>1790</v>
      </c>
      <c r="D137">
        <v>12</v>
      </c>
      <c r="E137">
        <v>18</v>
      </c>
      <c r="F137">
        <v>18</v>
      </c>
      <c r="H137" t="s">
        <v>158</v>
      </c>
      <c r="I137" t="s">
        <v>157</v>
      </c>
      <c r="J137">
        <v>192</v>
      </c>
      <c r="L137">
        <v>33</v>
      </c>
      <c r="M137" s="21">
        <v>160</v>
      </c>
      <c r="N137">
        <v>66</v>
      </c>
      <c r="Q137">
        <v>122</v>
      </c>
      <c r="R137">
        <v>141105</v>
      </c>
      <c r="S137">
        <v>1790</v>
      </c>
      <c r="T137">
        <v>12</v>
      </c>
      <c r="U137">
        <v>18</v>
      </c>
      <c r="V137">
        <v>18</v>
      </c>
      <c r="X137" t="s">
        <v>158</v>
      </c>
      <c r="Y137" t="s">
        <v>157</v>
      </c>
      <c r="Z137">
        <v>158</v>
      </c>
      <c r="AB137">
        <v>33</v>
      </c>
      <c r="AC137" s="21">
        <v>80</v>
      </c>
      <c r="AD137">
        <v>34</v>
      </c>
    </row>
    <row r="138" spans="1:45" x14ac:dyDescent="0.35">
      <c r="A138">
        <v>124</v>
      </c>
      <c r="B138">
        <v>141047</v>
      </c>
      <c r="C138">
        <v>1790</v>
      </c>
      <c r="D138">
        <v>12</v>
      </c>
      <c r="E138">
        <v>18</v>
      </c>
      <c r="F138">
        <v>18</v>
      </c>
      <c r="H138" t="s">
        <v>159</v>
      </c>
      <c r="J138">
        <v>193</v>
      </c>
      <c r="L138">
        <v>6</v>
      </c>
      <c r="M138" s="21">
        <v>372</v>
      </c>
      <c r="N138">
        <v>84</v>
      </c>
      <c r="Q138">
        <v>122</v>
      </c>
      <c r="R138">
        <v>141105</v>
      </c>
      <c r="S138">
        <v>1790</v>
      </c>
      <c r="T138">
        <v>12</v>
      </c>
      <c r="U138">
        <v>18</v>
      </c>
      <c r="V138">
        <v>18</v>
      </c>
      <c r="X138" t="s">
        <v>159</v>
      </c>
      <c r="Z138">
        <v>159</v>
      </c>
      <c r="AB138">
        <v>6</v>
      </c>
      <c r="AC138" s="21">
        <v>186</v>
      </c>
      <c r="AD138">
        <v>44</v>
      </c>
    </row>
    <row r="139" spans="1:45" x14ac:dyDescent="0.35">
      <c r="AF139">
        <v>79</v>
      </c>
      <c r="AG139">
        <v>141007</v>
      </c>
      <c r="AH139">
        <v>1790</v>
      </c>
      <c r="AI139">
        <v>12</v>
      </c>
      <c r="AJ139">
        <v>18</v>
      </c>
      <c r="AK139">
        <v>18</v>
      </c>
      <c r="AM139" t="s">
        <v>151</v>
      </c>
      <c r="AN139" t="s">
        <v>152</v>
      </c>
      <c r="AO139">
        <v>221</v>
      </c>
      <c r="AQ139">
        <v>80</v>
      </c>
      <c r="AR139" s="21">
        <v>1125</v>
      </c>
      <c r="AS139">
        <v>0</v>
      </c>
    </row>
    <row r="140" spans="1:45" x14ac:dyDescent="0.35">
      <c r="AF140">
        <v>79</v>
      </c>
      <c r="AG140">
        <v>141007</v>
      </c>
      <c r="AH140">
        <v>1790</v>
      </c>
      <c r="AI140">
        <v>12</v>
      </c>
      <c r="AJ140">
        <v>18</v>
      </c>
      <c r="AK140">
        <v>18</v>
      </c>
      <c r="AM140" t="s">
        <v>27</v>
      </c>
      <c r="AN140" t="s">
        <v>63</v>
      </c>
      <c r="AO140">
        <v>222</v>
      </c>
      <c r="AQ140">
        <v>127</v>
      </c>
      <c r="AR140" s="21">
        <v>10244</v>
      </c>
      <c r="AS140">
        <v>15</v>
      </c>
    </row>
    <row r="141" spans="1:45" x14ac:dyDescent="0.35">
      <c r="A141">
        <v>124</v>
      </c>
      <c r="B141">
        <v>141047</v>
      </c>
      <c r="C141">
        <v>1790</v>
      </c>
      <c r="D141">
        <v>12</v>
      </c>
      <c r="E141">
        <v>18</v>
      </c>
      <c r="F141">
        <v>18</v>
      </c>
      <c r="H141" t="s">
        <v>153</v>
      </c>
      <c r="J141">
        <v>194</v>
      </c>
      <c r="L141">
        <v>64</v>
      </c>
      <c r="M141" s="21">
        <v>8075</v>
      </c>
      <c r="N141">
        <v>72</v>
      </c>
      <c r="Q141">
        <v>122</v>
      </c>
      <c r="R141">
        <v>141105</v>
      </c>
      <c r="S141">
        <v>1790</v>
      </c>
      <c r="T141">
        <v>12</v>
      </c>
      <c r="U141">
        <v>18</v>
      </c>
      <c r="V141">
        <v>18</v>
      </c>
      <c r="X141" t="s">
        <v>153</v>
      </c>
      <c r="Z141">
        <v>160</v>
      </c>
      <c r="AB141">
        <v>64</v>
      </c>
      <c r="AC141" s="21">
        <v>4037</v>
      </c>
      <c r="AD141">
        <v>86</v>
      </c>
      <c r="AF141">
        <v>79</v>
      </c>
      <c r="AG141">
        <v>141007</v>
      </c>
      <c r="AH141">
        <v>1790</v>
      </c>
      <c r="AI141">
        <v>12</v>
      </c>
      <c r="AJ141">
        <v>18</v>
      </c>
      <c r="AK141">
        <v>18</v>
      </c>
      <c r="AM141" t="s">
        <v>153</v>
      </c>
      <c r="AO141">
        <v>223</v>
      </c>
      <c r="AQ141">
        <v>64</v>
      </c>
      <c r="AR141" s="21">
        <v>12056</v>
      </c>
      <c r="AS141">
        <v>59</v>
      </c>
    </row>
    <row r="142" spans="1:45" x14ac:dyDescent="0.35">
      <c r="A142">
        <v>124</v>
      </c>
      <c r="B142">
        <v>141047</v>
      </c>
      <c r="C142">
        <v>1790</v>
      </c>
      <c r="D142">
        <v>12</v>
      </c>
      <c r="E142">
        <v>20</v>
      </c>
      <c r="F142">
        <v>18</v>
      </c>
      <c r="H142" t="s">
        <v>154</v>
      </c>
      <c r="I142" t="s">
        <v>160</v>
      </c>
      <c r="J142">
        <v>197</v>
      </c>
      <c r="L142">
        <v>128</v>
      </c>
      <c r="M142" s="21">
        <v>219</v>
      </c>
      <c r="N142">
        <v>30</v>
      </c>
      <c r="Q142">
        <v>122</v>
      </c>
      <c r="R142">
        <v>141105</v>
      </c>
      <c r="S142">
        <v>1790</v>
      </c>
      <c r="T142">
        <v>12</v>
      </c>
      <c r="U142">
        <v>20</v>
      </c>
      <c r="V142">
        <v>18</v>
      </c>
      <c r="X142" t="s">
        <v>154</v>
      </c>
      <c r="Y142" t="s">
        <v>160</v>
      </c>
      <c r="Z142">
        <v>163</v>
      </c>
      <c r="AB142">
        <v>128</v>
      </c>
      <c r="AC142" s="21">
        <v>109</v>
      </c>
      <c r="AD142">
        <v>66</v>
      </c>
      <c r="AF142">
        <v>79</v>
      </c>
      <c r="AG142">
        <v>141007</v>
      </c>
      <c r="AH142">
        <v>1790</v>
      </c>
      <c r="AI142">
        <v>12</v>
      </c>
      <c r="AJ142">
        <v>20</v>
      </c>
      <c r="AK142">
        <v>18</v>
      </c>
      <c r="AM142" t="s">
        <v>154</v>
      </c>
      <c r="AN142" t="s">
        <v>155</v>
      </c>
      <c r="AO142">
        <v>226</v>
      </c>
      <c r="AQ142">
        <v>128</v>
      </c>
      <c r="AR142" s="21">
        <v>118</v>
      </c>
      <c r="AS142">
        <v>42</v>
      </c>
    </row>
    <row r="143" spans="1:45" x14ac:dyDescent="0.35">
      <c r="A143">
        <v>124</v>
      </c>
      <c r="B143">
        <v>141047</v>
      </c>
      <c r="C143">
        <v>1790</v>
      </c>
      <c r="D143">
        <v>12</v>
      </c>
      <c r="E143">
        <v>20</v>
      </c>
      <c r="F143">
        <v>18</v>
      </c>
      <c r="H143" t="s">
        <v>27</v>
      </c>
      <c r="I143" t="s">
        <v>140</v>
      </c>
      <c r="J143">
        <v>198</v>
      </c>
      <c r="L143">
        <v>90</v>
      </c>
      <c r="M143" s="21">
        <v>1432</v>
      </c>
      <c r="N143">
        <v>22</v>
      </c>
      <c r="Q143">
        <v>122</v>
      </c>
      <c r="R143">
        <v>141105</v>
      </c>
      <c r="S143">
        <v>1790</v>
      </c>
      <c r="T143">
        <v>12</v>
      </c>
      <c r="U143">
        <v>20</v>
      </c>
      <c r="V143">
        <v>18</v>
      </c>
      <c r="X143" t="s">
        <v>27</v>
      </c>
      <c r="Y143" t="s">
        <v>140</v>
      </c>
      <c r="Z143">
        <v>164</v>
      </c>
      <c r="AB143">
        <v>90</v>
      </c>
      <c r="AC143" s="21">
        <v>716</v>
      </c>
      <c r="AD143">
        <v>13</v>
      </c>
      <c r="AF143">
        <v>123</v>
      </c>
      <c r="AG143">
        <v>141121</v>
      </c>
      <c r="AH143">
        <v>1790</v>
      </c>
      <c r="AI143">
        <v>12</v>
      </c>
      <c r="AJ143">
        <v>20</v>
      </c>
      <c r="AK143">
        <v>18</v>
      </c>
      <c r="AM143" t="s">
        <v>27</v>
      </c>
      <c r="AN143" t="s">
        <v>140</v>
      </c>
      <c r="AO143">
        <v>227</v>
      </c>
      <c r="AQ143">
        <v>90</v>
      </c>
      <c r="AR143" s="21">
        <v>1466</v>
      </c>
      <c r="AS143">
        <v>13</v>
      </c>
    </row>
    <row r="144" spans="1:45" x14ac:dyDescent="0.35">
      <c r="A144">
        <v>124</v>
      </c>
      <c r="B144">
        <v>141047</v>
      </c>
      <c r="C144">
        <v>1790</v>
      </c>
      <c r="D144">
        <v>12</v>
      </c>
      <c r="E144">
        <v>20</v>
      </c>
      <c r="F144">
        <v>18</v>
      </c>
      <c r="H144" t="s">
        <v>40</v>
      </c>
      <c r="I144" t="s">
        <v>41</v>
      </c>
      <c r="J144">
        <v>206</v>
      </c>
      <c r="L144">
        <v>53</v>
      </c>
      <c r="M144" s="21">
        <v>1032</v>
      </c>
      <c r="N144">
        <v>98</v>
      </c>
      <c r="Q144">
        <v>122</v>
      </c>
      <c r="R144">
        <v>141105</v>
      </c>
      <c r="S144">
        <v>1790</v>
      </c>
      <c r="T144">
        <v>12</v>
      </c>
      <c r="U144">
        <v>20</v>
      </c>
      <c r="V144">
        <v>18</v>
      </c>
      <c r="X144" t="s">
        <v>40</v>
      </c>
      <c r="Y144" t="s">
        <v>41</v>
      </c>
      <c r="Z144">
        <v>165</v>
      </c>
      <c r="AB144">
        <v>53</v>
      </c>
      <c r="AC144" s="21">
        <v>516</v>
      </c>
      <c r="AD144">
        <v>50</v>
      </c>
      <c r="AF144">
        <v>123</v>
      </c>
      <c r="AG144">
        <v>141121</v>
      </c>
      <c r="AH144">
        <v>1790</v>
      </c>
      <c r="AI144">
        <v>12</v>
      </c>
      <c r="AJ144">
        <v>20</v>
      </c>
      <c r="AK144">
        <v>18</v>
      </c>
      <c r="AM144" t="s">
        <v>40</v>
      </c>
      <c r="AN144" t="s">
        <v>41</v>
      </c>
      <c r="AO144">
        <v>228</v>
      </c>
      <c r="AQ144">
        <v>53</v>
      </c>
      <c r="AR144" s="21">
        <v>570</v>
      </c>
      <c r="AS144">
        <v>0</v>
      </c>
    </row>
    <row r="145" spans="1:46" x14ac:dyDescent="0.35">
      <c r="A145">
        <v>124</v>
      </c>
      <c r="B145">
        <v>141047</v>
      </c>
      <c r="C145">
        <v>1790</v>
      </c>
      <c r="D145">
        <v>12</v>
      </c>
      <c r="E145">
        <v>21</v>
      </c>
      <c r="F145">
        <v>19</v>
      </c>
      <c r="H145" t="s">
        <v>42</v>
      </c>
      <c r="I145" t="s">
        <v>45</v>
      </c>
      <c r="J145">
        <v>215</v>
      </c>
      <c r="L145">
        <v>26</v>
      </c>
      <c r="M145" s="21">
        <v>43</v>
      </c>
      <c r="N145">
        <v>48</v>
      </c>
      <c r="Q145">
        <v>122</v>
      </c>
      <c r="R145">
        <v>141105</v>
      </c>
      <c r="S145">
        <v>1790</v>
      </c>
      <c r="T145">
        <v>12</v>
      </c>
      <c r="U145">
        <v>21</v>
      </c>
      <c r="V145">
        <v>19</v>
      </c>
      <c r="X145" t="s">
        <v>42</v>
      </c>
      <c r="Y145" t="s">
        <v>45</v>
      </c>
      <c r="Z145">
        <v>173</v>
      </c>
      <c r="AB145">
        <v>26</v>
      </c>
      <c r="AC145" s="21">
        <v>21</v>
      </c>
      <c r="AD145">
        <v>76</v>
      </c>
    </row>
    <row r="146" spans="1:46" x14ac:dyDescent="0.35">
      <c r="AF146">
        <v>123</v>
      </c>
      <c r="AG146">
        <v>141121</v>
      </c>
      <c r="AH146">
        <v>1790</v>
      </c>
      <c r="AI146">
        <v>12</v>
      </c>
      <c r="AJ146">
        <v>21</v>
      </c>
      <c r="AK146">
        <v>19</v>
      </c>
      <c r="AM146" t="s">
        <v>27</v>
      </c>
      <c r="AN146" t="s">
        <v>91</v>
      </c>
      <c r="AO146">
        <v>234</v>
      </c>
      <c r="AQ146">
        <v>42</v>
      </c>
      <c r="AR146" s="21">
        <v>1524</v>
      </c>
      <c r="AS146">
        <v>54</v>
      </c>
    </row>
    <row r="147" spans="1:46" x14ac:dyDescent="0.35">
      <c r="A147">
        <v>124</v>
      </c>
      <c r="B147">
        <v>141047</v>
      </c>
      <c r="C147">
        <v>1790</v>
      </c>
      <c r="D147">
        <v>12</v>
      </c>
      <c r="E147">
        <v>21</v>
      </c>
      <c r="F147">
        <v>19</v>
      </c>
      <c r="H147" t="s">
        <v>1056</v>
      </c>
      <c r="I147" t="s">
        <v>161</v>
      </c>
      <c r="J147">
        <v>216</v>
      </c>
      <c r="L147">
        <v>131</v>
      </c>
      <c r="M147" s="21">
        <v>336</v>
      </c>
      <c r="N147">
        <v>78</v>
      </c>
      <c r="Q147">
        <v>122</v>
      </c>
      <c r="R147">
        <v>141105</v>
      </c>
      <c r="S147">
        <v>1790</v>
      </c>
      <c r="T147">
        <v>12</v>
      </c>
      <c r="U147">
        <v>21</v>
      </c>
      <c r="V147">
        <v>19</v>
      </c>
      <c r="X147" t="s">
        <v>1056</v>
      </c>
      <c r="Y147" t="s">
        <v>161</v>
      </c>
      <c r="Z147">
        <v>174</v>
      </c>
      <c r="AB147">
        <v>131</v>
      </c>
      <c r="AC147" s="21">
        <v>168</v>
      </c>
      <c r="AD147">
        <v>39</v>
      </c>
      <c r="AF147">
        <v>123</v>
      </c>
      <c r="AG147">
        <v>141121</v>
      </c>
      <c r="AH147">
        <v>1790</v>
      </c>
      <c r="AI147">
        <v>12</v>
      </c>
      <c r="AJ147">
        <v>21</v>
      </c>
      <c r="AK147">
        <v>19</v>
      </c>
      <c r="AM147" t="s">
        <v>178</v>
      </c>
      <c r="AN147" t="s">
        <v>161</v>
      </c>
      <c r="AO147">
        <v>238</v>
      </c>
      <c r="AQ147">
        <v>131</v>
      </c>
      <c r="AR147" s="21">
        <v>576</v>
      </c>
      <c r="AS147">
        <v>14</v>
      </c>
    </row>
    <row r="148" spans="1:46" x14ac:dyDescent="0.35">
      <c r="Q148">
        <v>122</v>
      </c>
      <c r="R148">
        <v>141105</v>
      </c>
      <c r="S148">
        <v>1790</v>
      </c>
      <c r="T148">
        <v>12</v>
      </c>
      <c r="U148">
        <v>24</v>
      </c>
      <c r="V148">
        <v>21</v>
      </c>
      <c r="X148" t="s">
        <v>129</v>
      </c>
      <c r="Y148" t="s">
        <v>130</v>
      </c>
      <c r="Z148">
        <v>178</v>
      </c>
      <c r="AB148">
        <v>109</v>
      </c>
      <c r="AC148" s="21">
        <v>400</v>
      </c>
      <c r="AD148">
        <v>0</v>
      </c>
      <c r="AF148">
        <v>123</v>
      </c>
      <c r="AG148">
        <v>141121</v>
      </c>
      <c r="AH148">
        <v>1790</v>
      </c>
      <c r="AI148">
        <v>12</v>
      </c>
      <c r="AJ148">
        <v>22</v>
      </c>
      <c r="AK148">
        <v>20</v>
      </c>
      <c r="AM148" t="s">
        <v>129</v>
      </c>
      <c r="AN148" t="s">
        <v>130</v>
      </c>
      <c r="AO148">
        <v>242</v>
      </c>
      <c r="AQ148">
        <v>109</v>
      </c>
      <c r="AR148" s="21">
        <v>310</v>
      </c>
      <c r="AS148">
        <v>0</v>
      </c>
    </row>
    <row r="149" spans="1:46" x14ac:dyDescent="0.35">
      <c r="AF149">
        <v>123</v>
      </c>
      <c r="AG149">
        <v>141121</v>
      </c>
      <c r="AH149">
        <v>1790</v>
      </c>
      <c r="AI149">
        <v>12</v>
      </c>
      <c r="AJ149">
        <v>23</v>
      </c>
      <c r="AK149">
        <v>21</v>
      </c>
      <c r="AM149" t="s">
        <v>179</v>
      </c>
      <c r="AN149" t="s">
        <v>180</v>
      </c>
      <c r="AO149">
        <v>250</v>
      </c>
      <c r="AQ149">
        <v>86</v>
      </c>
      <c r="AR149" s="21">
        <v>2672</v>
      </c>
      <c r="AS149">
        <v>31</v>
      </c>
    </row>
    <row r="150" spans="1:46" x14ac:dyDescent="0.35">
      <c r="A150">
        <v>124</v>
      </c>
      <c r="B150">
        <v>141047</v>
      </c>
      <c r="C150">
        <v>1790</v>
      </c>
      <c r="D150">
        <v>12</v>
      </c>
      <c r="E150">
        <v>24</v>
      </c>
      <c r="F150">
        <v>21</v>
      </c>
      <c r="H150" t="s">
        <v>162</v>
      </c>
      <c r="I150" t="s">
        <v>163</v>
      </c>
      <c r="J150">
        <v>231</v>
      </c>
      <c r="L150">
        <v>136</v>
      </c>
      <c r="M150" s="21">
        <v>1586</v>
      </c>
      <c r="N150">
        <v>37</v>
      </c>
      <c r="Q150">
        <v>122</v>
      </c>
      <c r="R150">
        <v>141105</v>
      </c>
      <c r="S150">
        <v>1790</v>
      </c>
      <c r="T150">
        <v>12</v>
      </c>
      <c r="U150">
        <v>24</v>
      </c>
      <c r="V150">
        <v>21</v>
      </c>
      <c r="X150" t="s">
        <v>162</v>
      </c>
      <c r="Y150" t="s">
        <v>163</v>
      </c>
      <c r="Z150">
        <v>189</v>
      </c>
      <c r="AB150">
        <v>136</v>
      </c>
      <c r="AC150" s="21">
        <v>793</v>
      </c>
      <c r="AD150">
        <v>19</v>
      </c>
      <c r="AF150">
        <v>123</v>
      </c>
      <c r="AG150">
        <v>141121</v>
      </c>
      <c r="AH150">
        <v>1790</v>
      </c>
      <c r="AI150">
        <v>12</v>
      </c>
      <c r="AJ150">
        <v>24</v>
      </c>
      <c r="AK150">
        <v>21</v>
      </c>
      <c r="AM150" t="s">
        <v>162</v>
      </c>
      <c r="AN150" t="s">
        <v>163</v>
      </c>
      <c r="AO150">
        <v>251</v>
      </c>
      <c r="AQ150">
        <v>136</v>
      </c>
      <c r="AR150" s="21">
        <v>1127</v>
      </c>
      <c r="AS150">
        <v>94</v>
      </c>
    </row>
    <row r="151" spans="1:46" x14ac:dyDescent="0.35">
      <c r="A151">
        <v>124</v>
      </c>
      <c r="B151">
        <v>141047</v>
      </c>
      <c r="C151">
        <v>1790</v>
      </c>
      <c r="D151">
        <v>12</v>
      </c>
      <c r="E151">
        <v>24</v>
      </c>
      <c r="F151">
        <v>21</v>
      </c>
      <c r="H151" t="s">
        <v>40</v>
      </c>
      <c r="I151" t="s">
        <v>41</v>
      </c>
      <c r="J151">
        <v>232</v>
      </c>
      <c r="L151">
        <v>53</v>
      </c>
      <c r="M151" s="21">
        <v>2199</v>
      </c>
      <c r="N151">
        <v>57</v>
      </c>
      <c r="Q151">
        <v>122</v>
      </c>
      <c r="R151">
        <v>141105</v>
      </c>
      <c r="S151">
        <v>1790</v>
      </c>
      <c r="T151">
        <v>12</v>
      </c>
      <c r="U151">
        <v>24</v>
      </c>
      <c r="V151">
        <v>21</v>
      </c>
      <c r="X151" t="s">
        <v>40</v>
      </c>
      <c r="Y151" t="s">
        <v>41</v>
      </c>
      <c r="Z151">
        <v>190</v>
      </c>
      <c r="AB151">
        <v>53</v>
      </c>
      <c r="AC151" s="21">
        <v>1099</v>
      </c>
      <c r="AD151">
        <v>79</v>
      </c>
      <c r="AF151">
        <v>123</v>
      </c>
      <c r="AG151">
        <v>141121</v>
      </c>
      <c r="AH151">
        <v>1790</v>
      </c>
      <c r="AI151">
        <v>12</v>
      </c>
      <c r="AJ151">
        <v>24</v>
      </c>
      <c r="AK151">
        <v>21</v>
      </c>
      <c r="AM151" t="s">
        <v>40</v>
      </c>
      <c r="AN151" t="s">
        <v>41</v>
      </c>
      <c r="AO151">
        <v>253</v>
      </c>
      <c r="AQ151">
        <v>53</v>
      </c>
      <c r="AR151" s="21">
        <v>18000</v>
      </c>
      <c r="AS151">
        <v>0</v>
      </c>
    </row>
    <row r="152" spans="1:46" x14ac:dyDescent="0.35">
      <c r="A152">
        <v>124</v>
      </c>
      <c r="B152">
        <v>141047</v>
      </c>
      <c r="C152">
        <v>1790</v>
      </c>
      <c r="D152">
        <v>12</v>
      </c>
      <c r="E152">
        <v>27</v>
      </c>
      <c r="F152">
        <v>21</v>
      </c>
      <c r="H152" t="s">
        <v>40</v>
      </c>
      <c r="I152" t="s">
        <v>48</v>
      </c>
      <c r="J152">
        <v>237</v>
      </c>
      <c r="L152">
        <v>23</v>
      </c>
      <c r="M152" s="21">
        <v>266</v>
      </c>
      <c r="N152">
        <v>72</v>
      </c>
      <c r="Q152">
        <v>122</v>
      </c>
      <c r="R152">
        <v>141105</v>
      </c>
      <c r="S152">
        <v>1790</v>
      </c>
      <c r="T152">
        <v>12</v>
      </c>
      <c r="U152">
        <v>27</v>
      </c>
      <c r="V152">
        <v>21</v>
      </c>
      <c r="X152" t="s">
        <v>40</v>
      </c>
      <c r="Y152" t="s">
        <v>48</v>
      </c>
      <c r="Z152">
        <v>193</v>
      </c>
      <c r="AB152">
        <v>23</v>
      </c>
      <c r="AC152" s="21">
        <v>133</v>
      </c>
      <c r="AD152">
        <v>38</v>
      </c>
    </row>
    <row r="153" spans="1:46" x14ac:dyDescent="0.35">
      <c r="A153">
        <v>124</v>
      </c>
      <c r="B153">
        <v>141047</v>
      </c>
      <c r="C153">
        <v>1790</v>
      </c>
      <c r="D153">
        <v>12</v>
      </c>
      <c r="E153">
        <v>28</v>
      </c>
      <c r="F153">
        <v>22</v>
      </c>
      <c r="H153" t="s">
        <v>37</v>
      </c>
      <c r="I153" t="s">
        <v>164</v>
      </c>
      <c r="J153">
        <v>253</v>
      </c>
      <c r="L153">
        <v>139</v>
      </c>
      <c r="M153" s="21">
        <v>12834</v>
      </c>
      <c r="N153">
        <v>83</v>
      </c>
      <c r="Q153">
        <v>122</v>
      </c>
      <c r="R153">
        <v>141105</v>
      </c>
      <c r="S153">
        <v>1790</v>
      </c>
      <c r="T153">
        <v>12</v>
      </c>
      <c r="U153">
        <v>28</v>
      </c>
      <c r="V153">
        <v>22</v>
      </c>
      <c r="X153" t="s">
        <v>37</v>
      </c>
      <c r="Y153" t="s">
        <v>164</v>
      </c>
      <c r="Z153">
        <v>200</v>
      </c>
      <c r="AB153">
        <v>139</v>
      </c>
      <c r="AC153" s="21">
        <v>6192</v>
      </c>
      <c r="AD153">
        <v>34</v>
      </c>
      <c r="AF153">
        <v>123</v>
      </c>
      <c r="AG153">
        <v>141121</v>
      </c>
      <c r="AH153">
        <v>1790</v>
      </c>
      <c r="AI153">
        <v>12</v>
      </c>
      <c r="AJ153">
        <v>28</v>
      </c>
      <c r="AK153">
        <v>22</v>
      </c>
      <c r="AM153" t="s">
        <v>37</v>
      </c>
      <c r="AN153" t="s">
        <v>164</v>
      </c>
      <c r="AO153">
        <v>265</v>
      </c>
      <c r="AQ153">
        <v>139</v>
      </c>
      <c r="AR153" s="21">
        <v>5775</v>
      </c>
      <c r="AS153">
        <v>41</v>
      </c>
    </row>
    <row r="154" spans="1:46" x14ac:dyDescent="0.35">
      <c r="AF154">
        <v>123</v>
      </c>
      <c r="AG154">
        <v>141121</v>
      </c>
      <c r="AH154">
        <v>1790</v>
      </c>
      <c r="AI154">
        <v>12</v>
      </c>
      <c r="AJ154">
        <v>30</v>
      </c>
      <c r="AK154">
        <v>24</v>
      </c>
      <c r="AM154" t="s">
        <v>27</v>
      </c>
      <c r="AN154" t="s">
        <v>181</v>
      </c>
      <c r="AO154">
        <v>268</v>
      </c>
      <c r="AQ154">
        <v>138</v>
      </c>
      <c r="AR154" s="21">
        <v>10006</v>
      </c>
      <c r="AS154">
        <v>0</v>
      </c>
    </row>
    <row r="155" spans="1:46" x14ac:dyDescent="0.35">
      <c r="A155">
        <v>124</v>
      </c>
      <c r="B155">
        <v>141047</v>
      </c>
      <c r="C155">
        <v>1790</v>
      </c>
      <c r="D155">
        <v>12</v>
      </c>
      <c r="E155">
        <v>30</v>
      </c>
      <c r="F155">
        <v>24</v>
      </c>
      <c r="H155" t="s">
        <v>153</v>
      </c>
      <c r="J155">
        <v>278</v>
      </c>
      <c r="L155">
        <v>64</v>
      </c>
      <c r="M155" s="21">
        <v>11133</v>
      </c>
      <c r="N155">
        <v>76</v>
      </c>
      <c r="Q155">
        <v>122</v>
      </c>
      <c r="R155">
        <v>141105</v>
      </c>
      <c r="S155">
        <v>1790</v>
      </c>
      <c r="T155">
        <v>12</v>
      </c>
      <c r="U155">
        <v>30</v>
      </c>
      <c r="V155">
        <v>24</v>
      </c>
      <c r="X155" t="s">
        <v>153</v>
      </c>
      <c r="Z155">
        <v>211</v>
      </c>
      <c r="AB155">
        <v>64</v>
      </c>
      <c r="AC155" s="21">
        <v>5566</v>
      </c>
      <c r="AD155">
        <v>90</v>
      </c>
      <c r="AF155">
        <v>123</v>
      </c>
      <c r="AG155">
        <v>141121</v>
      </c>
      <c r="AH155">
        <v>1790</v>
      </c>
      <c r="AI155">
        <v>12</v>
      </c>
      <c r="AJ155">
        <v>30</v>
      </c>
      <c r="AK155">
        <v>24</v>
      </c>
      <c r="AM155" t="s">
        <v>153</v>
      </c>
      <c r="AO155">
        <v>270</v>
      </c>
      <c r="AQ155">
        <v>64</v>
      </c>
      <c r="AR155" s="21">
        <v>4623</v>
      </c>
      <c r="AS155">
        <v>47</v>
      </c>
    </row>
    <row r="156" spans="1:46" x14ac:dyDescent="0.35">
      <c r="A156">
        <v>124</v>
      </c>
      <c r="B156">
        <v>141047</v>
      </c>
      <c r="C156">
        <v>1791</v>
      </c>
      <c r="D156">
        <v>1</v>
      </c>
      <c r="E156">
        <v>3</v>
      </c>
      <c r="F156">
        <v>25</v>
      </c>
      <c r="H156" t="s">
        <v>24</v>
      </c>
      <c r="I156" t="s">
        <v>165</v>
      </c>
      <c r="J156">
        <v>287</v>
      </c>
      <c r="L156">
        <v>129</v>
      </c>
      <c r="M156" s="21">
        <v>458</v>
      </c>
      <c r="N156">
        <v>40</v>
      </c>
      <c r="Q156">
        <v>122</v>
      </c>
      <c r="R156">
        <v>141105</v>
      </c>
      <c r="S156">
        <v>1791</v>
      </c>
      <c r="T156">
        <v>1</v>
      </c>
      <c r="U156">
        <v>3</v>
      </c>
      <c r="V156">
        <v>25</v>
      </c>
      <c r="X156" t="s">
        <v>24</v>
      </c>
      <c r="Y156" t="s">
        <v>165</v>
      </c>
      <c r="Z156">
        <v>220</v>
      </c>
      <c r="AB156">
        <v>129</v>
      </c>
      <c r="AC156" s="21">
        <v>229</v>
      </c>
      <c r="AD156">
        <v>22</v>
      </c>
      <c r="AF156">
        <v>123</v>
      </c>
      <c r="AG156">
        <v>141121</v>
      </c>
      <c r="AH156">
        <v>1791</v>
      </c>
      <c r="AI156">
        <v>1</v>
      </c>
      <c r="AJ156">
        <v>3</v>
      </c>
      <c r="AK156">
        <v>25</v>
      </c>
      <c r="AM156" t="s">
        <v>24</v>
      </c>
      <c r="AN156" t="s">
        <v>165</v>
      </c>
      <c r="AO156">
        <v>277</v>
      </c>
      <c r="AQ156">
        <v>129</v>
      </c>
      <c r="AR156" s="21">
        <v>247</v>
      </c>
      <c r="AS156">
        <v>54</v>
      </c>
    </row>
    <row r="157" spans="1:46" x14ac:dyDescent="0.35">
      <c r="A157">
        <v>124</v>
      </c>
      <c r="B157">
        <v>141047</v>
      </c>
      <c r="C157">
        <v>1791</v>
      </c>
      <c r="D157">
        <v>1</v>
      </c>
      <c r="E157">
        <v>3</v>
      </c>
      <c r="F157">
        <v>25</v>
      </c>
      <c r="H157" t="s">
        <v>36</v>
      </c>
      <c r="I157" t="s">
        <v>44</v>
      </c>
      <c r="J157">
        <v>288</v>
      </c>
      <c r="L157">
        <v>11</v>
      </c>
      <c r="M157" s="21">
        <v>7726</v>
      </c>
      <c r="N157">
        <v>40</v>
      </c>
      <c r="Q157">
        <v>122</v>
      </c>
      <c r="R157">
        <v>141105</v>
      </c>
      <c r="S157">
        <v>1791</v>
      </c>
      <c r="T157">
        <v>1</v>
      </c>
      <c r="U157">
        <v>3</v>
      </c>
      <c r="V157">
        <v>25</v>
      </c>
      <c r="X157" t="s">
        <v>36</v>
      </c>
      <c r="Y157" t="s">
        <v>44</v>
      </c>
      <c r="Z157">
        <v>221</v>
      </c>
      <c r="AB157">
        <v>11</v>
      </c>
      <c r="AC157" s="21">
        <v>3863</v>
      </c>
      <c r="AD157">
        <v>20</v>
      </c>
      <c r="AF157">
        <v>123</v>
      </c>
      <c r="AG157">
        <v>141121</v>
      </c>
      <c r="AH157">
        <v>1791</v>
      </c>
      <c r="AI157">
        <v>1</v>
      </c>
      <c r="AJ157">
        <v>3</v>
      </c>
      <c r="AK157">
        <v>25</v>
      </c>
      <c r="AM157" t="s">
        <v>36</v>
      </c>
      <c r="AN157" t="s">
        <v>44</v>
      </c>
      <c r="AO157">
        <v>278</v>
      </c>
      <c r="AQ157">
        <v>11</v>
      </c>
      <c r="AR157" s="21">
        <v>4422</v>
      </c>
      <c r="AS157">
        <v>81</v>
      </c>
    </row>
    <row r="158" spans="1:46" x14ac:dyDescent="0.35">
      <c r="A158">
        <v>124</v>
      </c>
      <c r="B158">
        <v>141047</v>
      </c>
      <c r="C158">
        <v>1791</v>
      </c>
      <c r="D158">
        <v>1</v>
      </c>
      <c r="E158">
        <v>3</v>
      </c>
      <c r="F158">
        <v>25</v>
      </c>
      <c r="H158" t="s">
        <v>147</v>
      </c>
      <c r="I158" t="s">
        <v>156</v>
      </c>
      <c r="J158">
        <v>289</v>
      </c>
      <c r="L158">
        <v>45</v>
      </c>
      <c r="M158" s="21">
        <v>13632</v>
      </c>
      <c r="N158">
        <v>40</v>
      </c>
      <c r="Q158">
        <v>122</v>
      </c>
      <c r="R158">
        <v>141105</v>
      </c>
      <c r="S158">
        <v>1791</v>
      </c>
      <c r="T158">
        <v>1</v>
      </c>
      <c r="U158">
        <v>3</v>
      </c>
      <c r="V158">
        <v>25</v>
      </c>
      <c r="X158" t="s">
        <v>147</v>
      </c>
      <c r="Y158" t="s">
        <v>156</v>
      </c>
      <c r="Z158">
        <v>222</v>
      </c>
      <c r="AB158">
        <v>45</v>
      </c>
      <c r="AC158" s="21">
        <v>6816</v>
      </c>
      <c r="AD158">
        <v>21</v>
      </c>
      <c r="AE158" s="22">
        <f>SUM(AC$13:AC176)+SUM(AD$13:AD176)/100</f>
        <v>315752.15999999997</v>
      </c>
      <c r="AF158">
        <v>123</v>
      </c>
      <c r="AG158">
        <v>141121</v>
      </c>
      <c r="AH158">
        <v>1791</v>
      </c>
      <c r="AI158">
        <v>1</v>
      </c>
      <c r="AJ158">
        <v>3</v>
      </c>
      <c r="AK158">
        <v>25</v>
      </c>
      <c r="AM158" t="s">
        <v>147</v>
      </c>
      <c r="AN158" t="s">
        <v>156</v>
      </c>
      <c r="AO158">
        <v>279</v>
      </c>
      <c r="AQ158">
        <v>45</v>
      </c>
      <c r="AR158" s="21">
        <v>3890</v>
      </c>
      <c r="AS158">
        <v>66</v>
      </c>
    </row>
    <row r="159" spans="1:46" x14ac:dyDescent="0.35">
      <c r="A159">
        <v>124</v>
      </c>
      <c r="B159">
        <v>141047</v>
      </c>
      <c r="C159">
        <v>1791</v>
      </c>
      <c r="D159">
        <v>1</v>
      </c>
      <c r="E159">
        <v>3</v>
      </c>
      <c r="F159">
        <v>25</v>
      </c>
      <c r="H159" t="s">
        <v>30</v>
      </c>
      <c r="I159" t="s">
        <v>31</v>
      </c>
      <c r="J159">
        <v>290</v>
      </c>
      <c r="L159">
        <v>4</v>
      </c>
      <c r="M159" s="21">
        <v>4551</v>
      </c>
      <c r="N159">
        <v>20</v>
      </c>
      <c r="Q159">
        <v>122</v>
      </c>
      <c r="R159">
        <v>141105</v>
      </c>
      <c r="S159">
        <v>1791</v>
      </c>
      <c r="T159">
        <v>1</v>
      </c>
      <c r="U159">
        <v>3</v>
      </c>
      <c r="V159">
        <v>25</v>
      </c>
      <c r="X159" t="s">
        <v>30</v>
      </c>
      <c r="Y159" t="s">
        <v>31</v>
      </c>
      <c r="Z159">
        <v>223</v>
      </c>
      <c r="AB159">
        <v>4</v>
      </c>
      <c r="AC159" s="21">
        <v>2275</v>
      </c>
      <c r="AD159">
        <v>60</v>
      </c>
      <c r="AF159">
        <v>123</v>
      </c>
      <c r="AG159">
        <v>141121</v>
      </c>
      <c r="AH159">
        <v>1791</v>
      </c>
      <c r="AI159">
        <v>1</v>
      </c>
      <c r="AJ159">
        <v>3</v>
      </c>
      <c r="AK159">
        <v>25</v>
      </c>
      <c r="AM159" t="s">
        <v>30</v>
      </c>
      <c r="AN159" t="s">
        <v>31</v>
      </c>
      <c r="AO159">
        <v>280</v>
      </c>
      <c r="AQ159">
        <v>4</v>
      </c>
      <c r="AR159" s="21">
        <v>2375</v>
      </c>
      <c r="AS159">
        <v>39</v>
      </c>
    </row>
    <row r="160" spans="1:46" x14ac:dyDescent="0.35">
      <c r="A160">
        <v>124</v>
      </c>
      <c r="B160">
        <v>141047</v>
      </c>
      <c r="C160">
        <v>1791</v>
      </c>
      <c r="D160">
        <v>1</v>
      </c>
      <c r="E160">
        <v>3</v>
      </c>
      <c r="F160">
        <v>25</v>
      </c>
      <c r="H160" t="s">
        <v>27</v>
      </c>
      <c r="I160" t="s">
        <v>59</v>
      </c>
      <c r="J160">
        <v>292</v>
      </c>
      <c r="L160">
        <v>112</v>
      </c>
      <c r="M160" s="21">
        <v>3483</v>
      </c>
      <c r="N160">
        <v>66</v>
      </c>
      <c r="Q160">
        <v>122</v>
      </c>
      <c r="R160">
        <v>141105</v>
      </c>
      <c r="S160">
        <v>1791</v>
      </c>
      <c r="T160">
        <v>1</v>
      </c>
      <c r="U160">
        <v>3</v>
      </c>
      <c r="V160">
        <v>25</v>
      </c>
      <c r="X160" t="s">
        <v>27</v>
      </c>
      <c r="Y160" t="s">
        <v>59</v>
      </c>
      <c r="Z160">
        <v>224</v>
      </c>
      <c r="AB160">
        <v>112</v>
      </c>
      <c r="AC160" s="21">
        <v>1741</v>
      </c>
      <c r="AD160">
        <v>85</v>
      </c>
      <c r="AF160">
        <v>123</v>
      </c>
      <c r="AG160">
        <v>141121</v>
      </c>
      <c r="AH160">
        <v>1791</v>
      </c>
      <c r="AI160">
        <v>1</v>
      </c>
      <c r="AJ160">
        <v>3</v>
      </c>
      <c r="AK160">
        <v>25</v>
      </c>
      <c r="AM160" t="s">
        <v>27</v>
      </c>
      <c r="AN160" t="s">
        <v>59</v>
      </c>
      <c r="AO160">
        <v>281</v>
      </c>
      <c r="AQ160">
        <v>112</v>
      </c>
      <c r="AR160" s="21">
        <v>1883</v>
      </c>
      <c r="AS160">
        <v>52</v>
      </c>
      <c r="AT160" s="22">
        <f>+AT158-AT159</f>
        <v>0</v>
      </c>
    </row>
    <row r="161" spans="1:46" x14ac:dyDescent="0.35">
      <c r="A161">
        <v>124</v>
      </c>
      <c r="B161">
        <v>141047</v>
      </c>
      <c r="C161">
        <v>1791</v>
      </c>
      <c r="D161">
        <v>1</v>
      </c>
      <c r="E161">
        <v>3</v>
      </c>
      <c r="F161">
        <v>25</v>
      </c>
      <c r="H161" t="s">
        <v>24</v>
      </c>
      <c r="I161" t="s">
        <v>166</v>
      </c>
      <c r="J161">
        <v>293</v>
      </c>
      <c r="L161">
        <v>105</v>
      </c>
      <c r="M161" s="21">
        <v>2851</v>
      </c>
      <c r="N161">
        <v>28</v>
      </c>
      <c r="Q161">
        <v>122</v>
      </c>
      <c r="R161">
        <v>141105</v>
      </c>
      <c r="S161">
        <v>1791</v>
      </c>
      <c r="T161">
        <v>1</v>
      </c>
      <c r="U161">
        <v>3</v>
      </c>
      <c r="V161">
        <v>25</v>
      </c>
      <c r="X161" t="s">
        <v>24</v>
      </c>
      <c r="Y161" t="s">
        <v>166</v>
      </c>
      <c r="Z161">
        <v>225</v>
      </c>
      <c r="AB161">
        <v>105</v>
      </c>
      <c r="AC161" s="21">
        <v>1425</v>
      </c>
      <c r="AD161">
        <v>65</v>
      </c>
      <c r="AF161">
        <v>123</v>
      </c>
      <c r="AG161">
        <v>141121</v>
      </c>
      <c r="AH161">
        <v>1791</v>
      </c>
      <c r="AI161">
        <v>1</v>
      </c>
      <c r="AJ161">
        <v>3</v>
      </c>
      <c r="AK161">
        <v>25</v>
      </c>
      <c r="AM161" t="s">
        <v>24</v>
      </c>
      <c r="AN161" t="s">
        <v>166</v>
      </c>
      <c r="AO161">
        <v>282</v>
      </c>
      <c r="AQ161">
        <v>105</v>
      </c>
      <c r="AR161" s="21">
        <v>769</v>
      </c>
      <c r="AS161">
        <v>84</v>
      </c>
    </row>
    <row r="162" spans="1:46" x14ac:dyDescent="0.35">
      <c r="AF162">
        <v>123</v>
      </c>
      <c r="AG162">
        <v>141121</v>
      </c>
      <c r="AH162">
        <v>1791</v>
      </c>
      <c r="AI162">
        <v>1</v>
      </c>
      <c r="AJ162">
        <v>5</v>
      </c>
      <c r="AK162">
        <v>26</v>
      </c>
      <c r="AM162" t="s">
        <v>151</v>
      </c>
      <c r="AN162" t="s">
        <v>152</v>
      </c>
      <c r="AO162">
        <v>286</v>
      </c>
      <c r="AQ162">
        <v>80</v>
      </c>
      <c r="AR162" s="21">
        <v>1000</v>
      </c>
      <c r="AS162">
        <v>0</v>
      </c>
    </row>
    <row r="163" spans="1:46" x14ac:dyDescent="0.35">
      <c r="A163">
        <v>124</v>
      </c>
      <c r="B163">
        <v>141047</v>
      </c>
      <c r="C163">
        <v>1791</v>
      </c>
      <c r="D163">
        <v>1</v>
      </c>
      <c r="E163">
        <v>5</v>
      </c>
      <c r="F163">
        <v>26</v>
      </c>
      <c r="H163" t="s">
        <v>40</v>
      </c>
      <c r="I163" t="s">
        <v>41</v>
      </c>
      <c r="J163">
        <v>305</v>
      </c>
      <c r="L163">
        <v>53</v>
      </c>
      <c r="M163" s="21">
        <v>1297</v>
      </c>
      <c r="N163">
        <v>42</v>
      </c>
      <c r="Q163">
        <v>122</v>
      </c>
      <c r="R163">
        <v>141105</v>
      </c>
      <c r="S163">
        <v>1791</v>
      </c>
      <c r="T163">
        <v>1</v>
      </c>
      <c r="U163">
        <v>5</v>
      </c>
      <c r="V163">
        <v>26</v>
      </c>
      <c r="X163" t="s">
        <v>40</v>
      </c>
      <c r="Y163" t="s">
        <v>41</v>
      </c>
      <c r="Z163">
        <v>227</v>
      </c>
      <c r="AB163">
        <v>53</v>
      </c>
      <c r="AC163" s="21">
        <v>648</v>
      </c>
      <c r="AD163">
        <v>71</v>
      </c>
      <c r="AF163">
        <v>123</v>
      </c>
      <c r="AG163">
        <v>141121</v>
      </c>
      <c r="AH163">
        <v>1791</v>
      </c>
      <c r="AI163">
        <v>1</v>
      </c>
      <c r="AJ163">
        <v>5</v>
      </c>
      <c r="AK163">
        <v>26</v>
      </c>
      <c r="AM163" t="s">
        <v>40</v>
      </c>
      <c r="AN163" t="s">
        <v>41</v>
      </c>
      <c r="AO163">
        <v>287</v>
      </c>
      <c r="AQ163">
        <v>53</v>
      </c>
      <c r="AR163" s="21">
        <v>6308</v>
      </c>
      <c r="AS163">
        <v>31</v>
      </c>
      <c r="AT163" s="22">
        <f>SUM(AR$14:AR192)+SUM(AS$14:AS192)/100-AT$321-AT$639</f>
        <v>612768.12</v>
      </c>
    </row>
    <row r="164" spans="1:46" x14ac:dyDescent="0.35">
      <c r="A164">
        <v>124</v>
      </c>
      <c r="B164">
        <v>141047</v>
      </c>
      <c r="C164">
        <v>1791</v>
      </c>
      <c r="D164">
        <v>1</v>
      </c>
      <c r="E164">
        <v>5</v>
      </c>
      <c r="F164">
        <v>27</v>
      </c>
      <c r="H164" t="s">
        <v>167</v>
      </c>
      <c r="I164" t="s">
        <v>168</v>
      </c>
      <c r="J164">
        <v>312</v>
      </c>
      <c r="L164">
        <v>125</v>
      </c>
      <c r="M164" s="21">
        <v>328</v>
      </c>
      <c r="N164">
        <v>92</v>
      </c>
      <c r="Q164">
        <v>122</v>
      </c>
      <c r="R164">
        <v>141105</v>
      </c>
      <c r="S164">
        <v>1791</v>
      </c>
      <c r="T164">
        <v>1</v>
      </c>
      <c r="U164">
        <v>5</v>
      </c>
      <c r="V164">
        <v>27</v>
      </c>
      <c r="X164" t="s">
        <v>167</v>
      </c>
      <c r="Y164" t="s">
        <v>168</v>
      </c>
      <c r="Z164">
        <v>233</v>
      </c>
      <c r="AB164">
        <v>125</v>
      </c>
      <c r="AC164" s="21">
        <v>164</v>
      </c>
      <c r="AD164">
        <v>46</v>
      </c>
      <c r="AF164">
        <v>123</v>
      </c>
      <c r="AG164">
        <v>141121</v>
      </c>
      <c r="AH164">
        <v>1791</v>
      </c>
      <c r="AI164">
        <v>1</v>
      </c>
      <c r="AJ164">
        <v>5</v>
      </c>
      <c r="AK164">
        <v>27</v>
      </c>
      <c r="AM164" t="s">
        <v>167</v>
      </c>
      <c r="AN164" t="s">
        <v>168</v>
      </c>
      <c r="AO164">
        <v>294</v>
      </c>
      <c r="AQ164">
        <v>125</v>
      </c>
      <c r="AR164" s="21">
        <v>118</v>
      </c>
      <c r="AS164">
        <v>41</v>
      </c>
    </row>
    <row r="165" spans="1:46" x14ac:dyDescent="0.35">
      <c r="A165">
        <v>124</v>
      </c>
      <c r="B165">
        <v>141047</v>
      </c>
      <c r="C165">
        <v>1791</v>
      </c>
      <c r="D165">
        <v>1</v>
      </c>
      <c r="E165">
        <v>5</v>
      </c>
      <c r="F165">
        <v>27</v>
      </c>
      <c r="H165" t="s">
        <v>43</v>
      </c>
      <c r="I165" t="s">
        <v>168</v>
      </c>
      <c r="J165">
        <v>313</v>
      </c>
      <c r="L165">
        <v>147</v>
      </c>
      <c r="M165" s="21">
        <v>9788</v>
      </c>
      <c r="N165">
        <v>88</v>
      </c>
      <c r="Q165">
        <v>122</v>
      </c>
      <c r="R165">
        <v>141105</v>
      </c>
      <c r="S165">
        <v>1791</v>
      </c>
      <c r="T165">
        <v>1</v>
      </c>
      <c r="U165">
        <v>5</v>
      </c>
      <c r="V165">
        <v>27</v>
      </c>
      <c r="X165" t="s">
        <v>43</v>
      </c>
      <c r="Y165" t="s">
        <v>168</v>
      </c>
      <c r="Z165">
        <v>234</v>
      </c>
      <c r="AB165">
        <v>147</v>
      </c>
      <c r="AC165" s="21">
        <v>4894</v>
      </c>
      <c r="AD165">
        <v>44</v>
      </c>
      <c r="AF165">
        <v>123</v>
      </c>
      <c r="AG165">
        <v>141121</v>
      </c>
      <c r="AH165">
        <v>1791</v>
      </c>
      <c r="AI165">
        <v>1</v>
      </c>
      <c r="AJ165">
        <v>5</v>
      </c>
      <c r="AK165">
        <v>27</v>
      </c>
      <c r="AM165" t="s">
        <v>43</v>
      </c>
      <c r="AN165" t="s">
        <v>168</v>
      </c>
      <c r="AO165">
        <v>294</v>
      </c>
      <c r="AQ165">
        <v>147</v>
      </c>
      <c r="AR165" s="21">
        <v>6138</v>
      </c>
      <c r="AS165">
        <v>10</v>
      </c>
    </row>
    <row r="166" spans="1:46" x14ac:dyDescent="0.35">
      <c r="A166">
        <v>124</v>
      </c>
      <c r="B166">
        <v>141047</v>
      </c>
      <c r="C166">
        <v>1791</v>
      </c>
      <c r="D166">
        <v>1</v>
      </c>
      <c r="E166">
        <v>6</v>
      </c>
      <c r="F166">
        <v>27</v>
      </c>
      <c r="H166" t="s">
        <v>159</v>
      </c>
      <c r="J166">
        <v>314</v>
      </c>
      <c r="L166">
        <v>6</v>
      </c>
      <c r="M166" s="21">
        <v>7127</v>
      </c>
      <c r="N166">
        <v>44</v>
      </c>
      <c r="Q166">
        <v>122</v>
      </c>
      <c r="R166">
        <v>141105</v>
      </c>
      <c r="S166">
        <v>1791</v>
      </c>
      <c r="T166">
        <v>1</v>
      </c>
      <c r="U166">
        <v>6</v>
      </c>
      <c r="V166">
        <v>27</v>
      </c>
      <c r="X166" t="s">
        <v>159</v>
      </c>
      <c r="Z166">
        <v>237</v>
      </c>
      <c r="AB166">
        <v>6</v>
      </c>
      <c r="AC166" s="21">
        <v>3563</v>
      </c>
      <c r="AD166">
        <v>72</v>
      </c>
      <c r="AF166">
        <v>123</v>
      </c>
      <c r="AG166">
        <v>141121</v>
      </c>
      <c r="AH166">
        <v>1791</v>
      </c>
      <c r="AI166">
        <v>1</v>
      </c>
      <c r="AJ166">
        <v>6</v>
      </c>
      <c r="AK166">
        <v>27</v>
      </c>
      <c r="AM166" t="s">
        <v>159</v>
      </c>
      <c r="AO166">
        <v>237</v>
      </c>
      <c r="AQ166">
        <v>6</v>
      </c>
      <c r="AR166" s="21">
        <v>4148</v>
      </c>
      <c r="AS166">
        <v>16</v>
      </c>
    </row>
    <row r="167" spans="1:46" x14ac:dyDescent="0.35">
      <c r="A167">
        <v>124</v>
      </c>
      <c r="B167">
        <v>141047</v>
      </c>
      <c r="C167">
        <v>1791</v>
      </c>
      <c r="D167">
        <v>1</v>
      </c>
      <c r="E167">
        <v>6</v>
      </c>
      <c r="F167">
        <v>27</v>
      </c>
      <c r="H167" t="s">
        <v>169</v>
      </c>
      <c r="I167" t="s">
        <v>170</v>
      </c>
      <c r="J167">
        <v>315</v>
      </c>
      <c r="L167">
        <v>147</v>
      </c>
      <c r="M167" s="21">
        <v>1288</v>
      </c>
      <c r="N167">
        <v>22</v>
      </c>
      <c r="Q167">
        <v>122</v>
      </c>
      <c r="R167">
        <v>141105</v>
      </c>
      <c r="S167">
        <v>1791</v>
      </c>
      <c r="T167">
        <v>1</v>
      </c>
      <c r="U167">
        <v>6</v>
      </c>
      <c r="V167">
        <v>27</v>
      </c>
      <c r="X167" t="s">
        <v>169</v>
      </c>
      <c r="Y167" t="s">
        <v>170</v>
      </c>
      <c r="Z167">
        <v>238</v>
      </c>
      <c r="AB167">
        <v>147</v>
      </c>
      <c r="AC167" s="21">
        <v>644</v>
      </c>
      <c r="AD167">
        <v>11</v>
      </c>
      <c r="AF167">
        <v>123</v>
      </c>
      <c r="AG167">
        <v>141121</v>
      </c>
      <c r="AH167">
        <v>1791</v>
      </c>
      <c r="AI167">
        <v>1</v>
      </c>
      <c r="AJ167">
        <v>6</v>
      </c>
      <c r="AK167">
        <v>27</v>
      </c>
      <c r="AM167" t="s">
        <v>169</v>
      </c>
      <c r="AN167" t="s">
        <v>182</v>
      </c>
      <c r="AO167">
        <v>296</v>
      </c>
      <c r="AQ167">
        <v>147</v>
      </c>
      <c r="AR167" s="21">
        <v>477</v>
      </c>
      <c r="AS167">
        <v>64</v>
      </c>
    </row>
    <row r="168" spans="1:46" x14ac:dyDescent="0.35">
      <c r="AF168">
        <v>123</v>
      </c>
      <c r="AG168">
        <v>141121</v>
      </c>
      <c r="AH168">
        <v>1791</v>
      </c>
      <c r="AI168">
        <v>1</v>
      </c>
      <c r="AJ168">
        <v>8</v>
      </c>
      <c r="AK168">
        <v>28</v>
      </c>
      <c r="AM168" t="s">
        <v>85</v>
      </c>
      <c r="AN168" t="s">
        <v>86</v>
      </c>
      <c r="AO168">
        <v>300</v>
      </c>
      <c r="AQ168">
        <v>30</v>
      </c>
      <c r="AR168" s="21">
        <v>190</v>
      </c>
      <c r="AS168">
        <v>40</v>
      </c>
    </row>
    <row r="169" spans="1:46" x14ac:dyDescent="0.35">
      <c r="A169">
        <v>124</v>
      </c>
      <c r="B169">
        <v>141047</v>
      </c>
      <c r="C169">
        <v>1791</v>
      </c>
      <c r="D169">
        <v>1</v>
      </c>
      <c r="E169">
        <v>10</v>
      </c>
      <c r="F169">
        <v>28</v>
      </c>
      <c r="H169" t="s">
        <v>104</v>
      </c>
      <c r="I169" t="s">
        <v>105</v>
      </c>
      <c r="J169">
        <v>341</v>
      </c>
      <c r="L169">
        <v>60</v>
      </c>
      <c r="M169" s="21">
        <v>3026</v>
      </c>
      <c r="N169">
        <v>53</v>
      </c>
      <c r="Q169">
        <v>122</v>
      </c>
      <c r="R169">
        <v>141105</v>
      </c>
      <c r="S169">
        <v>1791</v>
      </c>
      <c r="T169">
        <v>1</v>
      </c>
      <c r="U169">
        <v>10</v>
      </c>
      <c r="V169">
        <v>28</v>
      </c>
      <c r="X169" t="s">
        <v>104</v>
      </c>
      <c r="Y169" t="s">
        <v>105</v>
      </c>
      <c r="Z169">
        <v>255</v>
      </c>
      <c r="AB169">
        <v>60</v>
      </c>
      <c r="AC169" s="21">
        <v>1513</v>
      </c>
      <c r="AD169">
        <v>27</v>
      </c>
      <c r="AF169">
        <v>123</v>
      </c>
      <c r="AG169">
        <v>141121</v>
      </c>
      <c r="AH169">
        <v>1791</v>
      </c>
      <c r="AI169">
        <v>1</v>
      </c>
      <c r="AJ169">
        <v>10</v>
      </c>
      <c r="AK169">
        <v>28</v>
      </c>
      <c r="AM169" t="s">
        <v>104</v>
      </c>
      <c r="AN169" t="s">
        <v>105</v>
      </c>
      <c r="AO169">
        <v>301</v>
      </c>
      <c r="AQ169">
        <v>60</v>
      </c>
      <c r="AR169" s="21">
        <v>1651</v>
      </c>
      <c r="AS169">
        <v>38</v>
      </c>
    </row>
    <row r="170" spans="1:46" x14ac:dyDescent="0.35">
      <c r="A170">
        <v>124</v>
      </c>
      <c r="B170">
        <v>141047</v>
      </c>
      <c r="C170">
        <v>1791</v>
      </c>
      <c r="D170">
        <v>1</v>
      </c>
      <c r="E170">
        <v>10</v>
      </c>
      <c r="F170">
        <v>29</v>
      </c>
      <c r="H170" t="s">
        <v>43</v>
      </c>
      <c r="I170" t="s">
        <v>171</v>
      </c>
      <c r="J170">
        <v>342</v>
      </c>
      <c r="L170">
        <v>10</v>
      </c>
      <c r="M170" s="21">
        <v>864</v>
      </c>
      <c r="N170">
        <v>86</v>
      </c>
      <c r="Q170">
        <v>122</v>
      </c>
      <c r="R170">
        <v>141105</v>
      </c>
      <c r="S170">
        <v>1791</v>
      </c>
      <c r="T170">
        <v>1</v>
      </c>
      <c r="U170">
        <v>10</v>
      </c>
      <c r="V170">
        <v>29</v>
      </c>
      <c r="X170" t="s">
        <v>43</v>
      </c>
      <c r="Y170" t="s">
        <v>171</v>
      </c>
      <c r="Z170">
        <v>34</v>
      </c>
      <c r="AB170">
        <v>10</v>
      </c>
      <c r="AC170" s="21">
        <v>432</v>
      </c>
      <c r="AD170">
        <v>47</v>
      </c>
      <c r="AF170">
        <v>123</v>
      </c>
      <c r="AG170">
        <v>141121</v>
      </c>
      <c r="AH170">
        <v>1791</v>
      </c>
      <c r="AI170">
        <v>1</v>
      </c>
      <c r="AJ170">
        <v>10</v>
      </c>
      <c r="AK170">
        <v>29</v>
      </c>
      <c r="AM170" t="s">
        <v>43</v>
      </c>
      <c r="AN170" t="s">
        <v>171</v>
      </c>
      <c r="AO170">
        <v>302</v>
      </c>
      <c r="AQ170">
        <v>10</v>
      </c>
      <c r="AR170" s="21">
        <v>771</v>
      </c>
      <c r="AS170">
        <v>29</v>
      </c>
    </row>
    <row r="171" spans="1:46" x14ac:dyDescent="0.35">
      <c r="A171">
        <v>124</v>
      </c>
      <c r="B171">
        <v>141047</v>
      </c>
      <c r="C171">
        <v>1791</v>
      </c>
      <c r="D171">
        <v>1</v>
      </c>
      <c r="E171">
        <v>10</v>
      </c>
      <c r="F171">
        <v>29</v>
      </c>
      <c r="H171" t="s">
        <v>27</v>
      </c>
      <c r="I171" t="s">
        <v>172</v>
      </c>
      <c r="J171">
        <v>343</v>
      </c>
      <c r="L171">
        <v>150</v>
      </c>
      <c r="M171" s="21">
        <v>2335</v>
      </c>
      <c r="N171">
        <v>4</v>
      </c>
      <c r="Q171">
        <v>122</v>
      </c>
      <c r="R171">
        <v>141105</v>
      </c>
      <c r="S171">
        <v>1791</v>
      </c>
      <c r="T171">
        <v>1</v>
      </c>
      <c r="U171">
        <v>10</v>
      </c>
      <c r="V171">
        <v>29</v>
      </c>
      <c r="X171" t="s">
        <v>27</v>
      </c>
      <c r="Y171" t="s">
        <v>172</v>
      </c>
      <c r="Z171">
        <v>257</v>
      </c>
      <c r="AB171">
        <v>150</v>
      </c>
      <c r="AC171" s="21">
        <v>1167</v>
      </c>
      <c r="AD171">
        <v>52</v>
      </c>
      <c r="AF171">
        <v>123</v>
      </c>
      <c r="AG171">
        <v>141121</v>
      </c>
      <c r="AH171">
        <v>1791</v>
      </c>
      <c r="AI171">
        <v>1</v>
      </c>
      <c r="AJ171">
        <v>10</v>
      </c>
      <c r="AK171">
        <v>29</v>
      </c>
      <c r="AM171" t="s">
        <v>27</v>
      </c>
      <c r="AN171" t="s">
        <v>172</v>
      </c>
      <c r="AO171">
        <v>303</v>
      </c>
      <c r="AQ171">
        <v>150</v>
      </c>
      <c r="AR171" s="21">
        <v>630</v>
      </c>
      <c r="AS171">
        <v>46</v>
      </c>
    </row>
    <row r="172" spans="1:46" x14ac:dyDescent="0.35">
      <c r="A172">
        <v>124</v>
      </c>
      <c r="B172">
        <v>141047</v>
      </c>
      <c r="C172">
        <v>1791</v>
      </c>
      <c r="D172">
        <v>1</v>
      </c>
      <c r="E172">
        <v>10</v>
      </c>
      <c r="F172">
        <v>29</v>
      </c>
      <c r="H172" t="s">
        <v>104</v>
      </c>
      <c r="I172" t="s">
        <v>105</v>
      </c>
      <c r="J172">
        <v>344</v>
      </c>
      <c r="L172">
        <v>60</v>
      </c>
      <c r="M172" s="21">
        <v>505</v>
      </c>
      <c r="N172">
        <v>98</v>
      </c>
      <c r="Q172">
        <v>122</v>
      </c>
      <c r="R172">
        <v>141105</v>
      </c>
      <c r="S172">
        <v>1791</v>
      </c>
      <c r="T172">
        <v>1</v>
      </c>
      <c r="U172">
        <v>10</v>
      </c>
      <c r="V172">
        <v>29</v>
      </c>
      <c r="X172" t="s">
        <v>104</v>
      </c>
      <c r="Y172" t="s">
        <v>105</v>
      </c>
      <c r="Z172">
        <v>258</v>
      </c>
      <c r="AB172">
        <v>60</v>
      </c>
      <c r="AC172" s="21">
        <v>252</v>
      </c>
      <c r="AD172">
        <v>99</v>
      </c>
      <c r="AF172">
        <v>123</v>
      </c>
      <c r="AG172">
        <v>141121</v>
      </c>
      <c r="AH172">
        <v>1791</v>
      </c>
      <c r="AI172">
        <v>1</v>
      </c>
      <c r="AJ172">
        <v>10</v>
      </c>
      <c r="AK172">
        <v>29</v>
      </c>
      <c r="AM172" t="s">
        <v>104</v>
      </c>
      <c r="AN172" t="s">
        <v>105</v>
      </c>
      <c r="AO172">
        <v>304</v>
      </c>
      <c r="AQ172">
        <v>60</v>
      </c>
      <c r="AR172" s="21">
        <v>298</v>
      </c>
      <c r="AS172">
        <v>55</v>
      </c>
    </row>
    <row r="173" spans="1:46" x14ac:dyDescent="0.35">
      <c r="A173">
        <v>124</v>
      </c>
      <c r="B173">
        <v>141047</v>
      </c>
      <c r="C173">
        <v>1791</v>
      </c>
      <c r="D173">
        <v>1</v>
      </c>
      <c r="E173">
        <v>10</v>
      </c>
      <c r="F173">
        <v>29</v>
      </c>
      <c r="H173" t="s">
        <v>42</v>
      </c>
      <c r="I173" t="s">
        <v>45</v>
      </c>
      <c r="J173">
        <v>345</v>
      </c>
      <c r="L173">
        <v>26</v>
      </c>
      <c r="M173" s="21">
        <v>129</v>
      </c>
      <c r="N173">
        <v>30</v>
      </c>
      <c r="Q173">
        <v>122</v>
      </c>
      <c r="R173">
        <v>141105</v>
      </c>
      <c r="S173">
        <v>1791</v>
      </c>
      <c r="T173">
        <v>1</v>
      </c>
      <c r="U173">
        <v>10</v>
      </c>
      <c r="V173">
        <v>29</v>
      </c>
      <c r="X173" t="s">
        <v>42</v>
      </c>
      <c r="Y173" t="s">
        <v>45</v>
      </c>
      <c r="Z173">
        <v>259</v>
      </c>
      <c r="AB173">
        <v>26</v>
      </c>
      <c r="AC173" s="21">
        <v>64</v>
      </c>
      <c r="AD173">
        <v>66</v>
      </c>
      <c r="AF173">
        <v>123</v>
      </c>
      <c r="AG173">
        <v>141121</v>
      </c>
      <c r="AH173">
        <v>1791</v>
      </c>
      <c r="AI173">
        <v>1</v>
      </c>
      <c r="AJ173">
        <v>10</v>
      </c>
      <c r="AK173">
        <v>29</v>
      </c>
      <c r="AM173" t="s">
        <v>42</v>
      </c>
      <c r="AN173" t="s">
        <v>45</v>
      </c>
      <c r="AO173">
        <v>305</v>
      </c>
      <c r="AQ173">
        <v>26</v>
      </c>
      <c r="AR173" s="21">
        <v>34</v>
      </c>
      <c r="AS173">
        <v>91</v>
      </c>
    </row>
    <row r="174" spans="1:46" x14ac:dyDescent="0.35">
      <c r="A174">
        <v>124</v>
      </c>
      <c r="B174">
        <v>141047</v>
      </c>
      <c r="C174">
        <v>1791</v>
      </c>
      <c r="D174">
        <v>1</v>
      </c>
      <c r="E174">
        <v>10</v>
      </c>
      <c r="F174">
        <v>29</v>
      </c>
      <c r="G174" t="s">
        <v>23</v>
      </c>
      <c r="H174" t="s">
        <v>173</v>
      </c>
      <c r="I174" t="s">
        <v>157</v>
      </c>
      <c r="J174">
        <v>346</v>
      </c>
      <c r="L174">
        <v>16</v>
      </c>
      <c r="M174" s="21">
        <v>14</v>
      </c>
      <c r="N174">
        <v>0</v>
      </c>
      <c r="Q174">
        <v>122</v>
      </c>
      <c r="R174">
        <v>141105</v>
      </c>
      <c r="S174">
        <v>1791</v>
      </c>
      <c r="T174">
        <v>1</v>
      </c>
      <c r="U174">
        <v>10</v>
      </c>
      <c r="V174">
        <v>29</v>
      </c>
      <c r="W174" t="s">
        <v>23</v>
      </c>
      <c r="X174" t="s">
        <v>173</v>
      </c>
      <c r="Y174" t="s">
        <v>157</v>
      </c>
      <c r="Z174">
        <v>260</v>
      </c>
      <c r="AB174">
        <v>16</v>
      </c>
      <c r="AC174" s="21">
        <v>7</v>
      </c>
      <c r="AD174">
        <v>0</v>
      </c>
    </row>
    <row r="175" spans="1:46" x14ac:dyDescent="0.35">
      <c r="A175">
        <v>124</v>
      </c>
      <c r="B175">
        <v>141047</v>
      </c>
      <c r="C175">
        <v>1791</v>
      </c>
      <c r="D175">
        <v>1</v>
      </c>
      <c r="E175">
        <v>11</v>
      </c>
      <c r="F175">
        <v>29</v>
      </c>
      <c r="H175" t="s">
        <v>174</v>
      </c>
      <c r="I175" t="s">
        <v>175</v>
      </c>
      <c r="J175">
        <v>347</v>
      </c>
      <c r="L175">
        <v>28</v>
      </c>
      <c r="M175" s="21">
        <v>4226</v>
      </c>
      <c r="N175">
        <v>84</v>
      </c>
      <c r="Q175">
        <v>122</v>
      </c>
      <c r="R175">
        <v>141105</v>
      </c>
      <c r="S175">
        <v>1791</v>
      </c>
      <c r="T175">
        <v>1</v>
      </c>
      <c r="U175">
        <v>11</v>
      </c>
      <c r="V175">
        <v>29</v>
      </c>
      <c r="X175" t="s">
        <v>174</v>
      </c>
      <c r="Y175" t="s">
        <v>175</v>
      </c>
      <c r="Z175">
        <v>261</v>
      </c>
      <c r="AB175">
        <v>28</v>
      </c>
      <c r="AC175" s="21">
        <v>2113</v>
      </c>
      <c r="AD175">
        <v>46</v>
      </c>
      <c r="AF175">
        <v>123</v>
      </c>
      <c r="AG175">
        <v>141121</v>
      </c>
      <c r="AH175">
        <v>1791</v>
      </c>
      <c r="AI175">
        <v>1</v>
      </c>
      <c r="AJ175">
        <v>11</v>
      </c>
      <c r="AK175">
        <v>29</v>
      </c>
      <c r="AM175" t="s">
        <v>174</v>
      </c>
      <c r="AN175" t="s">
        <v>183</v>
      </c>
      <c r="AO175">
        <v>306</v>
      </c>
      <c r="AQ175">
        <v>28</v>
      </c>
      <c r="AR175" s="21">
        <v>2291</v>
      </c>
      <c r="AS175">
        <v>24</v>
      </c>
    </row>
    <row r="176" spans="1:46" x14ac:dyDescent="0.35">
      <c r="A176">
        <v>124</v>
      </c>
      <c r="B176">
        <v>141047</v>
      </c>
      <c r="C176">
        <v>1791</v>
      </c>
      <c r="D176">
        <v>1</v>
      </c>
      <c r="E176">
        <v>11</v>
      </c>
      <c r="F176">
        <v>29</v>
      </c>
      <c r="H176" t="s">
        <v>26</v>
      </c>
      <c r="I176" t="s">
        <v>150</v>
      </c>
      <c r="J176">
        <v>348</v>
      </c>
      <c r="L176">
        <v>32</v>
      </c>
      <c r="M176" s="21">
        <v>394</v>
      </c>
      <c r="N176">
        <v>12</v>
      </c>
      <c r="Q176">
        <v>122</v>
      </c>
      <c r="R176">
        <v>141105</v>
      </c>
      <c r="S176">
        <v>1791</v>
      </c>
      <c r="T176">
        <v>1</v>
      </c>
      <c r="U176">
        <v>11</v>
      </c>
      <c r="V176">
        <v>29</v>
      </c>
      <c r="X176" t="s">
        <v>26</v>
      </c>
      <c r="Y176" t="s">
        <v>150</v>
      </c>
      <c r="Z176">
        <v>262</v>
      </c>
      <c r="AB176">
        <v>32</v>
      </c>
      <c r="AC176" s="21">
        <v>197</v>
      </c>
      <c r="AD176">
        <v>6</v>
      </c>
      <c r="AF176">
        <v>123</v>
      </c>
      <c r="AG176">
        <v>141125</v>
      </c>
      <c r="AH176">
        <v>1791</v>
      </c>
      <c r="AI176">
        <v>1</v>
      </c>
      <c r="AJ176">
        <v>11</v>
      </c>
      <c r="AK176">
        <v>29</v>
      </c>
      <c r="AM176" t="s">
        <v>26</v>
      </c>
      <c r="AN176" t="s">
        <v>150</v>
      </c>
      <c r="AO176">
        <v>307</v>
      </c>
      <c r="AQ176">
        <v>32</v>
      </c>
      <c r="AR176" s="21">
        <v>2748</v>
      </c>
      <c r="AS176">
        <v>35</v>
      </c>
    </row>
    <row r="177" spans="1:45" x14ac:dyDescent="0.35">
      <c r="A177">
        <v>124</v>
      </c>
      <c r="B177">
        <v>141047</v>
      </c>
      <c r="C177">
        <v>1791</v>
      </c>
      <c r="D177">
        <v>1</v>
      </c>
      <c r="E177">
        <v>11</v>
      </c>
      <c r="F177">
        <v>29</v>
      </c>
      <c r="H177" t="s">
        <v>176</v>
      </c>
      <c r="I177" t="s">
        <v>177</v>
      </c>
      <c r="J177">
        <v>349</v>
      </c>
      <c r="L177">
        <v>49</v>
      </c>
      <c r="M177" s="21">
        <v>76</v>
      </c>
      <c r="N177">
        <v>90</v>
      </c>
      <c r="O177" s="22">
        <f>SUM($M$13:M177)+SUM(N$13:N177)/100</f>
        <v>613947.89</v>
      </c>
      <c r="Q177">
        <v>141</v>
      </c>
      <c r="R177">
        <v>141216</v>
      </c>
      <c r="S177">
        <v>1791</v>
      </c>
      <c r="T177">
        <v>1</v>
      </c>
      <c r="U177">
        <v>11</v>
      </c>
      <c r="V177">
        <v>29</v>
      </c>
      <c r="X177" t="s">
        <v>176</v>
      </c>
      <c r="Y177" t="s">
        <v>177</v>
      </c>
      <c r="Z177">
        <v>263</v>
      </c>
      <c r="AB177">
        <v>49</v>
      </c>
      <c r="AC177" s="21">
        <v>38</v>
      </c>
      <c r="AD177">
        <v>45</v>
      </c>
      <c r="AF177">
        <v>123</v>
      </c>
      <c r="AG177">
        <v>141125</v>
      </c>
      <c r="AH177">
        <v>1791</v>
      </c>
      <c r="AI177">
        <v>1</v>
      </c>
      <c r="AJ177">
        <v>11</v>
      </c>
      <c r="AK177">
        <v>29</v>
      </c>
      <c r="AM177" t="s">
        <v>176</v>
      </c>
      <c r="AN177" t="s">
        <v>184</v>
      </c>
      <c r="AO177">
        <v>308</v>
      </c>
      <c r="AQ177">
        <v>49</v>
      </c>
      <c r="AR177" s="21">
        <v>71</v>
      </c>
      <c r="AS177">
        <v>23</v>
      </c>
    </row>
    <row r="178" spans="1:45" x14ac:dyDescent="0.35">
      <c r="A178">
        <v>140</v>
      </c>
      <c r="B178">
        <v>141154</v>
      </c>
      <c r="C178">
        <v>1791</v>
      </c>
      <c r="D178">
        <v>1</v>
      </c>
      <c r="E178">
        <v>11</v>
      </c>
      <c r="F178">
        <v>29</v>
      </c>
      <c r="H178" t="s">
        <v>36</v>
      </c>
      <c r="I178" t="s">
        <v>47</v>
      </c>
      <c r="J178">
        <v>350</v>
      </c>
      <c r="L178">
        <v>68</v>
      </c>
      <c r="M178" s="21">
        <v>2398</v>
      </c>
      <c r="N178">
        <v>82</v>
      </c>
      <c r="Q178">
        <v>141</v>
      </c>
      <c r="R178">
        <v>141216</v>
      </c>
      <c r="S178">
        <v>1791</v>
      </c>
      <c r="T178">
        <v>1</v>
      </c>
      <c r="U178">
        <v>11</v>
      </c>
      <c r="V178">
        <v>29</v>
      </c>
      <c r="X178" t="s">
        <v>36</v>
      </c>
      <c r="Y178" t="s">
        <v>47</v>
      </c>
      <c r="Z178">
        <v>264</v>
      </c>
      <c r="AB178">
        <v>68</v>
      </c>
      <c r="AC178" s="21">
        <v>1199</v>
      </c>
      <c r="AD178">
        <v>42</v>
      </c>
      <c r="AF178">
        <v>123</v>
      </c>
      <c r="AG178">
        <v>141125</v>
      </c>
      <c r="AH178">
        <v>1791</v>
      </c>
      <c r="AI178">
        <v>1</v>
      </c>
      <c r="AJ178">
        <v>11</v>
      </c>
      <c r="AK178">
        <v>29</v>
      </c>
      <c r="AM178" t="s">
        <v>36</v>
      </c>
      <c r="AN178" t="s">
        <v>47</v>
      </c>
      <c r="AO178">
        <v>309</v>
      </c>
      <c r="AQ178">
        <v>68</v>
      </c>
      <c r="AR178" s="21">
        <v>1206</v>
      </c>
      <c r="AS178">
        <v>40</v>
      </c>
    </row>
    <row r="179" spans="1:45" x14ac:dyDescent="0.35">
      <c r="AF179">
        <v>123</v>
      </c>
      <c r="AG179">
        <v>141125</v>
      </c>
      <c r="AH179">
        <v>1791</v>
      </c>
      <c r="AI179">
        <v>1</v>
      </c>
      <c r="AJ179">
        <v>12</v>
      </c>
      <c r="AK179">
        <v>29</v>
      </c>
      <c r="AM179" t="s">
        <v>93</v>
      </c>
      <c r="AN179" t="s">
        <v>94</v>
      </c>
      <c r="AO179">
        <v>310</v>
      </c>
      <c r="AQ179">
        <v>32</v>
      </c>
      <c r="AR179" s="21">
        <v>5000</v>
      </c>
      <c r="AS179">
        <v>0</v>
      </c>
    </row>
    <row r="180" spans="1:45" x14ac:dyDescent="0.35">
      <c r="A180">
        <v>140</v>
      </c>
      <c r="B180">
        <v>141154</v>
      </c>
      <c r="C180">
        <v>1791</v>
      </c>
      <c r="D180">
        <v>1</v>
      </c>
      <c r="E180">
        <v>12</v>
      </c>
      <c r="F180">
        <v>29</v>
      </c>
      <c r="H180" t="s">
        <v>40</v>
      </c>
      <c r="I180" t="s">
        <v>50</v>
      </c>
      <c r="J180">
        <v>351</v>
      </c>
      <c r="L180">
        <v>22</v>
      </c>
      <c r="M180" s="21">
        <v>2910</v>
      </c>
      <c r="N180">
        <v>84</v>
      </c>
      <c r="Q180">
        <v>141</v>
      </c>
      <c r="R180">
        <v>141216</v>
      </c>
      <c r="S180">
        <v>1791</v>
      </c>
      <c r="T180">
        <v>1</v>
      </c>
      <c r="U180">
        <v>12</v>
      </c>
      <c r="V180">
        <v>29</v>
      </c>
      <c r="X180" t="s">
        <v>40</v>
      </c>
      <c r="Y180" t="s">
        <v>50</v>
      </c>
      <c r="Z180">
        <v>265</v>
      </c>
      <c r="AB180">
        <v>22</v>
      </c>
      <c r="AC180" s="21">
        <v>1455</v>
      </c>
      <c r="AD180">
        <v>45</v>
      </c>
      <c r="AF180">
        <v>123</v>
      </c>
      <c r="AG180">
        <v>141125</v>
      </c>
      <c r="AH180">
        <v>1791</v>
      </c>
      <c r="AI180">
        <v>1</v>
      </c>
      <c r="AJ180">
        <v>12</v>
      </c>
      <c r="AK180">
        <v>29</v>
      </c>
      <c r="AM180" t="s">
        <v>40</v>
      </c>
      <c r="AN180" t="s">
        <v>50</v>
      </c>
      <c r="AO180">
        <v>311</v>
      </c>
      <c r="AQ180">
        <v>22</v>
      </c>
      <c r="AR180" s="21">
        <v>1062</v>
      </c>
      <c r="AS180">
        <v>94</v>
      </c>
    </row>
    <row r="181" spans="1:45" x14ac:dyDescent="0.35">
      <c r="A181">
        <v>140</v>
      </c>
      <c r="B181">
        <v>141154</v>
      </c>
      <c r="C181">
        <v>1791</v>
      </c>
      <c r="D181">
        <v>1</v>
      </c>
      <c r="E181">
        <v>12</v>
      </c>
      <c r="F181">
        <v>29</v>
      </c>
      <c r="H181" t="s">
        <v>34</v>
      </c>
      <c r="I181" t="s">
        <v>132</v>
      </c>
      <c r="J181">
        <v>352</v>
      </c>
      <c r="L181">
        <v>114</v>
      </c>
      <c r="M181" s="21">
        <v>288</v>
      </c>
      <c r="N181">
        <v>2</v>
      </c>
      <c r="Q181">
        <v>141</v>
      </c>
      <c r="R181">
        <v>141216</v>
      </c>
      <c r="S181">
        <v>1791</v>
      </c>
      <c r="T181">
        <v>1</v>
      </c>
      <c r="U181">
        <v>12</v>
      </c>
      <c r="V181">
        <v>29</v>
      </c>
      <c r="X181" t="s">
        <v>34</v>
      </c>
      <c r="Y181" t="s">
        <v>132</v>
      </c>
      <c r="Z181">
        <v>266</v>
      </c>
      <c r="AB181">
        <v>114</v>
      </c>
      <c r="AC181" s="21">
        <v>144</v>
      </c>
      <c r="AD181">
        <v>1</v>
      </c>
      <c r="AF181">
        <v>123</v>
      </c>
      <c r="AG181">
        <v>141125</v>
      </c>
      <c r="AH181">
        <v>1791</v>
      </c>
      <c r="AI181">
        <v>1</v>
      </c>
      <c r="AJ181">
        <v>12</v>
      </c>
      <c r="AK181">
        <v>29</v>
      </c>
      <c r="AM181" t="s">
        <v>34</v>
      </c>
      <c r="AN181" t="s">
        <v>132</v>
      </c>
      <c r="AO181">
        <v>312</v>
      </c>
      <c r="AQ181">
        <v>114</v>
      </c>
      <c r="AR181" s="21">
        <v>155</v>
      </c>
      <c r="AS181">
        <v>62</v>
      </c>
    </row>
    <row r="182" spans="1:45" x14ac:dyDescent="0.35">
      <c r="AF182">
        <v>123</v>
      </c>
      <c r="AG182">
        <v>141125</v>
      </c>
      <c r="AH182">
        <v>1791</v>
      </c>
      <c r="AI182">
        <v>1</v>
      </c>
      <c r="AJ182">
        <v>12</v>
      </c>
      <c r="AK182">
        <v>29</v>
      </c>
      <c r="AM182" t="s">
        <v>27</v>
      </c>
      <c r="AN182" t="s">
        <v>91</v>
      </c>
      <c r="AO182">
        <v>313</v>
      </c>
      <c r="AQ182">
        <v>57</v>
      </c>
      <c r="AR182" s="21">
        <v>5143</v>
      </c>
      <c r="AS182">
        <v>0</v>
      </c>
    </row>
    <row r="183" spans="1:45" x14ac:dyDescent="0.35">
      <c r="AF183">
        <v>123</v>
      </c>
      <c r="AG183">
        <v>141125</v>
      </c>
      <c r="AH183">
        <v>1791</v>
      </c>
      <c r="AI183">
        <v>1</v>
      </c>
      <c r="AJ183">
        <v>13</v>
      </c>
      <c r="AK183">
        <v>31</v>
      </c>
      <c r="AM183" t="s">
        <v>99</v>
      </c>
      <c r="AN183" t="s">
        <v>98</v>
      </c>
      <c r="AO183">
        <v>319</v>
      </c>
      <c r="AQ183">
        <v>70</v>
      </c>
      <c r="AR183" s="21">
        <v>165</v>
      </c>
      <c r="AS183">
        <v>0</v>
      </c>
    </row>
    <row r="184" spans="1:45" x14ac:dyDescent="0.35">
      <c r="A184">
        <v>140</v>
      </c>
      <c r="B184">
        <v>141154</v>
      </c>
      <c r="C184">
        <v>1791</v>
      </c>
      <c r="D184">
        <v>1</v>
      </c>
      <c r="E184">
        <v>15</v>
      </c>
      <c r="F184">
        <v>31</v>
      </c>
      <c r="H184" t="s">
        <v>34</v>
      </c>
      <c r="I184" t="s">
        <v>132</v>
      </c>
      <c r="J184">
        <v>372</v>
      </c>
      <c r="L184">
        <v>114</v>
      </c>
      <c r="M184" s="21">
        <v>7146</v>
      </c>
      <c r="N184">
        <v>37</v>
      </c>
      <c r="Q184">
        <v>141</v>
      </c>
      <c r="R184">
        <v>141216</v>
      </c>
      <c r="S184">
        <v>1791</v>
      </c>
      <c r="T184">
        <v>1</v>
      </c>
      <c r="U184">
        <v>15</v>
      </c>
      <c r="V184">
        <v>31</v>
      </c>
      <c r="X184" t="s">
        <v>34</v>
      </c>
      <c r="Y184" t="s">
        <v>132</v>
      </c>
      <c r="Z184">
        <v>284</v>
      </c>
      <c r="AB184">
        <v>114</v>
      </c>
      <c r="AC184" s="21">
        <v>3573</v>
      </c>
      <c r="AD184">
        <v>19</v>
      </c>
      <c r="AF184">
        <v>123</v>
      </c>
      <c r="AG184">
        <v>141125</v>
      </c>
      <c r="AH184">
        <v>1791</v>
      </c>
      <c r="AI184">
        <v>1</v>
      </c>
      <c r="AJ184">
        <v>15</v>
      </c>
      <c r="AK184">
        <v>31</v>
      </c>
      <c r="AM184" t="s">
        <v>34</v>
      </c>
      <c r="AN184" t="s">
        <v>132</v>
      </c>
      <c r="AO184">
        <v>328</v>
      </c>
      <c r="AQ184">
        <v>114</v>
      </c>
      <c r="AR184" s="21">
        <v>1929</v>
      </c>
      <c r="AS184">
        <v>52</v>
      </c>
    </row>
    <row r="185" spans="1:45" x14ac:dyDescent="0.35">
      <c r="A185">
        <v>140</v>
      </c>
      <c r="B185">
        <v>141154</v>
      </c>
      <c r="C185">
        <v>1791</v>
      </c>
      <c r="D185">
        <v>1</v>
      </c>
      <c r="E185">
        <v>17</v>
      </c>
      <c r="F185">
        <v>32</v>
      </c>
      <c r="H185" t="s">
        <v>185</v>
      </c>
      <c r="I185" t="s">
        <v>186</v>
      </c>
      <c r="J185">
        <v>389</v>
      </c>
      <c r="L185">
        <v>62</v>
      </c>
      <c r="M185" s="21">
        <v>142</v>
      </c>
      <c r="N185">
        <v>27</v>
      </c>
      <c r="Q185">
        <v>141</v>
      </c>
      <c r="R185">
        <v>141216</v>
      </c>
      <c r="S185">
        <v>1791</v>
      </c>
      <c r="T185">
        <v>1</v>
      </c>
      <c r="U185">
        <v>17</v>
      </c>
      <c r="V185">
        <v>32</v>
      </c>
      <c r="X185" t="s">
        <v>185</v>
      </c>
      <c r="Y185" t="s">
        <v>186</v>
      </c>
      <c r="Z185">
        <v>280</v>
      </c>
      <c r="AB185">
        <v>62</v>
      </c>
      <c r="AC185" s="21">
        <v>71</v>
      </c>
      <c r="AD185">
        <v>14</v>
      </c>
      <c r="AF185">
        <v>142</v>
      </c>
      <c r="AG185">
        <v>141236</v>
      </c>
      <c r="AH185">
        <v>1791</v>
      </c>
      <c r="AI185">
        <v>1</v>
      </c>
      <c r="AJ185">
        <v>17</v>
      </c>
      <c r="AK185">
        <v>32</v>
      </c>
      <c r="AM185" t="s">
        <v>185</v>
      </c>
      <c r="AN185" t="s">
        <v>186</v>
      </c>
      <c r="AO185">
        <v>345</v>
      </c>
      <c r="AQ185">
        <v>62</v>
      </c>
      <c r="AR185" s="21">
        <v>76</v>
      </c>
      <c r="AS185">
        <v>84</v>
      </c>
    </row>
    <row r="186" spans="1:45" x14ac:dyDescent="0.35">
      <c r="A186">
        <v>140</v>
      </c>
      <c r="B186">
        <v>141154</v>
      </c>
      <c r="C186">
        <v>1791</v>
      </c>
      <c r="D186">
        <v>1</v>
      </c>
      <c r="E186">
        <v>17</v>
      </c>
      <c r="F186">
        <v>32</v>
      </c>
      <c r="H186" t="s">
        <v>87</v>
      </c>
      <c r="I186" t="s">
        <v>88</v>
      </c>
      <c r="J186">
        <v>390</v>
      </c>
      <c r="L186">
        <v>31</v>
      </c>
      <c r="M186" s="21">
        <v>1501</v>
      </c>
      <c r="N186">
        <v>61</v>
      </c>
      <c r="Q186">
        <v>141</v>
      </c>
      <c r="R186">
        <v>141216</v>
      </c>
      <c r="S186">
        <v>1791</v>
      </c>
      <c r="T186">
        <v>1</v>
      </c>
      <c r="U186">
        <v>17</v>
      </c>
      <c r="V186">
        <v>32</v>
      </c>
      <c r="X186" t="s">
        <v>87</v>
      </c>
      <c r="Y186" t="s">
        <v>88</v>
      </c>
      <c r="Z186">
        <v>289</v>
      </c>
      <c r="AB186">
        <v>31</v>
      </c>
      <c r="AC186" s="21">
        <v>750</v>
      </c>
      <c r="AD186">
        <v>81</v>
      </c>
      <c r="AF186">
        <v>142</v>
      </c>
      <c r="AG186">
        <v>141236</v>
      </c>
      <c r="AH186">
        <v>1791</v>
      </c>
      <c r="AI186">
        <v>1</v>
      </c>
      <c r="AJ186">
        <v>17</v>
      </c>
      <c r="AK186">
        <v>32</v>
      </c>
      <c r="AM186" t="s">
        <v>87</v>
      </c>
      <c r="AN186" t="s">
        <v>88</v>
      </c>
      <c r="AO186">
        <v>346</v>
      </c>
      <c r="AQ186">
        <v>31</v>
      </c>
      <c r="AR186" s="21">
        <v>460</v>
      </c>
      <c r="AS186">
        <v>0</v>
      </c>
    </row>
    <row r="187" spans="1:45" x14ac:dyDescent="0.35">
      <c r="A187">
        <v>140</v>
      </c>
      <c r="B187">
        <v>141154</v>
      </c>
      <c r="C187">
        <v>1791</v>
      </c>
      <c r="D187">
        <v>1</v>
      </c>
      <c r="E187">
        <v>17</v>
      </c>
      <c r="F187">
        <v>33</v>
      </c>
      <c r="H187" t="s">
        <v>104</v>
      </c>
      <c r="I187" t="s">
        <v>105</v>
      </c>
      <c r="J187">
        <v>391</v>
      </c>
      <c r="L187">
        <v>60</v>
      </c>
      <c r="M187" s="21">
        <v>8667</v>
      </c>
      <c r="N187">
        <v>84</v>
      </c>
      <c r="Q187">
        <v>141</v>
      </c>
      <c r="R187">
        <v>141216</v>
      </c>
      <c r="S187">
        <v>1791</v>
      </c>
      <c r="T187">
        <v>1</v>
      </c>
      <c r="U187">
        <v>17</v>
      </c>
      <c r="V187">
        <v>33</v>
      </c>
      <c r="X187" t="s">
        <v>104</v>
      </c>
      <c r="Y187" t="s">
        <v>105</v>
      </c>
      <c r="Z187">
        <v>290</v>
      </c>
      <c r="AB187">
        <v>60</v>
      </c>
      <c r="AC187" s="21">
        <v>4333</v>
      </c>
      <c r="AD187">
        <v>93</v>
      </c>
      <c r="AF187">
        <v>142</v>
      </c>
      <c r="AG187">
        <v>141236</v>
      </c>
      <c r="AH187">
        <v>1791</v>
      </c>
      <c r="AI187">
        <v>1</v>
      </c>
      <c r="AJ187">
        <v>17</v>
      </c>
      <c r="AK187">
        <v>33</v>
      </c>
      <c r="AM187" t="s">
        <v>210</v>
      </c>
      <c r="AN187" t="s">
        <v>105</v>
      </c>
      <c r="AO187">
        <v>347</v>
      </c>
      <c r="AQ187">
        <v>60</v>
      </c>
      <c r="AR187" s="21">
        <v>2340</v>
      </c>
      <c r="AS187">
        <v>31</v>
      </c>
    </row>
    <row r="188" spans="1:45" x14ac:dyDescent="0.35">
      <c r="A188">
        <v>140</v>
      </c>
      <c r="B188">
        <v>141154</v>
      </c>
      <c r="C188">
        <v>1791</v>
      </c>
      <c r="D188">
        <v>1</v>
      </c>
      <c r="E188">
        <v>17</v>
      </c>
      <c r="F188">
        <v>33</v>
      </c>
      <c r="H188" t="s">
        <v>187</v>
      </c>
      <c r="I188" t="s">
        <v>188</v>
      </c>
      <c r="J188">
        <v>392</v>
      </c>
      <c r="L188">
        <v>81</v>
      </c>
      <c r="M188" s="21">
        <v>4689</v>
      </c>
      <c r="N188">
        <v>80</v>
      </c>
      <c r="Q188">
        <v>141</v>
      </c>
      <c r="R188">
        <v>141216</v>
      </c>
      <c r="S188">
        <v>1791</v>
      </c>
      <c r="T188">
        <v>1</v>
      </c>
      <c r="U188">
        <v>17</v>
      </c>
      <c r="V188">
        <v>33</v>
      </c>
      <c r="X188" t="s">
        <v>187</v>
      </c>
      <c r="Y188" t="s">
        <v>188</v>
      </c>
      <c r="Z188">
        <v>291</v>
      </c>
      <c r="AB188">
        <v>81</v>
      </c>
      <c r="AC188" s="21">
        <v>2344</v>
      </c>
      <c r="AD188">
        <v>91</v>
      </c>
      <c r="AF188">
        <v>142</v>
      </c>
      <c r="AG188">
        <v>141240</v>
      </c>
      <c r="AH188">
        <v>1791</v>
      </c>
      <c r="AI188">
        <v>1</v>
      </c>
      <c r="AJ188">
        <v>17</v>
      </c>
      <c r="AK188">
        <v>33</v>
      </c>
      <c r="AM188" t="s">
        <v>107</v>
      </c>
      <c r="AN188" t="s">
        <v>109</v>
      </c>
      <c r="AO188">
        <v>348</v>
      </c>
      <c r="AQ188">
        <v>81</v>
      </c>
      <c r="AR188" s="21">
        <v>1880</v>
      </c>
      <c r="AS188">
        <v>35</v>
      </c>
    </row>
    <row r="189" spans="1:45" x14ac:dyDescent="0.35">
      <c r="A189">
        <v>140</v>
      </c>
      <c r="B189">
        <v>141154</v>
      </c>
      <c r="C189">
        <v>1791</v>
      </c>
      <c r="D189">
        <v>1</v>
      </c>
      <c r="E189">
        <v>17</v>
      </c>
      <c r="F189">
        <v>33</v>
      </c>
      <c r="H189" t="s">
        <v>43</v>
      </c>
      <c r="I189" t="s">
        <v>189</v>
      </c>
      <c r="J189">
        <v>393</v>
      </c>
      <c r="L189">
        <v>75</v>
      </c>
      <c r="M189" s="21">
        <v>1703</v>
      </c>
      <c r="N189">
        <v>35</v>
      </c>
      <c r="Q189">
        <v>141</v>
      </c>
      <c r="R189">
        <v>141216</v>
      </c>
      <c r="S189">
        <v>1791</v>
      </c>
      <c r="T189">
        <v>1</v>
      </c>
      <c r="U189">
        <v>17</v>
      </c>
      <c r="V189">
        <v>33</v>
      </c>
      <c r="X189" t="s">
        <v>43</v>
      </c>
      <c r="Y189" t="s">
        <v>189</v>
      </c>
      <c r="Z189">
        <v>292</v>
      </c>
      <c r="AB189">
        <v>75</v>
      </c>
      <c r="AC189" s="21">
        <v>851</v>
      </c>
      <c r="AD189">
        <v>68</v>
      </c>
      <c r="AF189">
        <v>142</v>
      </c>
      <c r="AG189">
        <v>141240</v>
      </c>
      <c r="AH189">
        <v>1791</v>
      </c>
      <c r="AI189">
        <v>1</v>
      </c>
      <c r="AJ189">
        <v>17</v>
      </c>
      <c r="AK189">
        <v>33</v>
      </c>
      <c r="AM189" t="s">
        <v>43</v>
      </c>
      <c r="AN189" t="s">
        <v>189</v>
      </c>
      <c r="AO189">
        <v>349</v>
      </c>
      <c r="AQ189">
        <v>75</v>
      </c>
      <c r="AR189" s="21">
        <v>459</v>
      </c>
      <c r="AS189">
        <v>90</v>
      </c>
    </row>
    <row r="190" spans="1:45" x14ac:dyDescent="0.35">
      <c r="Q190">
        <v>141</v>
      </c>
      <c r="R190">
        <v>141216</v>
      </c>
      <c r="S190">
        <v>1791</v>
      </c>
      <c r="T190">
        <v>1</v>
      </c>
      <c r="U190">
        <v>19</v>
      </c>
      <c r="V190">
        <v>33</v>
      </c>
      <c r="X190" t="s">
        <v>148</v>
      </c>
      <c r="Y190" t="s">
        <v>149</v>
      </c>
      <c r="Z190">
        <v>294</v>
      </c>
      <c r="AB190">
        <v>21</v>
      </c>
      <c r="AC190" s="21">
        <v>26384</v>
      </c>
      <c r="AD190">
        <v>39</v>
      </c>
      <c r="AF190">
        <v>142</v>
      </c>
      <c r="AG190">
        <v>141240</v>
      </c>
      <c r="AH190">
        <v>1791</v>
      </c>
      <c r="AI190">
        <v>1</v>
      </c>
      <c r="AJ190">
        <v>17</v>
      </c>
      <c r="AK190">
        <v>33</v>
      </c>
      <c r="AM190" t="s">
        <v>148</v>
      </c>
      <c r="AN190" t="s">
        <v>149</v>
      </c>
      <c r="AO190">
        <v>353</v>
      </c>
      <c r="AQ190">
        <v>21</v>
      </c>
      <c r="AR190" s="21">
        <v>18001</v>
      </c>
      <c r="AS190">
        <v>37</v>
      </c>
    </row>
    <row r="191" spans="1:45" x14ac:dyDescent="0.35">
      <c r="A191">
        <v>140</v>
      </c>
      <c r="B191">
        <v>141154</v>
      </c>
      <c r="C191">
        <v>1791</v>
      </c>
      <c r="D191">
        <v>1</v>
      </c>
      <c r="E191">
        <v>19</v>
      </c>
      <c r="F191">
        <v>33</v>
      </c>
      <c r="H191" t="s">
        <v>40</v>
      </c>
      <c r="I191" t="s">
        <v>41</v>
      </c>
      <c r="J191">
        <v>396</v>
      </c>
      <c r="L191">
        <v>53</v>
      </c>
      <c r="M191" s="21">
        <v>4245</v>
      </c>
      <c r="N191">
        <v>71</v>
      </c>
      <c r="Q191">
        <v>141</v>
      </c>
      <c r="R191">
        <v>141216</v>
      </c>
      <c r="S191">
        <v>1791</v>
      </c>
      <c r="T191">
        <v>1</v>
      </c>
      <c r="U191">
        <v>19</v>
      </c>
      <c r="V191">
        <v>33</v>
      </c>
      <c r="X191" t="s">
        <v>40</v>
      </c>
      <c r="Y191" t="s">
        <v>41</v>
      </c>
      <c r="Z191">
        <v>295</v>
      </c>
      <c r="AB191">
        <v>53</v>
      </c>
      <c r="AC191" s="21">
        <v>2122</v>
      </c>
      <c r="AD191">
        <v>86</v>
      </c>
      <c r="AF191">
        <v>142</v>
      </c>
      <c r="AG191">
        <v>141240</v>
      </c>
      <c r="AH191">
        <v>1791</v>
      </c>
      <c r="AI191">
        <v>1</v>
      </c>
      <c r="AJ191">
        <v>19</v>
      </c>
      <c r="AK191">
        <v>33</v>
      </c>
      <c r="AM191" t="s">
        <v>40</v>
      </c>
      <c r="AN191" t="s">
        <v>41</v>
      </c>
      <c r="AO191">
        <v>357</v>
      </c>
      <c r="AQ191">
        <v>53</v>
      </c>
      <c r="AR191" s="21">
        <v>8675</v>
      </c>
      <c r="AS191">
        <v>25</v>
      </c>
    </row>
    <row r="192" spans="1:45" x14ac:dyDescent="0.35">
      <c r="AF192">
        <v>142</v>
      </c>
      <c r="AG192">
        <v>141240</v>
      </c>
      <c r="AH192">
        <v>1791</v>
      </c>
      <c r="AI192">
        <v>1</v>
      </c>
      <c r="AJ192">
        <v>20</v>
      </c>
      <c r="AK192">
        <v>34</v>
      </c>
      <c r="AM192" t="s">
        <v>211</v>
      </c>
      <c r="AN192" t="s">
        <v>212</v>
      </c>
      <c r="AO192">
        <v>366</v>
      </c>
      <c r="AQ192">
        <v>40</v>
      </c>
      <c r="AR192" s="21">
        <v>5000</v>
      </c>
      <c r="AS192">
        <v>0</v>
      </c>
    </row>
    <row r="193" spans="1:45" x14ac:dyDescent="0.35">
      <c r="A193">
        <v>140</v>
      </c>
      <c r="B193">
        <v>141154</v>
      </c>
      <c r="C193">
        <v>1791</v>
      </c>
      <c r="D193">
        <v>1</v>
      </c>
      <c r="E193">
        <v>20</v>
      </c>
      <c r="F193">
        <v>34</v>
      </c>
      <c r="H193" t="s">
        <v>43</v>
      </c>
      <c r="I193" t="s">
        <v>190</v>
      </c>
      <c r="J193">
        <v>364</v>
      </c>
      <c r="L193">
        <v>92</v>
      </c>
      <c r="M193" s="21">
        <v>847</v>
      </c>
      <c r="N193">
        <v>44</v>
      </c>
      <c r="Q193">
        <v>141</v>
      </c>
      <c r="R193">
        <v>141216</v>
      </c>
      <c r="S193">
        <v>1791</v>
      </c>
      <c r="T193">
        <v>1</v>
      </c>
      <c r="U193">
        <v>20</v>
      </c>
      <c r="V193">
        <v>34</v>
      </c>
      <c r="X193" t="s">
        <v>43</v>
      </c>
      <c r="Y193" t="s">
        <v>190</v>
      </c>
      <c r="Z193">
        <v>299</v>
      </c>
      <c r="AB193">
        <v>92</v>
      </c>
      <c r="AC193" s="21">
        <v>423</v>
      </c>
      <c r="AD193">
        <v>72</v>
      </c>
      <c r="AF193">
        <v>142</v>
      </c>
      <c r="AG193">
        <v>141240</v>
      </c>
      <c r="AH193">
        <v>1791</v>
      </c>
      <c r="AI193">
        <v>1</v>
      </c>
      <c r="AJ193">
        <v>20</v>
      </c>
      <c r="AK193">
        <v>34</v>
      </c>
      <c r="AM193" t="s">
        <v>43</v>
      </c>
      <c r="AN193" t="s">
        <v>190</v>
      </c>
      <c r="AO193">
        <v>366</v>
      </c>
      <c r="AQ193">
        <v>92</v>
      </c>
      <c r="AR193" s="21">
        <v>457</v>
      </c>
      <c r="AS193">
        <v>60</v>
      </c>
    </row>
    <row r="194" spans="1:45" x14ac:dyDescent="0.35">
      <c r="A194">
        <v>140</v>
      </c>
      <c r="B194">
        <v>141154</v>
      </c>
      <c r="C194">
        <v>1791</v>
      </c>
      <c r="D194">
        <v>1</v>
      </c>
      <c r="E194">
        <v>21</v>
      </c>
      <c r="F194">
        <v>34</v>
      </c>
      <c r="H194" t="s">
        <v>87</v>
      </c>
      <c r="I194" t="s">
        <v>88</v>
      </c>
      <c r="J194">
        <v>405</v>
      </c>
      <c r="L194">
        <v>31</v>
      </c>
      <c r="M194" s="21">
        <v>2666</v>
      </c>
      <c r="N194">
        <v>66</v>
      </c>
      <c r="Q194">
        <v>141</v>
      </c>
      <c r="R194">
        <v>141216</v>
      </c>
      <c r="S194">
        <v>1791</v>
      </c>
      <c r="T194">
        <v>1</v>
      </c>
      <c r="U194">
        <v>21</v>
      </c>
      <c r="V194">
        <v>34</v>
      </c>
      <c r="X194" t="s">
        <v>87</v>
      </c>
      <c r="Y194" t="s">
        <v>88</v>
      </c>
      <c r="Z194">
        <v>300</v>
      </c>
      <c r="AB194">
        <v>31</v>
      </c>
      <c r="AC194" s="21">
        <v>1333</v>
      </c>
      <c r="AD194">
        <v>34</v>
      </c>
      <c r="AF194">
        <v>142</v>
      </c>
      <c r="AG194">
        <v>141240</v>
      </c>
      <c r="AH194">
        <v>1791</v>
      </c>
      <c r="AI194">
        <v>1</v>
      </c>
      <c r="AJ194">
        <v>21</v>
      </c>
      <c r="AK194">
        <v>34</v>
      </c>
      <c r="AM194" t="s">
        <v>87</v>
      </c>
      <c r="AN194" t="s">
        <v>88</v>
      </c>
      <c r="AO194">
        <v>367</v>
      </c>
      <c r="AQ194">
        <v>31</v>
      </c>
      <c r="AR194" s="21">
        <v>720</v>
      </c>
      <c r="AS194">
        <v>0</v>
      </c>
    </row>
    <row r="195" spans="1:45" x14ac:dyDescent="0.35">
      <c r="A195">
        <v>140</v>
      </c>
      <c r="B195">
        <v>141154</v>
      </c>
      <c r="C195">
        <v>1791</v>
      </c>
      <c r="D195">
        <v>1</v>
      </c>
      <c r="E195">
        <v>21</v>
      </c>
      <c r="F195">
        <v>34</v>
      </c>
      <c r="H195" t="s">
        <v>26</v>
      </c>
      <c r="I195" t="s">
        <v>150</v>
      </c>
      <c r="J195">
        <v>406</v>
      </c>
      <c r="L195">
        <v>32</v>
      </c>
      <c r="M195" s="21">
        <v>8335</v>
      </c>
      <c r="N195">
        <v>13</v>
      </c>
      <c r="Q195">
        <v>141</v>
      </c>
      <c r="R195">
        <v>141216</v>
      </c>
      <c r="S195">
        <v>1791</v>
      </c>
      <c r="T195">
        <v>1</v>
      </c>
      <c r="U195">
        <v>21</v>
      </c>
      <c r="V195">
        <v>34</v>
      </c>
      <c r="X195" t="s">
        <v>26</v>
      </c>
      <c r="Y195" t="s">
        <v>150</v>
      </c>
      <c r="Z195">
        <v>301</v>
      </c>
      <c r="AB195">
        <v>32</v>
      </c>
      <c r="AC195" s="21">
        <v>4167</v>
      </c>
      <c r="AD195">
        <v>57</v>
      </c>
      <c r="AF195">
        <v>142</v>
      </c>
      <c r="AG195">
        <v>141240</v>
      </c>
      <c r="AH195">
        <v>1791</v>
      </c>
      <c r="AI195">
        <v>1</v>
      </c>
      <c r="AJ195">
        <v>21</v>
      </c>
      <c r="AK195">
        <v>34</v>
      </c>
      <c r="AM195" t="s">
        <v>26</v>
      </c>
      <c r="AN195" t="s">
        <v>150</v>
      </c>
      <c r="AO195">
        <v>368</v>
      </c>
      <c r="AQ195">
        <v>32</v>
      </c>
      <c r="AR195" s="21">
        <v>2250</v>
      </c>
      <c r="AS195">
        <v>48</v>
      </c>
    </row>
    <row r="196" spans="1:45" x14ac:dyDescent="0.35">
      <c r="A196">
        <v>140</v>
      </c>
      <c r="B196">
        <v>141154</v>
      </c>
      <c r="C196">
        <v>1791</v>
      </c>
      <c r="D196">
        <v>1</v>
      </c>
      <c r="E196">
        <v>21</v>
      </c>
      <c r="F196">
        <v>34</v>
      </c>
      <c r="H196" t="s">
        <v>35</v>
      </c>
      <c r="I196" t="s">
        <v>109</v>
      </c>
      <c r="J196">
        <v>407</v>
      </c>
      <c r="L196">
        <v>93</v>
      </c>
      <c r="M196" s="21">
        <v>6773</v>
      </c>
      <c r="N196">
        <v>63</v>
      </c>
      <c r="Q196">
        <v>141</v>
      </c>
      <c r="R196">
        <v>141216</v>
      </c>
      <c r="S196">
        <v>1791</v>
      </c>
      <c r="T196">
        <v>1</v>
      </c>
      <c r="U196">
        <v>21</v>
      </c>
      <c r="V196">
        <v>34</v>
      </c>
      <c r="X196" t="s">
        <v>35</v>
      </c>
      <c r="Y196" t="s">
        <v>109</v>
      </c>
      <c r="Z196">
        <v>302</v>
      </c>
      <c r="AB196">
        <v>93</v>
      </c>
      <c r="AC196" s="21">
        <v>3386</v>
      </c>
      <c r="AD196">
        <v>81</v>
      </c>
      <c r="AF196">
        <v>142</v>
      </c>
      <c r="AG196">
        <v>141240</v>
      </c>
      <c r="AH196">
        <v>1791</v>
      </c>
      <c r="AI196">
        <v>1</v>
      </c>
      <c r="AJ196">
        <v>21</v>
      </c>
      <c r="AK196">
        <v>34</v>
      </c>
      <c r="AM196" t="s">
        <v>35</v>
      </c>
      <c r="AN196" t="s">
        <v>109</v>
      </c>
      <c r="AO196">
        <v>369</v>
      </c>
      <c r="AQ196">
        <v>93</v>
      </c>
      <c r="AR196" s="21">
        <v>2641</v>
      </c>
      <c r="AS196">
        <v>70</v>
      </c>
    </row>
    <row r="197" spans="1:45" x14ac:dyDescent="0.35">
      <c r="A197">
        <v>140</v>
      </c>
      <c r="B197">
        <v>141154</v>
      </c>
      <c r="C197">
        <v>1791</v>
      </c>
      <c r="D197">
        <v>1</v>
      </c>
      <c r="E197">
        <v>21</v>
      </c>
      <c r="F197">
        <v>34</v>
      </c>
      <c r="H197" t="s">
        <v>213</v>
      </c>
      <c r="I197" t="s">
        <v>402</v>
      </c>
      <c r="J197">
        <v>408</v>
      </c>
      <c r="L197">
        <v>94</v>
      </c>
      <c r="M197" s="21">
        <v>3260</v>
      </c>
      <c r="N197">
        <v>83</v>
      </c>
      <c r="Q197">
        <v>141</v>
      </c>
      <c r="R197">
        <v>141216</v>
      </c>
      <c r="S197">
        <v>1791</v>
      </c>
      <c r="T197">
        <v>1</v>
      </c>
      <c r="U197">
        <v>21</v>
      </c>
      <c r="V197">
        <v>34</v>
      </c>
      <c r="X197" t="s">
        <v>213</v>
      </c>
      <c r="Y197" t="s">
        <v>402</v>
      </c>
      <c r="Z197">
        <v>303</v>
      </c>
      <c r="AB197">
        <v>94</v>
      </c>
      <c r="AC197" s="21">
        <v>1630</v>
      </c>
      <c r="AD197">
        <v>41</v>
      </c>
      <c r="AF197">
        <v>142</v>
      </c>
      <c r="AG197">
        <v>141240</v>
      </c>
      <c r="AH197">
        <v>1791</v>
      </c>
      <c r="AI197">
        <v>1</v>
      </c>
      <c r="AJ197">
        <v>21</v>
      </c>
      <c r="AK197">
        <v>34</v>
      </c>
      <c r="AM197" t="s">
        <v>213</v>
      </c>
      <c r="AN197" t="s">
        <v>402</v>
      </c>
      <c r="AO197">
        <v>370</v>
      </c>
      <c r="AQ197">
        <v>94</v>
      </c>
      <c r="AR197" s="21">
        <v>1760</v>
      </c>
      <c r="AS197">
        <v>84</v>
      </c>
    </row>
    <row r="198" spans="1:45" x14ac:dyDescent="0.35">
      <c r="Q198">
        <v>141</v>
      </c>
      <c r="R198">
        <v>141216</v>
      </c>
      <c r="S198">
        <v>1791</v>
      </c>
      <c r="T198">
        <v>1</v>
      </c>
      <c r="U198">
        <v>25</v>
      </c>
      <c r="V198">
        <v>36</v>
      </c>
      <c r="X198" t="s">
        <v>30</v>
      </c>
      <c r="Y198" t="s">
        <v>31</v>
      </c>
      <c r="Z198">
        <v>312</v>
      </c>
      <c r="AB198">
        <v>4</v>
      </c>
      <c r="AC198" s="21">
        <v>3010</v>
      </c>
      <c r="AD198">
        <v>55</v>
      </c>
    </row>
    <row r="199" spans="1:45" x14ac:dyDescent="0.35">
      <c r="A199">
        <v>140</v>
      </c>
      <c r="B199">
        <v>141154</v>
      </c>
      <c r="C199">
        <v>1791</v>
      </c>
      <c r="D199">
        <v>1</v>
      </c>
      <c r="E199">
        <v>25</v>
      </c>
      <c r="F199">
        <v>36</v>
      </c>
      <c r="H199" t="s">
        <v>133</v>
      </c>
      <c r="I199" t="s">
        <v>1053</v>
      </c>
      <c r="J199">
        <v>425</v>
      </c>
      <c r="L199">
        <v>36</v>
      </c>
      <c r="M199" s="21">
        <v>91</v>
      </c>
      <c r="N199">
        <v>90</v>
      </c>
      <c r="Q199">
        <v>141</v>
      </c>
      <c r="R199">
        <v>141216</v>
      </c>
      <c r="S199">
        <v>1791</v>
      </c>
      <c r="T199">
        <v>1</v>
      </c>
      <c r="U199">
        <v>25</v>
      </c>
      <c r="V199">
        <v>36</v>
      </c>
      <c r="X199" t="s">
        <v>133</v>
      </c>
      <c r="Y199" t="s">
        <v>1053</v>
      </c>
      <c r="Z199">
        <v>313</v>
      </c>
      <c r="AB199">
        <v>36</v>
      </c>
      <c r="AC199" s="21">
        <v>45</v>
      </c>
      <c r="AD199">
        <v>95</v>
      </c>
      <c r="AF199">
        <v>142</v>
      </c>
      <c r="AG199">
        <v>141240</v>
      </c>
      <c r="AH199">
        <v>1791</v>
      </c>
      <c r="AI199">
        <v>1</v>
      </c>
      <c r="AJ199">
        <v>25</v>
      </c>
      <c r="AK199">
        <v>36</v>
      </c>
      <c r="AM199" t="s">
        <v>133</v>
      </c>
      <c r="AN199" t="s">
        <v>1053</v>
      </c>
      <c r="AO199">
        <v>382</v>
      </c>
      <c r="AQ199">
        <v>36</v>
      </c>
      <c r="AR199" s="21">
        <v>73</v>
      </c>
      <c r="AS199">
        <v>53</v>
      </c>
    </row>
    <row r="200" spans="1:45" x14ac:dyDescent="0.35">
      <c r="A200">
        <v>140</v>
      </c>
      <c r="B200">
        <v>141154</v>
      </c>
      <c r="C200">
        <v>1791</v>
      </c>
      <c r="D200">
        <v>1</v>
      </c>
      <c r="E200">
        <v>25</v>
      </c>
      <c r="F200">
        <v>36</v>
      </c>
      <c r="H200" t="s">
        <v>39</v>
      </c>
      <c r="I200" t="s">
        <v>1053</v>
      </c>
      <c r="J200">
        <v>426</v>
      </c>
      <c r="L200">
        <v>37</v>
      </c>
      <c r="M200" s="21">
        <v>766</v>
      </c>
      <c r="N200">
        <v>54</v>
      </c>
      <c r="Q200">
        <v>141</v>
      </c>
      <c r="R200">
        <v>141216</v>
      </c>
      <c r="S200">
        <v>1791</v>
      </c>
      <c r="T200">
        <v>1</v>
      </c>
      <c r="U200">
        <v>25</v>
      </c>
      <c r="V200">
        <v>36</v>
      </c>
      <c r="X200" t="s">
        <v>39</v>
      </c>
      <c r="Y200" t="s">
        <v>1053</v>
      </c>
      <c r="Z200">
        <v>314</v>
      </c>
      <c r="AB200">
        <v>37</v>
      </c>
      <c r="AC200" s="21">
        <v>383</v>
      </c>
      <c r="AD200">
        <v>27</v>
      </c>
      <c r="AF200">
        <v>142</v>
      </c>
      <c r="AG200">
        <v>141240</v>
      </c>
      <c r="AH200">
        <v>1791</v>
      </c>
      <c r="AI200">
        <v>1</v>
      </c>
      <c r="AJ200">
        <v>25</v>
      </c>
      <c r="AK200">
        <v>36</v>
      </c>
      <c r="AM200" t="s">
        <v>39</v>
      </c>
      <c r="AN200" t="s">
        <v>1053</v>
      </c>
      <c r="AO200">
        <v>383</v>
      </c>
      <c r="AQ200">
        <v>37</v>
      </c>
      <c r="AR200" s="21">
        <v>413</v>
      </c>
      <c r="AS200">
        <v>93</v>
      </c>
    </row>
    <row r="201" spans="1:45" x14ac:dyDescent="0.35">
      <c r="A201">
        <v>140</v>
      </c>
      <c r="B201">
        <v>141154</v>
      </c>
      <c r="C201">
        <v>1791</v>
      </c>
      <c r="D201">
        <v>1</v>
      </c>
      <c r="E201">
        <v>25</v>
      </c>
      <c r="F201">
        <v>36</v>
      </c>
      <c r="H201" t="s">
        <v>191</v>
      </c>
      <c r="I201" t="s">
        <v>192</v>
      </c>
      <c r="J201">
        <v>427</v>
      </c>
      <c r="L201">
        <v>47</v>
      </c>
      <c r="M201" s="21">
        <v>3364</v>
      </c>
      <c r="N201">
        <v>90</v>
      </c>
      <c r="Q201">
        <v>141</v>
      </c>
      <c r="R201">
        <v>141216</v>
      </c>
      <c r="S201">
        <v>1791</v>
      </c>
      <c r="T201">
        <v>1</v>
      </c>
      <c r="U201">
        <v>25</v>
      </c>
      <c r="V201">
        <v>36</v>
      </c>
      <c r="X201" t="s">
        <v>191</v>
      </c>
      <c r="Y201" t="s">
        <v>192</v>
      </c>
      <c r="Z201">
        <v>315</v>
      </c>
      <c r="AB201">
        <v>47</v>
      </c>
      <c r="AC201" s="21">
        <v>1682</v>
      </c>
      <c r="AD201">
        <v>46</v>
      </c>
      <c r="AF201">
        <v>142</v>
      </c>
      <c r="AG201">
        <v>141240</v>
      </c>
      <c r="AH201">
        <v>1791</v>
      </c>
      <c r="AI201">
        <v>1</v>
      </c>
      <c r="AJ201">
        <v>25</v>
      </c>
      <c r="AK201">
        <v>36</v>
      </c>
      <c r="AM201" t="s">
        <v>191</v>
      </c>
      <c r="AN201" t="s">
        <v>192</v>
      </c>
      <c r="AO201">
        <v>384</v>
      </c>
      <c r="AQ201">
        <v>47</v>
      </c>
      <c r="AR201" s="21">
        <v>1817</v>
      </c>
      <c r="AS201">
        <v>0</v>
      </c>
    </row>
    <row r="202" spans="1:45" x14ac:dyDescent="0.35">
      <c r="A202">
        <v>140</v>
      </c>
      <c r="B202">
        <v>141154</v>
      </c>
      <c r="C202">
        <v>1791</v>
      </c>
      <c r="D202">
        <v>1</v>
      </c>
      <c r="E202">
        <v>25</v>
      </c>
      <c r="F202">
        <v>36</v>
      </c>
      <c r="H202" t="s">
        <v>42</v>
      </c>
      <c r="I202" t="s">
        <v>193</v>
      </c>
      <c r="J202">
        <v>429</v>
      </c>
      <c r="L202">
        <v>148</v>
      </c>
      <c r="M202" s="21">
        <v>4828</v>
      </c>
      <c r="N202">
        <v>5</v>
      </c>
      <c r="Q202">
        <v>141</v>
      </c>
      <c r="R202">
        <v>141216</v>
      </c>
      <c r="S202">
        <v>1791</v>
      </c>
      <c r="T202">
        <v>1</v>
      </c>
      <c r="U202">
        <v>25</v>
      </c>
      <c r="V202">
        <v>36</v>
      </c>
      <c r="X202" t="s">
        <v>42</v>
      </c>
      <c r="Y202" t="s">
        <v>193</v>
      </c>
      <c r="Z202">
        <v>316</v>
      </c>
      <c r="AB202">
        <v>148</v>
      </c>
      <c r="AC202" s="21">
        <v>2414</v>
      </c>
      <c r="AD202">
        <v>2</v>
      </c>
      <c r="AF202">
        <v>142</v>
      </c>
      <c r="AG202">
        <v>141240</v>
      </c>
      <c r="AH202">
        <v>1791</v>
      </c>
      <c r="AI202">
        <v>1</v>
      </c>
      <c r="AJ202">
        <v>25</v>
      </c>
      <c r="AK202">
        <v>36</v>
      </c>
      <c r="AM202" t="s">
        <v>42</v>
      </c>
      <c r="AN202" t="s">
        <v>214</v>
      </c>
      <c r="AO202">
        <v>385</v>
      </c>
      <c r="AQ202">
        <v>148</v>
      </c>
      <c r="AR202" s="21">
        <v>1836</v>
      </c>
      <c r="AS202">
        <v>51</v>
      </c>
    </row>
    <row r="203" spans="1:45" x14ac:dyDescent="0.35">
      <c r="A203">
        <v>140</v>
      </c>
      <c r="B203">
        <v>141154</v>
      </c>
      <c r="C203">
        <v>1791</v>
      </c>
      <c r="D203">
        <v>1</v>
      </c>
      <c r="E203">
        <v>25</v>
      </c>
      <c r="F203">
        <v>36</v>
      </c>
      <c r="H203" t="s">
        <v>185</v>
      </c>
      <c r="I203" t="s">
        <v>194</v>
      </c>
      <c r="J203">
        <v>430</v>
      </c>
      <c r="L203">
        <v>76</v>
      </c>
      <c r="M203" s="21">
        <v>2833</v>
      </c>
      <c r="N203">
        <v>95</v>
      </c>
      <c r="Q203">
        <v>141</v>
      </c>
      <c r="R203">
        <v>141216</v>
      </c>
      <c r="S203">
        <v>1791</v>
      </c>
      <c r="T203">
        <v>1</v>
      </c>
      <c r="U203">
        <v>25</v>
      </c>
      <c r="V203">
        <v>36</v>
      </c>
      <c r="X203" t="s">
        <v>185</v>
      </c>
      <c r="Y203" t="s">
        <v>194</v>
      </c>
      <c r="Z203">
        <v>317</v>
      </c>
      <c r="AB203">
        <v>76</v>
      </c>
      <c r="AC203" s="21">
        <v>1416</v>
      </c>
      <c r="AD203">
        <v>98</v>
      </c>
      <c r="AF203">
        <v>142</v>
      </c>
      <c r="AG203">
        <v>141240</v>
      </c>
      <c r="AH203">
        <v>1791</v>
      </c>
      <c r="AI203">
        <v>1</v>
      </c>
      <c r="AJ203">
        <v>25</v>
      </c>
      <c r="AK203">
        <v>36</v>
      </c>
      <c r="AM203" t="s">
        <v>185</v>
      </c>
      <c r="AN203" t="s">
        <v>194</v>
      </c>
      <c r="AO203">
        <v>386</v>
      </c>
      <c r="AQ203">
        <v>89</v>
      </c>
      <c r="AR203" s="21">
        <v>1473</v>
      </c>
      <c r="AS203">
        <v>61</v>
      </c>
    </row>
    <row r="204" spans="1:45" x14ac:dyDescent="0.35">
      <c r="A204">
        <v>140</v>
      </c>
      <c r="B204">
        <v>141154</v>
      </c>
      <c r="C204">
        <v>1791</v>
      </c>
      <c r="D204">
        <v>1</v>
      </c>
      <c r="E204">
        <v>26</v>
      </c>
      <c r="F204">
        <v>36</v>
      </c>
      <c r="H204" t="s">
        <v>195</v>
      </c>
      <c r="I204" t="s">
        <v>157</v>
      </c>
      <c r="J204">
        <v>431</v>
      </c>
      <c r="L204">
        <v>89</v>
      </c>
      <c r="M204" s="21">
        <v>972</v>
      </c>
      <c r="N204">
        <v>43</v>
      </c>
      <c r="Q204">
        <v>141</v>
      </c>
      <c r="R204">
        <v>141216</v>
      </c>
      <c r="S204">
        <v>1791</v>
      </c>
      <c r="T204">
        <v>1</v>
      </c>
      <c r="U204">
        <v>26</v>
      </c>
      <c r="V204">
        <v>36</v>
      </c>
      <c r="X204" t="s">
        <v>195</v>
      </c>
      <c r="Y204" t="s">
        <v>157</v>
      </c>
      <c r="Z204">
        <v>318</v>
      </c>
      <c r="AB204">
        <v>89</v>
      </c>
      <c r="AC204" s="21">
        <v>486</v>
      </c>
      <c r="AD204">
        <v>22</v>
      </c>
      <c r="AE204" s="22">
        <f>SUM(AC$13:AC222)+SUM(AD$13:AD222)/100</f>
        <v>417213.86</v>
      </c>
      <c r="AF204">
        <v>142</v>
      </c>
      <c r="AG204">
        <v>141240</v>
      </c>
      <c r="AH204">
        <v>1791</v>
      </c>
      <c r="AI204">
        <v>1</v>
      </c>
      <c r="AJ204">
        <v>26</v>
      </c>
      <c r="AK204">
        <v>36</v>
      </c>
      <c r="AM204" t="s">
        <v>195</v>
      </c>
      <c r="AN204" t="s">
        <v>157</v>
      </c>
      <c r="AO204">
        <v>387</v>
      </c>
      <c r="AQ204">
        <v>76</v>
      </c>
      <c r="AR204" s="21">
        <v>651</v>
      </c>
      <c r="AS204">
        <v>68</v>
      </c>
    </row>
    <row r="205" spans="1:45" x14ac:dyDescent="0.35">
      <c r="AE205" s="22"/>
      <c r="AF205">
        <v>142</v>
      </c>
      <c r="AG205">
        <v>141240</v>
      </c>
      <c r="AH205">
        <v>1791</v>
      </c>
      <c r="AI205">
        <v>1</v>
      </c>
      <c r="AJ205">
        <v>27</v>
      </c>
      <c r="AK205">
        <v>37</v>
      </c>
      <c r="AM205" t="s">
        <v>36</v>
      </c>
      <c r="AN205" t="s">
        <v>64</v>
      </c>
      <c r="AO205">
        <v>390</v>
      </c>
      <c r="AQ205">
        <v>12</v>
      </c>
      <c r="AR205" s="21">
        <v>9518</v>
      </c>
      <c r="AS205">
        <v>38</v>
      </c>
    </row>
    <row r="206" spans="1:45" x14ac:dyDescent="0.35">
      <c r="A206">
        <v>140</v>
      </c>
      <c r="B206">
        <v>141154</v>
      </c>
      <c r="C206">
        <v>1791</v>
      </c>
      <c r="D206">
        <v>1</v>
      </c>
      <c r="E206">
        <v>28</v>
      </c>
      <c r="F206">
        <v>37</v>
      </c>
      <c r="G206" t="s">
        <v>23</v>
      </c>
      <c r="H206" t="s">
        <v>242</v>
      </c>
      <c r="I206" t="s">
        <v>101</v>
      </c>
      <c r="J206">
        <v>446</v>
      </c>
      <c r="L206">
        <v>97</v>
      </c>
      <c r="M206" s="21">
        <v>3317</v>
      </c>
      <c r="N206">
        <v>4</v>
      </c>
      <c r="Q206">
        <v>141</v>
      </c>
      <c r="R206">
        <v>141216</v>
      </c>
      <c r="S206">
        <v>1791</v>
      </c>
      <c r="T206">
        <v>1</v>
      </c>
      <c r="U206">
        <v>28</v>
      </c>
      <c r="V206">
        <v>37</v>
      </c>
      <c r="W206" t="s">
        <v>23</v>
      </c>
      <c r="X206" t="s">
        <v>242</v>
      </c>
      <c r="Y206" t="s">
        <v>101</v>
      </c>
      <c r="Z206">
        <v>323</v>
      </c>
      <c r="AB206">
        <v>97</v>
      </c>
      <c r="AC206" s="21">
        <v>1658</v>
      </c>
      <c r="AD206">
        <v>54</v>
      </c>
      <c r="AE206" s="22">
        <f>+AE204-417213.86</f>
        <v>0</v>
      </c>
      <c r="AF206">
        <v>142</v>
      </c>
      <c r="AG206">
        <v>141240</v>
      </c>
      <c r="AH206">
        <v>1791</v>
      </c>
      <c r="AI206">
        <v>1</v>
      </c>
      <c r="AJ206">
        <v>28</v>
      </c>
      <c r="AK206">
        <v>37</v>
      </c>
      <c r="AL206" t="s">
        <v>23</v>
      </c>
      <c r="AM206" t="s">
        <v>242</v>
      </c>
      <c r="AN206" t="s">
        <v>101</v>
      </c>
      <c r="AO206">
        <v>396</v>
      </c>
      <c r="AQ206">
        <v>97</v>
      </c>
      <c r="AR206" s="21">
        <v>2336</v>
      </c>
      <c r="AS206">
        <v>24</v>
      </c>
    </row>
    <row r="207" spans="1:45" x14ac:dyDescent="0.35">
      <c r="A207">
        <v>140</v>
      </c>
      <c r="B207">
        <v>141154</v>
      </c>
      <c r="C207">
        <v>1791</v>
      </c>
      <c r="D207">
        <v>1</v>
      </c>
      <c r="E207">
        <v>28</v>
      </c>
      <c r="F207">
        <v>38</v>
      </c>
      <c r="H207" t="s">
        <v>126</v>
      </c>
      <c r="I207" t="s">
        <v>127</v>
      </c>
      <c r="J207">
        <v>449</v>
      </c>
      <c r="L207">
        <v>103</v>
      </c>
      <c r="M207" s="21">
        <v>1579</v>
      </c>
      <c r="N207">
        <v>83</v>
      </c>
      <c r="Q207">
        <v>141</v>
      </c>
      <c r="R207">
        <v>141216</v>
      </c>
      <c r="S207">
        <v>1791</v>
      </c>
      <c r="T207">
        <v>1</v>
      </c>
      <c r="U207">
        <v>28</v>
      </c>
      <c r="V207">
        <v>38</v>
      </c>
      <c r="X207" t="s">
        <v>126</v>
      </c>
      <c r="Y207" t="s">
        <v>127</v>
      </c>
      <c r="Z207">
        <v>325</v>
      </c>
      <c r="AB207">
        <v>103</v>
      </c>
      <c r="AC207" s="21">
        <v>789</v>
      </c>
      <c r="AD207">
        <v>92</v>
      </c>
      <c r="AE207" s="22"/>
    </row>
    <row r="208" spans="1:45" x14ac:dyDescent="0.35">
      <c r="Q208">
        <v>141</v>
      </c>
      <c r="R208">
        <v>141216</v>
      </c>
      <c r="S208">
        <v>1791</v>
      </c>
      <c r="T208">
        <v>2</v>
      </c>
      <c r="U208">
        <v>1</v>
      </c>
      <c r="V208">
        <v>39</v>
      </c>
      <c r="X208" t="s">
        <v>209</v>
      </c>
      <c r="Y208" t="s">
        <v>157</v>
      </c>
      <c r="Z208">
        <v>329</v>
      </c>
      <c r="AB208">
        <v>56</v>
      </c>
      <c r="AC208" s="21">
        <v>6503</v>
      </c>
      <c r="AD208">
        <v>51</v>
      </c>
      <c r="AF208">
        <v>142</v>
      </c>
      <c r="AG208">
        <v>141240</v>
      </c>
      <c r="AH208">
        <v>1791</v>
      </c>
      <c r="AI208">
        <v>2</v>
      </c>
      <c r="AJ208">
        <v>2</v>
      </c>
      <c r="AK208">
        <v>41</v>
      </c>
      <c r="AM208" t="s">
        <v>215</v>
      </c>
      <c r="AN208" t="s">
        <v>157</v>
      </c>
      <c r="AO208">
        <v>416</v>
      </c>
      <c r="AQ208">
        <v>56</v>
      </c>
      <c r="AR208" s="21">
        <v>5902</v>
      </c>
      <c r="AS208">
        <v>41</v>
      </c>
    </row>
    <row r="209" spans="1:46" x14ac:dyDescent="0.35">
      <c r="A209">
        <v>140</v>
      </c>
      <c r="B209">
        <v>141154</v>
      </c>
      <c r="C209">
        <v>1791</v>
      </c>
      <c r="D209">
        <v>2</v>
      </c>
      <c r="E209">
        <v>2</v>
      </c>
      <c r="F209">
        <v>41</v>
      </c>
      <c r="H209" t="s">
        <v>197</v>
      </c>
      <c r="I209" t="s">
        <v>101</v>
      </c>
      <c r="J209">
        <v>470</v>
      </c>
      <c r="L209">
        <v>101</v>
      </c>
      <c r="M209" s="21">
        <v>993</v>
      </c>
      <c r="N209">
        <v>43</v>
      </c>
      <c r="Q209">
        <v>141</v>
      </c>
      <c r="R209">
        <v>141216</v>
      </c>
      <c r="S209">
        <v>1791</v>
      </c>
      <c r="T209">
        <v>2</v>
      </c>
      <c r="U209">
        <v>2</v>
      </c>
      <c r="V209">
        <v>41</v>
      </c>
      <c r="X209" t="s">
        <v>197</v>
      </c>
      <c r="Y209" t="s">
        <v>101</v>
      </c>
      <c r="Z209">
        <v>335</v>
      </c>
      <c r="AB209">
        <v>101</v>
      </c>
      <c r="AC209" s="21">
        <v>496</v>
      </c>
      <c r="AD209">
        <v>72</v>
      </c>
      <c r="AF209">
        <v>142</v>
      </c>
      <c r="AG209">
        <v>141240</v>
      </c>
      <c r="AH209">
        <v>1791</v>
      </c>
      <c r="AI209">
        <v>2</v>
      </c>
      <c r="AJ209">
        <v>2</v>
      </c>
      <c r="AK209">
        <v>41</v>
      </c>
      <c r="AM209" t="s">
        <v>197</v>
      </c>
      <c r="AN209" t="s">
        <v>101</v>
      </c>
      <c r="AO209">
        <v>415</v>
      </c>
      <c r="AQ209">
        <v>101</v>
      </c>
      <c r="AR209" s="21">
        <v>830</v>
      </c>
      <c r="AS209">
        <v>0</v>
      </c>
      <c r="AT209" s="28">
        <v>1458428.89</v>
      </c>
    </row>
    <row r="210" spans="1:46" x14ac:dyDescent="0.35">
      <c r="A210">
        <v>140</v>
      </c>
      <c r="B210">
        <v>141154</v>
      </c>
      <c r="C210">
        <v>1791</v>
      </c>
      <c r="D210">
        <v>2</v>
      </c>
      <c r="E210">
        <v>2</v>
      </c>
      <c r="F210">
        <v>41</v>
      </c>
      <c r="H210" t="s">
        <v>198</v>
      </c>
      <c r="I210" t="s">
        <v>199</v>
      </c>
      <c r="J210">
        <v>473</v>
      </c>
      <c r="L210">
        <v>102</v>
      </c>
      <c r="M210" s="21">
        <v>795</v>
      </c>
      <c r="N210">
        <v>72</v>
      </c>
      <c r="Q210">
        <v>141</v>
      </c>
      <c r="R210">
        <v>141216</v>
      </c>
      <c r="S210">
        <v>1791</v>
      </c>
      <c r="T210">
        <v>2</v>
      </c>
      <c r="U210">
        <v>2</v>
      </c>
      <c r="V210">
        <v>41</v>
      </c>
      <c r="X210" t="s">
        <v>198</v>
      </c>
      <c r="Y210" t="s">
        <v>199</v>
      </c>
      <c r="Z210">
        <v>336</v>
      </c>
      <c r="AB210">
        <v>102</v>
      </c>
      <c r="AC210" s="21">
        <v>397</v>
      </c>
      <c r="AD210">
        <v>88</v>
      </c>
      <c r="AF210">
        <v>142</v>
      </c>
      <c r="AG210">
        <v>141240</v>
      </c>
      <c r="AH210">
        <v>1791</v>
      </c>
      <c r="AI210">
        <v>2</v>
      </c>
      <c r="AJ210">
        <v>2</v>
      </c>
      <c r="AK210">
        <v>41</v>
      </c>
      <c r="AM210" t="s">
        <v>198</v>
      </c>
      <c r="AN210" t="s">
        <v>199</v>
      </c>
      <c r="AO210">
        <v>417</v>
      </c>
      <c r="AQ210">
        <v>102</v>
      </c>
      <c r="AR210" s="21">
        <v>470</v>
      </c>
      <c r="AS210">
        <v>63</v>
      </c>
    </row>
    <row r="211" spans="1:46" x14ac:dyDescent="0.35">
      <c r="A211">
        <v>140</v>
      </c>
      <c r="B211">
        <v>141154</v>
      </c>
      <c r="C211">
        <v>1791</v>
      </c>
      <c r="D211">
        <v>2</v>
      </c>
      <c r="E211">
        <v>3</v>
      </c>
      <c r="F211">
        <v>41</v>
      </c>
      <c r="H211" t="s">
        <v>27</v>
      </c>
      <c r="I211" t="s">
        <v>200</v>
      </c>
      <c r="J211">
        <v>474</v>
      </c>
      <c r="L211">
        <v>103</v>
      </c>
      <c r="M211" s="21">
        <v>4172</v>
      </c>
      <c r="N211">
        <v>11</v>
      </c>
      <c r="Q211">
        <v>141</v>
      </c>
      <c r="R211">
        <v>141220</v>
      </c>
      <c r="S211">
        <v>1791</v>
      </c>
      <c r="T211">
        <v>2</v>
      </c>
      <c r="U211">
        <v>3</v>
      </c>
      <c r="V211">
        <v>41</v>
      </c>
      <c r="X211" t="s">
        <v>27</v>
      </c>
      <c r="Y211" t="s">
        <v>200</v>
      </c>
      <c r="Z211">
        <v>338</v>
      </c>
      <c r="AB211">
        <v>103</v>
      </c>
      <c r="AC211" s="21">
        <v>586</v>
      </c>
      <c r="AD211">
        <v>6</v>
      </c>
      <c r="AF211">
        <v>142</v>
      </c>
      <c r="AG211">
        <v>141240</v>
      </c>
      <c r="AH211">
        <v>1791</v>
      </c>
      <c r="AI211">
        <v>2</v>
      </c>
      <c r="AJ211">
        <v>3</v>
      </c>
      <c r="AK211">
        <v>41</v>
      </c>
      <c r="AM211" t="s">
        <v>27</v>
      </c>
      <c r="AN211" t="s">
        <v>200</v>
      </c>
      <c r="AO211">
        <v>420</v>
      </c>
      <c r="AQ211">
        <v>103</v>
      </c>
      <c r="AR211" s="21">
        <v>316</v>
      </c>
      <c r="AS211">
        <v>47</v>
      </c>
    </row>
    <row r="212" spans="1:46" x14ac:dyDescent="0.35">
      <c r="A212">
        <v>140</v>
      </c>
      <c r="B212">
        <v>141158</v>
      </c>
      <c r="C212">
        <v>1791</v>
      </c>
      <c r="D212">
        <v>2</v>
      </c>
      <c r="E212">
        <v>3</v>
      </c>
      <c r="F212">
        <v>41</v>
      </c>
      <c r="H212" t="s">
        <v>33</v>
      </c>
      <c r="I212" t="s">
        <v>201</v>
      </c>
      <c r="J212">
        <v>475</v>
      </c>
      <c r="L212">
        <v>52</v>
      </c>
      <c r="M212" s="21">
        <v>2202</v>
      </c>
      <c r="N212">
        <v>19</v>
      </c>
      <c r="Q212">
        <v>141</v>
      </c>
      <c r="R212">
        <v>141220</v>
      </c>
      <c r="S212">
        <v>1791</v>
      </c>
      <c r="T212">
        <v>2</v>
      </c>
      <c r="U212">
        <v>3</v>
      </c>
      <c r="V212">
        <v>41</v>
      </c>
      <c r="X212" t="s">
        <v>33</v>
      </c>
      <c r="Y212" t="s">
        <v>201</v>
      </c>
      <c r="Z212">
        <v>339</v>
      </c>
      <c r="AB212">
        <v>52</v>
      </c>
      <c r="AC212" s="21">
        <v>1101</v>
      </c>
      <c r="AD212">
        <v>9</v>
      </c>
      <c r="AF212">
        <v>142</v>
      </c>
      <c r="AG212">
        <v>141240</v>
      </c>
      <c r="AH212">
        <v>1791</v>
      </c>
      <c r="AI212">
        <v>2</v>
      </c>
      <c r="AJ212">
        <v>3</v>
      </c>
      <c r="AK212">
        <v>41</v>
      </c>
      <c r="AM212" t="s">
        <v>33</v>
      </c>
      <c r="AN212" t="s">
        <v>201</v>
      </c>
      <c r="AO212">
        <v>421</v>
      </c>
      <c r="AQ212">
        <v>52</v>
      </c>
      <c r="AR212" s="21">
        <v>1207</v>
      </c>
      <c r="AS212">
        <v>20</v>
      </c>
    </row>
    <row r="213" spans="1:46" x14ac:dyDescent="0.35">
      <c r="A213">
        <v>140</v>
      </c>
      <c r="B213">
        <v>141158</v>
      </c>
      <c r="C213">
        <v>1791</v>
      </c>
      <c r="D213">
        <v>2</v>
      </c>
      <c r="E213">
        <v>4</v>
      </c>
      <c r="F213">
        <v>41</v>
      </c>
      <c r="H213" t="s">
        <v>36</v>
      </c>
      <c r="I213" t="s">
        <v>202</v>
      </c>
      <c r="J213">
        <v>476</v>
      </c>
      <c r="L213">
        <v>80</v>
      </c>
      <c r="M213" s="21">
        <v>1312</v>
      </c>
      <c r="N213">
        <v>58</v>
      </c>
      <c r="Q213">
        <v>141</v>
      </c>
      <c r="R213">
        <v>141220</v>
      </c>
      <c r="S213">
        <v>1791</v>
      </c>
      <c r="T213">
        <v>2</v>
      </c>
      <c r="U213">
        <v>4</v>
      </c>
      <c r="V213">
        <v>41</v>
      </c>
      <c r="X213" t="s">
        <v>36</v>
      </c>
      <c r="Y213" t="s">
        <v>202</v>
      </c>
      <c r="Z213">
        <v>340</v>
      </c>
      <c r="AB213">
        <v>80</v>
      </c>
      <c r="AC213" s="21">
        <v>656</v>
      </c>
      <c r="AD213">
        <v>30</v>
      </c>
      <c r="AF213">
        <v>142</v>
      </c>
      <c r="AG213">
        <v>141240</v>
      </c>
      <c r="AH213">
        <v>1791</v>
      </c>
      <c r="AI213">
        <v>2</v>
      </c>
      <c r="AJ213">
        <v>4</v>
      </c>
      <c r="AK213">
        <v>41</v>
      </c>
      <c r="AM213" t="s">
        <v>36</v>
      </c>
      <c r="AN213" t="s">
        <v>202</v>
      </c>
      <c r="AO213">
        <v>422</v>
      </c>
      <c r="AQ213">
        <v>80</v>
      </c>
      <c r="AR213" s="21">
        <v>428</v>
      </c>
      <c r="AS213">
        <v>66</v>
      </c>
    </row>
    <row r="214" spans="1:46" x14ac:dyDescent="0.35">
      <c r="AF214">
        <v>142</v>
      </c>
      <c r="AG214">
        <v>141240</v>
      </c>
      <c r="AH214">
        <v>1791</v>
      </c>
      <c r="AI214">
        <v>2</v>
      </c>
      <c r="AJ214">
        <v>4</v>
      </c>
      <c r="AK214">
        <v>41</v>
      </c>
      <c r="AM214" t="s">
        <v>27</v>
      </c>
      <c r="AN214" t="s">
        <v>38</v>
      </c>
      <c r="AO214">
        <v>423</v>
      </c>
      <c r="AQ214">
        <v>133</v>
      </c>
      <c r="AR214" s="21">
        <v>2500</v>
      </c>
      <c r="AS214">
        <v>0</v>
      </c>
    </row>
    <row r="215" spans="1:46" x14ac:dyDescent="0.35">
      <c r="A215">
        <v>140</v>
      </c>
      <c r="B215">
        <v>141158</v>
      </c>
      <c r="C215">
        <v>1791</v>
      </c>
      <c r="D215">
        <v>2</v>
      </c>
      <c r="E215">
        <v>4</v>
      </c>
      <c r="F215">
        <v>41</v>
      </c>
      <c r="H215" t="s">
        <v>87</v>
      </c>
      <c r="I215" t="s">
        <v>88</v>
      </c>
      <c r="J215">
        <v>477</v>
      </c>
      <c r="L215">
        <v>31</v>
      </c>
      <c r="M215" s="21">
        <v>3718</v>
      </c>
      <c r="N215">
        <v>68</v>
      </c>
      <c r="Q215">
        <v>141</v>
      </c>
      <c r="R215">
        <v>141220</v>
      </c>
      <c r="S215">
        <v>1791</v>
      </c>
      <c r="T215">
        <v>2</v>
      </c>
      <c r="U215">
        <v>4</v>
      </c>
      <c r="V215">
        <v>41</v>
      </c>
      <c r="X215" t="s">
        <v>87</v>
      </c>
      <c r="Y215" t="s">
        <v>88</v>
      </c>
      <c r="Z215">
        <v>341</v>
      </c>
      <c r="AB215">
        <v>31</v>
      </c>
      <c r="AC215" s="21">
        <v>1859</v>
      </c>
      <c r="AD215">
        <v>35</v>
      </c>
      <c r="AF215">
        <v>142</v>
      </c>
      <c r="AG215">
        <v>141240</v>
      </c>
      <c r="AH215">
        <v>1791</v>
      </c>
      <c r="AI215">
        <v>2</v>
      </c>
      <c r="AJ215">
        <v>4</v>
      </c>
      <c r="AK215">
        <v>41</v>
      </c>
      <c r="AM215" t="s">
        <v>87</v>
      </c>
      <c r="AN215" t="s">
        <v>88</v>
      </c>
      <c r="AO215">
        <v>424</v>
      </c>
      <c r="AQ215">
        <v>31</v>
      </c>
      <c r="AR215" s="21">
        <v>1676</v>
      </c>
      <c r="AS215">
        <v>87</v>
      </c>
    </row>
    <row r="216" spans="1:46" x14ac:dyDescent="0.35">
      <c r="AF216">
        <v>142</v>
      </c>
      <c r="AG216">
        <v>141240</v>
      </c>
      <c r="AH216">
        <v>1791</v>
      </c>
      <c r="AI216">
        <v>2</v>
      </c>
      <c r="AJ216">
        <v>7</v>
      </c>
      <c r="AK216">
        <v>42</v>
      </c>
      <c r="AM216" t="s">
        <v>27</v>
      </c>
      <c r="AN216" t="s">
        <v>59</v>
      </c>
      <c r="AO216">
        <v>428</v>
      </c>
      <c r="AQ216">
        <v>112</v>
      </c>
      <c r="AR216" s="21">
        <v>10338</v>
      </c>
      <c r="AS216">
        <v>87</v>
      </c>
    </row>
    <row r="217" spans="1:46" x14ac:dyDescent="0.35">
      <c r="Q217">
        <v>141</v>
      </c>
      <c r="R217">
        <v>141220</v>
      </c>
      <c r="S217">
        <v>1791</v>
      </c>
      <c r="T217">
        <v>2</v>
      </c>
      <c r="U217">
        <v>8</v>
      </c>
      <c r="V217">
        <v>42</v>
      </c>
      <c r="X217" t="s">
        <v>43</v>
      </c>
      <c r="Y217" t="s">
        <v>189</v>
      </c>
      <c r="Z217">
        <v>346</v>
      </c>
      <c r="AB217">
        <v>75</v>
      </c>
      <c r="AC217" s="21">
        <v>10000</v>
      </c>
      <c r="AD217">
        <v>0</v>
      </c>
    </row>
    <row r="218" spans="1:46" x14ac:dyDescent="0.35">
      <c r="A218">
        <v>140</v>
      </c>
      <c r="B218">
        <v>141158</v>
      </c>
      <c r="C218">
        <v>1791</v>
      </c>
      <c r="D218">
        <v>2</v>
      </c>
      <c r="E218">
        <v>8</v>
      </c>
      <c r="F218">
        <v>43</v>
      </c>
      <c r="H218" t="s">
        <v>37</v>
      </c>
      <c r="I218" t="s">
        <v>44</v>
      </c>
      <c r="J218">
        <v>498</v>
      </c>
      <c r="L218">
        <v>118</v>
      </c>
      <c r="M218" s="21">
        <v>8951</v>
      </c>
      <c r="N218">
        <v>61</v>
      </c>
      <c r="Q218">
        <v>141</v>
      </c>
      <c r="R218">
        <v>141220</v>
      </c>
      <c r="S218">
        <v>1791</v>
      </c>
      <c r="T218">
        <v>2</v>
      </c>
      <c r="U218">
        <v>8</v>
      </c>
      <c r="V218">
        <v>43</v>
      </c>
      <c r="X218" t="s">
        <v>37</v>
      </c>
      <c r="Y218" t="s">
        <v>44</v>
      </c>
      <c r="Z218">
        <v>357</v>
      </c>
      <c r="AB218">
        <v>118</v>
      </c>
      <c r="AC218" s="21">
        <v>4475</v>
      </c>
      <c r="AD218">
        <v>80</v>
      </c>
      <c r="AF218">
        <v>142</v>
      </c>
      <c r="AG218">
        <v>141240</v>
      </c>
      <c r="AH218">
        <v>1791</v>
      </c>
      <c r="AI218">
        <v>2</v>
      </c>
      <c r="AJ218">
        <v>8</v>
      </c>
      <c r="AK218">
        <v>43</v>
      </c>
      <c r="AM218" t="s">
        <v>37</v>
      </c>
      <c r="AN218" t="s">
        <v>44</v>
      </c>
      <c r="AO218">
        <v>434</v>
      </c>
      <c r="AQ218">
        <v>118</v>
      </c>
      <c r="AR218" s="21">
        <v>4503</v>
      </c>
      <c r="AS218">
        <v>68</v>
      </c>
    </row>
    <row r="219" spans="1:46" x14ac:dyDescent="0.35">
      <c r="A219">
        <v>140</v>
      </c>
      <c r="B219">
        <v>141158</v>
      </c>
      <c r="C219">
        <v>1791</v>
      </c>
      <c r="D219">
        <v>2</v>
      </c>
      <c r="E219">
        <v>9</v>
      </c>
      <c r="F219">
        <v>43</v>
      </c>
      <c r="H219" t="s">
        <v>35</v>
      </c>
      <c r="I219" t="s">
        <v>203</v>
      </c>
      <c r="J219">
        <v>499</v>
      </c>
      <c r="L219">
        <v>34</v>
      </c>
      <c r="M219" s="21">
        <v>333</v>
      </c>
      <c r="N219">
        <v>32</v>
      </c>
      <c r="Q219">
        <v>141</v>
      </c>
      <c r="R219">
        <v>141220</v>
      </c>
      <c r="S219">
        <v>1791</v>
      </c>
      <c r="T219">
        <v>2</v>
      </c>
      <c r="U219">
        <v>9</v>
      </c>
      <c r="V219">
        <v>43</v>
      </c>
      <c r="X219" t="s">
        <v>35</v>
      </c>
      <c r="Y219" t="s">
        <v>203</v>
      </c>
      <c r="Z219">
        <v>358</v>
      </c>
      <c r="AB219">
        <v>34</v>
      </c>
      <c r="AC219" s="21">
        <v>1666</v>
      </c>
      <c r="AD219">
        <v>68</v>
      </c>
      <c r="AF219">
        <v>142</v>
      </c>
      <c r="AG219">
        <v>141240</v>
      </c>
      <c r="AH219">
        <v>1791</v>
      </c>
      <c r="AI219">
        <v>2</v>
      </c>
      <c r="AJ219">
        <v>9</v>
      </c>
      <c r="AK219">
        <v>43</v>
      </c>
      <c r="AM219" t="s">
        <v>35</v>
      </c>
      <c r="AN219" t="s">
        <v>203</v>
      </c>
      <c r="AO219">
        <v>435</v>
      </c>
      <c r="AQ219">
        <v>34</v>
      </c>
      <c r="AR219" s="21">
        <v>900</v>
      </c>
      <c r="AS219">
        <v>0</v>
      </c>
    </row>
    <row r="220" spans="1:46" x14ac:dyDescent="0.35">
      <c r="A220">
        <v>140</v>
      </c>
      <c r="B220">
        <v>141158</v>
      </c>
      <c r="C220">
        <v>1791</v>
      </c>
      <c r="D220">
        <v>2</v>
      </c>
      <c r="E220">
        <v>9</v>
      </c>
      <c r="F220">
        <v>44</v>
      </c>
      <c r="H220" t="s">
        <v>33</v>
      </c>
      <c r="I220" t="s">
        <v>201</v>
      </c>
      <c r="J220">
        <v>500</v>
      </c>
      <c r="L220">
        <v>52</v>
      </c>
      <c r="M220" s="21">
        <v>692</v>
      </c>
      <c r="N220">
        <v>93</v>
      </c>
      <c r="Q220">
        <v>141</v>
      </c>
      <c r="R220">
        <v>141220</v>
      </c>
      <c r="S220">
        <v>1791</v>
      </c>
      <c r="T220">
        <v>2</v>
      </c>
      <c r="U220">
        <v>9</v>
      </c>
      <c r="V220">
        <v>44</v>
      </c>
      <c r="X220" t="s">
        <v>33</v>
      </c>
      <c r="Y220" t="s">
        <v>201</v>
      </c>
      <c r="Z220">
        <v>359</v>
      </c>
      <c r="AB220">
        <v>52</v>
      </c>
      <c r="AC220" s="21">
        <v>346</v>
      </c>
      <c r="AD220">
        <v>47</v>
      </c>
      <c r="AF220">
        <v>142</v>
      </c>
      <c r="AG220">
        <v>141240</v>
      </c>
      <c r="AH220">
        <v>1791</v>
      </c>
      <c r="AI220">
        <v>2</v>
      </c>
      <c r="AJ220">
        <v>9</v>
      </c>
      <c r="AK220">
        <v>44</v>
      </c>
      <c r="AM220" t="s">
        <v>33</v>
      </c>
      <c r="AN220" t="s">
        <v>201</v>
      </c>
      <c r="AO220">
        <v>436</v>
      </c>
      <c r="AQ220">
        <v>52</v>
      </c>
      <c r="AR220" s="21">
        <v>376</v>
      </c>
      <c r="AS220">
        <v>3</v>
      </c>
    </row>
    <row r="221" spans="1:46" x14ac:dyDescent="0.35">
      <c r="A221">
        <v>140</v>
      </c>
      <c r="B221">
        <v>141158</v>
      </c>
      <c r="C221">
        <v>1791</v>
      </c>
      <c r="D221">
        <v>2</v>
      </c>
      <c r="E221">
        <v>9</v>
      </c>
      <c r="F221">
        <v>44</v>
      </c>
      <c r="H221" t="s">
        <v>204</v>
      </c>
      <c r="I221" t="s">
        <v>202</v>
      </c>
      <c r="J221">
        <v>509</v>
      </c>
      <c r="L221">
        <v>119</v>
      </c>
      <c r="M221" s="21">
        <v>4671</v>
      </c>
      <c r="N221">
        <v>33</v>
      </c>
      <c r="Q221">
        <v>141</v>
      </c>
      <c r="R221">
        <v>141220</v>
      </c>
      <c r="S221">
        <v>1791</v>
      </c>
      <c r="T221">
        <v>2</v>
      </c>
      <c r="U221">
        <v>9</v>
      </c>
      <c r="V221">
        <v>44</v>
      </c>
      <c r="X221" t="s">
        <v>204</v>
      </c>
      <c r="Y221" t="s">
        <v>202</v>
      </c>
      <c r="Z221">
        <v>363</v>
      </c>
      <c r="AB221">
        <v>119</v>
      </c>
      <c r="AC221" s="21">
        <v>2335</v>
      </c>
      <c r="AD221">
        <v>67</v>
      </c>
      <c r="AF221">
        <v>142</v>
      </c>
      <c r="AG221">
        <v>141240</v>
      </c>
      <c r="AH221">
        <v>1791</v>
      </c>
      <c r="AI221">
        <v>2</v>
      </c>
      <c r="AJ221">
        <v>9</v>
      </c>
      <c r="AK221">
        <v>44</v>
      </c>
      <c r="AM221" t="s">
        <v>204</v>
      </c>
      <c r="AN221" t="s">
        <v>202</v>
      </c>
      <c r="AO221">
        <v>440</v>
      </c>
      <c r="AQ221">
        <v>119</v>
      </c>
      <c r="AR221" s="21">
        <v>1614</v>
      </c>
      <c r="AS221">
        <v>30</v>
      </c>
    </row>
    <row r="222" spans="1:46" x14ac:dyDescent="0.35">
      <c r="A222">
        <v>140</v>
      </c>
      <c r="B222">
        <v>141158</v>
      </c>
      <c r="C222">
        <v>1791</v>
      </c>
      <c r="D222">
        <v>2</v>
      </c>
      <c r="E222">
        <v>10</v>
      </c>
      <c r="F222">
        <v>45</v>
      </c>
      <c r="H222" t="s">
        <v>36</v>
      </c>
      <c r="I222" t="s">
        <v>47</v>
      </c>
      <c r="J222">
        <v>512</v>
      </c>
      <c r="L222">
        <v>68</v>
      </c>
      <c r="M222" s="21">
        <v>9872</v>
      </c>
      <c r="N222">
        <v>26</v>
      </c>
      <c r="Q222">
        <v>141</v>
      </c>
      <c r="R222">
        <v>141220</v>
      </c>
      <c r="S222">
        <v>1791</v>
      </c>
      <c r="T222">
        <v>2</v>
      </c>
      <c r="U222">
        <v>10</v>
      </c>
      <c r="V222">
        <v>45</v>
      </c>
      <c r="X222" t="s">
        <v>36</v>
      </c>
      <c r="Y222" t="s">
        <v>47</v>
      </c>
      <c r="Z222">
        <v>374</v>
      </c>
      <c r="AB222">
        <v>68</v>
      </c>
      <c r="AC222" s="21">
        <v>4936</v>
      </c>
      <c r="AD222">
        <v>17</v>
      </c>
      <c r="AF222">
        <v>142</v>
      </c>
      <c r="AG222">
        <v>141240</v>
      </c>
      <c r="AH222">
        <v>1791</v>
      </c>
      <c r="AI222">
        <v>2</v>
      </c>
      <c r="AJ222">
        <v>10</v>
      </c>
      <c r="AK222">
        <v>45</v>
      </c>
      <c r="AM222" t="s">
        <v>36</v>
      </c>
      <c r="AN222" t="s">
        <v>47</v>
      </c>
      <c r="AO222">
        <v>454</v>
      </c>
      <c r="AQ222">
        <v>68</v>
      </c>
      <c r="AR222" s="21">
        <v>3629</v>
      </c>
      <c r="AS222">
        <v>73</v>
      </c>
    </row>
    <row r="223" spans="1:46" x14ac:dyDescent="0.35">
      <c r="AF223">
        <v>142</v>
      </c>
      <c r="AG223">
        <v>141240</v>
      </c>
      <c r="AH223">
        <v>1791</v>
      </c>
      <c r="AI223">
        <v>2</v>
      </c>
      <c r="AJ223">
        <v>11</v>
      </c>
      <c r="AK223">
        <v>46</v>
      </c>
      <c r="AM223" t="s">
        <v>209</v>
      </c>
      <c r="AN223" t="s">
        <v>157</v>
      </c>
      <c r="AO223">
        <v>456</v>
      </c>
      <c r="AQ223">
        <v>56</v>
      </c>
      <c r="AR223" s="21">
        <v>4518</v>
      </c>
      <c r="AS223">
        <v>76</v>
      </c>
    </row>
    <row r="224" spans="1:46" x14ac:dyDescent="0.35">
      <c r="A224">
        <v>140</v>
      </c>
      <c r="B224">
        <v>141158</v>
      </c>
      <c r="C224">
        <v>1791</v>
      </c>
      <c r="D224">
        <v>2</v>
      </c>
      <c r="E224">
        <v>11</v>
      </c>
      <c r="F224">
        <v>46</v>
      </c>
      <c r="H224" t="s">
        <v>26</v>
      </c>
      <c r="I224" t="s">
        <v>205</v>
      </c>
      <c r="J224">
        <v>522</v>
      </c>
      <c r="L224">
        <v>29</v>
      </c>
      <c r="M224" s="21">
        <v>1040</v>
      </c>
      <c r="N224">
        <v>0</v>
      </c>
      <c r="Q224">
        <v>144</v>
      </c>
      <c r="R224">
        <v>141313</v>
      </c>
      <c r="S224">
        <v>1791</v>
      </c>
      <c r="T224">
        <v>2</v>
      </c>
      <c r="U224">
        <v>11</v>
      </c>
      <c r="V224">
        <v>46</v>
      </c>
      <c r="X224" t="s">
        <v>26</v>
      </c>
      <c r="Y224" t="s">
        <v>205</v>
      </c>
      <c r="Z224">
        <v>380</v>
      </c>
      <c r="AB224">
        <v>29</v>
      </c>
      <c r="AC224" s="21">
        <v>520</v>
      </c>
      <c r="AD224">
        <v>0</v>
      </c>
      <c r="AF224">
        <v>142</v>
      </c>
      <c r="AG224">
        <v>141240</v>
      </c>
      <c r="AH224">
        <v>1791</v>
      </c>
      <c r="AI224">
        <v>2</v>
      </c>
      <c r="AJ224">
        <v>11</v>
      </c>
      <c r="AK224">
        <v>46</v>
      </c>
      <c r="AM224" t="s">
        <v>26</v>
      </c>
      <c r="AN224" t="s">
        <v>216</v>
      </c>
      <c r="AO224">
        <v>457</v>
      </c>
      <c r="AQ224">
        <v>29</v>
      </c>
      <c r="AR224" s="21">
        <v>2521</v>
      </c>
      <c r="AS224">
        <v>10</v>
      </c>
    </row>
    <row r="225" spans="1:45" x14ac:dyDescent="0.35">
      <c r="AM225" t="s">
        <v>153</v>
      </c>
      <c r="AO225">
        <v>458</v>
      </c>
      <c r="AQ225">
        <v>64</v>
      </c>
      <c r="AR225" s="21">
        <v>2432</v>
      </c>
      <c r="AS225">
        <v>0</v>
      </c>
    </row>
    <row r="226" spans="1:45" x14ac:dyDescent="0.35">
      <c r="AM226" t="s">
        <v>40</v>
      </c>
      <c r="AN226" t="s">
        <v>48</v>
      </c>
      <c r="AO226">
        <v>461</v>
      </c>
      <c r="AQ226">
        <v>23</v>
      </c>
      <c r="AR226" s="21">
        <v>919</v>
      </c>
      <c r="AS226">
        <v>63</v>
      </c>
    </row>
    <row r="227" spans="1:45" x14ac:dyDescent="0.35">
      <c r="A227">
        <v>140</v>
      </c>
      <c r="B227">
        <v>141158</v>
      </c>
      <c r="C227">
        <v>1791</v>
      </c>
      <c r="D227">
        <v>2</v>
      </c>
      <c r="E227">
        <v>11</v>
      </c>
      <c r="F227">
        <v>46</v>
      </c>
      <c r="H227" t="s">
        <v>206</v>
      </c>
      <c r="I227" t="s">
        <v>207</v>
      </c>
      <c r="J227">
        <v>523</v>
      </c>
      <c r="L227">
        <v>87</v>
      </c>
      <c r="M227" s="21">
        <v>6191</v>
      </c>
      <c r="N227">
        <v>80</v>
      </c>
      <c r="Q227">
        <v>144</v>
      </c>
      <c r="R227">
        <v>141313</v>
      </c>
      <c r="S227">
        <v>1791</v>
      </c>
      <c r="T227">
        <v>2</v>
      </c>
      <c r="U227">
        <v>11</v>
      </c>
      <c r="V227">
        <v>46</v>
      </c>
      <c r="X227" t="s">
        <v>206</v>
      </c>
      <c r="Y227" t="s">
        <v>207</v>
      </c>
      <c r="Z227">
        <v>381</v>
      </c>
      <c r="AB227">
        <v>87</v>
      </c>
      <c r="AC227" s="21">
        <v>3095</v>
      </c>
      <c r="AD227">
        <v>92</v>
      </c>
      <c r="AF227">
        <v>142</v>
      </c>
      <c r="AG227">
        <v>141240</v>
      </c>
      <c r="AH227">
        <v>1791</v>
      </c>
      <c r="AI227">
        <v>2</v>
      </c>
      <c r="AJ227">
        <v>11</v>
      </c>
      <c r="AK227">
        <v>46</v>
      </c>
      <c r="AM227" t="s">
        <v>206</v>
      </c>
      <c r="AN227" t="s">
        <v>207</v>
      </c>
      <c r="AO227">
        <v>462</v>
      </c>
      <c r="AQ227">
        <v>87</v>
      </c>
      <c r="AR227" s="21">
        <v>3343</v>
      </c>
      <c r="AS227">
        <v>56</v>
      </c>
    </row>
    <row r="228" spans="1:45" x14ac:dyDescent="0.35">
      <c r="A228">
        <v>140</v>
      </c>
      <c r="B228">
        <v>141158</v>
      </c>
      <c r="C228">
        <v>1791</v>
      </c>
      <c r="D228">
        <v>2</v>
      </c>
      <c r="E228">
        <v>12</v>
      </c>
      <c r="F228">
        <v>46</v>
      </c>
      <c r="H228" t="s">
        <v>67</v>
      </c>
      <c r="I228" t="s">
        <v>305</v>
      </c>
      <c r="J228">
        <v>524</v>
      </c>
      <c r="L228">
        <v>135</v>
      </c>
      <c r="M228" s="21">
        <v>2144</v>
      </c>
      <c r="N228">
        <v>4</v>
      </c>
      <c r="Q228">
        <v>144</v>
      </c>
      <c r="R228">
        <v>141313</v>
      </c>
      <c r="S228">
        <v>1791</v>
      </c>
      <c r="T228">
        <v>2</v>
      </c>
      <c r="U228">
        <v>12</v>
      </c>
      <c r="V228">
        <v>46</v>
      </c>
      <c r="X228" t="s">
        <v>67</v>
      </c>
      <c r="Y228" t="s">
        <v>305</v>
      </c>
      <c r="Z228">
        <v>382</v>
      </c>
      <c r="AB228">
        <v>135</v>
      </c>
      <c r="AC228" s="21">
        <v>1072</v>
      </c>
      <c r="AD228">
        <v>5</v>
      </c>
      <c r="AF228">
        <v>142</v>
      </c>
      <c r="AG228">
        <v>141240</v>
      </c>
      <c r="AH228">
        <v>1791</v>
      </c>
      <c r="AI228">
        <v>2</v>
      </c>
      <c r="AJ228">
        <v>11</v>
      </c>
      <c r="AK228">
        <v>46</v>
      </c>
      <c r="AM228" t="s">
        <v>67</v>
      </c>
      <c r="AN228" t="s">
        <v>305</v>
      </c>
      <c r="AO228">
        <v>465</v>
      </c>
      <c r="AQ228">
        <v>135</v>
      </c>
      <c r="AR228" s="21">
        <v>1185</v>
      </c>
      <c r="AS228">
        <v>53</v>
      </c>
    </row>
    <row r="229" spans="1:45" x14ac:dyDescent="0.35">
      <c r="A229">
        <v>140</v>
      </c>
      <c r="B229">
        <v>141158</v>
      </c>
      <c r="C229">
        <v>1791</v>
      </c>
      <c r="D229">
        <v>2</v>
      </c>
      <c r="E229">
        <v>14</v>
      </c>
      <c r="F229">
        <v>47</v>
      </c>
      <c r="H229" t="s">
        <v>85</v>
      </c>
      <c r="I229" t="s">
        <v>208</v>
      </c>
      <c r="J229">
        <v>533</v>
      </c>
      <c r="L229">
        <v>30</v>
      </c>
      <c r="M229" s="21">
        <v>3499</v>
      </c>
      <c r="N229">
        <v>46</v>
      </c>
      <c r="O229" s="22">
        <f>SUM($M$13:M229)+SUM(N$13:N229)/100</f>
        <v>737872.31</v>
      </c>
      <c r="Q229">
        <v>144</v>
      </c>
      <c r="R229">
        <v>141313</v>
      </c>
      <c r="S229">
        <v>1791</v>
      </c>
      <c r="T229">
        <v>2</v>
      </c>
      <c r="U229">
        <v>14</v>
      </c>
      <c r="V229">
        <v>47</v>
      </c>
      <c r="X229" t="s">
        <v>85</v>
      </c>
      <c r="Y229" t="s">
        <v>208</v>
      </c>
      <c r="Z229">
        <v>385</v>
      </c>
      <c r="AB229">
        <v>30</v>
      </c>
      <c r="AC229" s="21">
        <v>1749</v>
      </c>
      <c r="AD229">
        <v>75</v>
      </c>
    </row>
    <row r="230" spans="1:45" x14ac:dyDescent="0.35">
      <c r="A230">
        <v>143</v>
      </c>
      <c r="B230">
        <v>141255</v>
      </c>
      <c r="C230">
        <v>1791</v>
      </c>
      <c r="D230">
        <v>2</v>
      </c>
      <c r="E230">
        <v>14</v>
      </c>
      <c r="F230">
        <v>47</v>
      </c>
      <c r="H230" t="s">
        <v>217</v>
      </c>
      <c r="I230" t="s">
        <v>84</v>
      </c>
      <c r="J230">
        <v>536</v>
      </c>
      <c r="L230">
        <v>43</v>
      </c>
      <c r="M230" s="21">
        <v>5604</v>
      </c>
      <c r="N230">
        <v>66</v>
      </c>
      <c r="Q230">
        <v>144</v>
      </c>
      <c r="R230">
        <v>141313</v>
      </c>
      <c r="S230">
        <v>1791</v>
      </c>
      <c r="T230">
        <v>2</v>
      </c>
      <c r="U230">
        <v>14</v>
      </c>
      <c r="V230">
        <v>47</v>
      </c>
      <c r="X230" t="s">
        <v>217</v>
      </c>
      <c r="Y230" t="s">
        <v>84</v>
      </c>
      <c r="Z230">
        <v>380</v>
      </c>
      <c r="AB230">
        <v>43</v>
      </c>
      <c r="AC230" s="21">
        <v>2802</v>
      </c>
      <c r="AD230">
        <v>35</v>
      </c>
      <c r="AF230">
        <v>145</v>
      </c>
      <c r="AG230">
        <v>141333</v>
      </c>
      <c r="AH230">
        <v>1791</v>
      </c>
      <c r="AI230">
        <v>2</v>
      </c>
      <c r="AJ230">
        <v>11</v>
      </c>
      <c r="AK230">
        <v>46</v>
      </c>
      <c r="AM230" t="s">
        <v>217</v>
      </c>
      <c r="AN230" t="s">
        <v>84</v>
      </c>
      <c r="AO230">
        <v>467</v>
      </c>
      <c r="AQ230">
        <v>43</v>
      </c>
      <c r="AR230" s="21">
        <v>2270</v>
      </c>
      <c r="AS230">
        <v>22</v>
      </c>
    </row>
    <row r="231" spans="1:45" x14ac:dyDescent="0.35">
      <c r="A231">
        <v>143</v>
      </c>
      <c r="B231">
        <v>141255</v>
      </c>
      <c r="C231">
        <v>1791</v>
      </c>
      <c r="D231">
        <v>2</v>
      </c>
      <c r="E231">
        <v>14</v>
      </c>
      <c r="F231">
        <v>48</v>
      </c>
      <c r="H231" t="s">
        <v>42</v>
      </c>
      <c r="I231" t="s">
        <v>45</v>
      </c>
      <c r="J231">
        <v>540</v>
      </c>
      <c r="L231">
        <v>26</v>
      </c>
      <c r="M231" s="21">
        <v>2296</v>
      </c>
      <c r="N231">
        <v>54</v>
      </c>
      <c r="Q231">
        <v>144</v>
      </c>
      <c r="R231">
        <v>141313</v>
      </c>
      <c r="S231">
        <v>1791</v>
      </c>
      <c r="T231">
        <v>2</v>
      </c>
      <c r="U231">
        <v>14</v>
      </c>
      <c r="V231">
        <v>48</v>
      </c>
      <c r="X231" t="s">
        <v>42</v>
      </c>
      <c r="Y231" t="s">
        <v>45</v>
      </c>
      <c r="Z231">
        <v>391</v>
      </c>
      <c r="AB231">
        <v>26</v>
      </c>
      <c r="AC231" s="21">
        <v>1148</v>
      </c>
      <c r="AD231">
        <v>27</v>
      </c>
      <c r="AF231">
        <v>145</v>
      </c>
      <c r="AG231">
        <v>141333</v>
      </c>
      <c r="AH231">
        <v>1791</v>
      </c>
      <c r="AI231">
        <v>2</v>
      </c>
      <c r="AJ231">
        <v>12</v>
      </c>
      <c r="AK231">
        <v>46</v>
      </c>
      <c r="AM231" t="s">
        <v>42</v>
      </c>
      <c r="AN231" t="s">
        <v>45</v>
      </c>
      <c r="AO231">
        <v>471</v>
      </c>
      <c r="AQ231">
        <v>26</v>
      </c>
      <c r="AR231" s="21">
        <v>1053</v>
      </c>
      <c r="AS231">
        <v>58</v>
      </c>
    </row>
    <row r="232" spans="1:45" x14ac:dyDescent="0.35">
      <c r="A232">
        <v>143</v>
      </c>
      <c r="B232">
        <v>141255</v>
      </c>
      <c r="C232">
        <v>1791</v>
      </c>
      <c r="D232">
        <v>2</v>
      </c>
      <c r="E232">
        <v>15</v>
      </c>
      <c r="F232">
        <v>48</v>
      </c>
      <c r="H232" t="s">
        <v>37</v>
      </c>
      <c r="I232" t="s">
        <v>218</v>
      </c>
      <c r="J232">
        <v>541</v>
      </c>
      <c r="L232">
        <v>65</v>
      </c>
      <c r="M232" s="21">
        <v>666</v>
      </c>
      <c r="N232">
        <v>66</v>
      </c>
      <c r="Q232">
        <v>144</v>
      </c>
      <c r="R232">
        <v>141313</v>
      </c>
      <c r="S232">
        <v>1791</v>
      </c>
      <c r="T232">
        <v>2</v>
      </c>
      <c r="U232">
        <v>15</v>
      </c>
      <c r="V232">
        <v>48</v>
      </c>
      <c r="X232" t="s">
        <v>37</v>
      </c>
      <c r="Y232" t="s">
        <v>218</v>
      </c>
      <c r="Z232">
        <v>392</v>
      </c>
      <c r="AB232">
        <v>65</v>
      </c>
      <c r="AC232" s="21">
        <v>333</v>
      </c>
      <c r="AD232">
        <v>34</v>
      </c>
      <c r="AF232">
        <v>145</v>
      </c>
      <c r="AG232">
        <v>141333</v>
      </c>
      <c r="AH232">
        <v>1791</v>
      </c>
      <c r="AI232">
        <v>2</v>
      </c>
      <c r="AJ232">
        <v>14</v>
      </c>
      <c r="AK232">
        <v>47</v>
      </c>
      <c r="AM232" t="s">
        <v>37</v>
      </c>
      <c r="AN232" t="s">
        <v>218</v>
      </c>
      <c r="AO232">
        <v>472</v>
      </c>
      <c r="AQ232">
        <v>65</v>
      </c>
      <c r="AR232" s="21">
        <v>180</v>
      </c>
    </row>
    <row r="233" spans="1:45" x14ac:dyDescent="0.35">
      <c r="A233">
        <v>143</v>
      </c>
      <c r="B233">
        <v>141255</v>
      </c>
      <c r="C233">
        <v>1791</v>
      </c>
      <c r="D233">
        <v>2</v>
      </c>
      <c r="E233">
        <v>15</v>
      </c>
      <c r="F233">
        <v>48</v>
      </c>
      <c r="H233" t="s">
        <v>233</v>
      </c>
      <c r="I233" t="s">
        <v>219</v>
      </c>
      <c r="J233">
        <v>542</v>
      </c>
      <c r="L233">
        <v>66</v>
      </c>
      <c r="M233" s="21">
        <v>2001</v>
      </c>
      <c r="N233">
        <v>84</v>
      </c>
      <c r="Q233">
        <v>144</v>
      </c>
      <c r="R233">
        <v>141313</v>
      </c>
      <c r="S233">
        <v>1791</v>
      </c>
      <c r="T233">
        <v>2</v>
      </c>
      <c r="U233">
        <v>15</v>
      </c>
      <c r="V233">
        <v>48</v>
      </c>
      <c r="X233" t="s">
        <v>233</v>
      </c>
      <c r="Y233" t="s">
        <v>219</v>
      </c>
      <c r="Z233">
        <v>393</v>
      </c>
      <c r="AB233">
        <v>66</v>
      </c>
      <c r="AC233" s="21">
        <v>1000</v>
      </c>
      <c r="AD233">
        <v>92</v>
      </c>
      <c r="AF233">
        <v>145</v>
      </c>
      <c r="AG233">
        <v>141333</v>
      </c>
      <c r="AH233">
        <v>1791</v>
      </c>
      <c r="AI233">
        <v>2</v>
      </c>
      <c r="AJ233">
        <v>14</v>
      </c>
      <c r="AK233">
        <v>48</v>
      </c>
      <c r="AM233" t="s">
        <v>233</v>
      </c>
      <c r="AN233" t="s">
        <v>234</v>
      </c>
      <c r="AO233">
        <v>471</v>
      </c>
      <c r="AQ233">
        <v>66</v>
      </c>
      <c r="AR233" s="21">
        <v>540</v>
      </c>
      <c r="AS233">
        <v>50</v>
      </c>
    </row>
    <row r="234" spans="1:45" x14ac:dyDescent="0.35">
      <c r="A234">
        <v>143</v>
      </c>
      <c r="B234">
        <v>141255</v>
      </c>
      <c r="C234">
        <v>1791</v>
      </c>
      <c r="D234">
        <v>2</v>
      </c>
      <c r="E234">
        <v>16</v>
      </c>
      <c r="F234">
        <v>49</v>
      </c>
      <c r="H234" t="s">
        <v>220</v>
      </c>
      <c r="I234" t="s">
        <v>221</v>
      </c>
      <c r="J234">
        <v>553</v>
      </c>
      <c r="L234">
        <v>70</v>
      </c>
      <c r="M234" s="21">
        <v>268</v>
      </c>
      <c r="N234">
        <v>29</v>
      </c>
      <c r="Q234">
        <v>144</v>
      </c>
      <c r="R234">
        <v>141313</v>
      </c>
      <c r="S234">
        <v>1791</v>
      </c>
      <c r="T234">
        <v>2</v>
      </c>
      <c r="U234">
        <v>16</v>
      </c>
      <c r="V234">
        <v>49</v>
      </c>
      <c r="X234" t="s">
        <v>220</v>
      </c>
      <c r="Y234" t="s">
        <v>221</v>
      </c>
      <c r="Z234">
        <v>399</v>
      </c>
      <c r="AB234">
        <v>70</v>
      </c>
      <c r="AC234" s="21">
        <v>134</v>
      </c>
      <c r="AD234">
        <v>15</v>
      </c>
      <c r="AF234">
        <v>145</v>
      </c>
      <c r="AG234">
        <v>141333</v>
      </c>
      <c r="AH234">
        <v>1791</v>
      </c>
      <c r="AI234">
        <v>2</v>
      </c>
      <c r="AJ234">
        <v>15</v>
      </c>
      <c r="AK234">
        <v>48</v>
      </c>
      <c r="AM234" t="s">
        <v>220</v>
      </c>
      <c r="AN234" t="s">
        <v>235</v>
      </c>
      <c r="AO234">
        <v>479</v>
      </c>
      <c r="AQ234">
        <v>70</v>
      </c>
      <c r="AR234" s="21">
        <v>219</v>
      </c>
      <c r="AS234">
        <v>47</v>
      </c>
    </row>
    <row r="235" spans="1:45" x14ac:dyDescent="0.35">
      <c r="A235">
        <v>143</v>
      </c>
      <c r="B235">
        <v>141255</v>
      </c>
      <c r="C235">
        <v>1791</v>
      </c>
      <c r="D235">
        <v>2</v>
      </c>
      <c r="E235">
        <v>16</v>
      </c>
      <c r="F235">
        <v>49</v>
      </c>
      <c r="G235" t="s">
        <v>23</v>
      </c>
      <c r="H235" t="s">
        <v>30</v>
      </c>
      <c r="I235" t="s">
        <v>84</v>
      </c>
      <c r="J235">
        <v>558</v>
      </c>
      <c r="L235">
        <v>79</v>
      </c>
      <c r="M235" s="21">
        <v>471</v>
      </c>
      <c r="N235">
        <v>16</v>
      </c>
      <c r="Q235">
        <v>144</v>
      </c>
      <c r="R235">
        <v>141313</v>
      </c>
      <c r="S235">
        <v>1791</v>
      </c>
      <c r="T235">
        <v>2</v>
      </c>
      <c r="U235">
        <v>16</v>
      </c>
      <c r="V235">
        <v>49</v>
      </c>
      <c r="W235" t="s">
        <v>23</v>
      </c>
      <c r="X235" t="s">
        <v>30</v>
      </c>
      <c r="Y235" t="s">
        <v>84</v>
      </c>
      <c r="Z235">
        <v>400</v>
      </c>
      <c r="AB235">
        <v>79</v>
      </c>
      <c r="AC235" s="21">
        <v>235</v>
      </c>
      <c r="AD235">
        <v>60</v>
      </c>
      <c r="AF235">
        <v>145</v>
      </c>
      <c r="AG235">
        <v>141333</v>
      </c>
      <c r="AH235">
        <v>1791</v>
      </c>
      <c r="AI235">
        <v>2</v>
      </c>
      <c r="AJ235">
        <v>15</v>
      </c>
      <c r="AK235">
        <v>48</v>
      </c>
      <c r="AM235" t="s">
        <v>30</v>
      </c>
      <c r="AN235" t="s">
        <v>84</v>
      </c>
      <c r="AO235">
        <v>480</v>
      </c>
      <c r="AQ235">
        <v>79</v>
      </c>
      <c r="AR235" s="21">
        <v>409</v>
      </c>
      <c r="AS235">
        <v>21</v>
      </c>
    </row>
    <row r="236" spans="1:45" x14ac:dyDescent="0.35">
      <c r="A236">
        <v>143</v>
      </c>
      <c r="B236">
        <v>141255</v>
      </c>
      <c r="C236">
        <v>1791</v>
      </c>
      <c r="D236">
        <v>2</v>
      </c>
      <c r="E236">
        <v>16</v>
      </c>
      <c r="F236">
        <v>49</v>
      </c>
      <c r="H236" t="s">
        <v>222</v>
      </c>
      <c r="I236" t="s">
        <v>521</v>
      </c>
      <c r="J236">
        <v>559</v>
      </c>
      <c r="L236">
        <v>81</v>
      </c>
      <c r="M236" s="21">
        <v>2431</v>
      </c>
      <c r="N236">
        <v>74</v>
      </c>
      <c r="Q236">
        <v>144</v>
      </c>
      <c r="R236">
        <v>141313</v>
      </c>
      <c r="S236">
        <v>1791</v>
      </c>
      <c r="T236">
        <v>2</v>
      </c>
      <c r="U236">
        <v>16</v>
      </c>
      <c r="V236">
        <v>49</v>
      </c>
      <c r="X236" t="s">
        <v>222</v>
      </c>
      <c r="Y236" t="s">
        <v>521</v>
      </c>
      <c r="Z236">
        <v>401</v>
      </c>
      <c r="AB236">
        <v>81</v>
      </c>
      <c r="AC236" s="21">
        <v>1215</v>
      </c>
      <c r="AD236">
        <v>87</v>
      </c>
      <c r="AF236">
        <v>145</v>
      </c>
      <c r="AG236">
        <v>141333</v>
      </c>
      <c r="AH236">
        <v>1791</v>
      </c>
      <c r="AI236">
        <v>2</v>
      </c>
      <c r="AJ236">
        <v>16</v>
      </c>
      <c r="AK236">
        <v>49</v>
      </c>
      <c r="AM236" t="s">
        <v>222</v>
      </c>
      <c r="AN236" t="s">
        <v>521</v>
      </c>
      <c r="AO236">
        <v>481</v>
      </c>
      <c r="AQ236">
        <v>81</v>
      </c>
      <c r="AR236" s="21">
        <v>656</v>
      </c>
      <c r="AS236">
        <v>56</v>
      </c>
    </row>
    <row r="237" spans="1:45" x14ac:dyDescent="0.35">
      <c r="A237">
        <v>143</v>
      </c>
      <c r="B237">
        <v>141255</v>
      </c>
      <c r="C237">
        <v>1791</v>
      </c>
      <c r="D237">
        <v>2</v>
      </c>
      <c r="E237">
        <v>17</v>
      </c>
      <c r="F237">
        <v>49</v>
      </c>
      <c r="H237" t="s">
        <v>133</v>
      </c>
      <c r="I237" t="s">
        <v>101</v>
      </c>
      <c r="J237">
        <v>561</v>
      </c>
      <c r="L237">
        <v>83</v>
      </c>
      <c r="M237" s="21">
        <v>1087</v>
      </c>
      <c r="N237">
        <v>84</v>
      </c>
      <c r="Q237">
        <v>144</v>
      </c>
      <c r="R237">
        <v>141313</v>
      </c>
      <c r="S237">
        <v>1791</v>
      </c>
      <c r="T237">
        <v>2</v>
      </c>
      <c r="U237">
        <v>17</v>
      </c>
      <c r="V237">
        <v>49</v>
      </c>
      <c r="X237" t="s">
        <v>133</v>
      </c>
      <c r="Y237" t="s">
        <v>101</v>
      </c>
      <c r="Z237">
        <v>403</v>
      </c>
      <c r="AB237">
        <v>83</v>
      </c>
      <c r="AC237" s="21">
        <v>543</v>
      </c>
      <c r="AD237">
        <v>92</v>
      </c>
      <c r="AF237">
        <v>145</v>
      </c>
      <c r="AG237">
        <v>141333</v>
      </c>
      <c r="AH237">
        <v>1791</v>
      </c>
      <c r="AI237">
        <v>2</v>
      </c>
      <c r="AJ237">
        <v>16</v>
      </c>
      <c r="AK237">
        <v>49</v>
      </c>
      <c r="AL237" t="s">
        <v>23</v>
      </c>
      <c r="AM237" t="s">
        <v>133</v>
      </c>
      <c r="AN237" t="s">
        <v>101</v>
      </c>
      <c r="AO237">
        <v>484</v>
      </c>
      <c r="AQ237">
        <v>83</v>
      </c>
      <c r="AR237" s="21">
        <v>578</v>
      </c>
      <c r="AS237">
        <v>28</v>
      </c>
    </row>
    <row r="238" spans="1:45" x14ac:dyDescent="0.35">
      <c r="A238">
        <v>143</v>
      </c>
      <c r="B238">
        <v>141255</v>
      </c>
      <c r="C238">
        <v>1791</v>
      </c>
      <c r="D238">
        <v>2</v>
      </c>
      <c r="E238">
        <v>17</v>
      </c>
      <c r="F238">
        <v>49</v>
      </c>
      <c r="H238" t="s">
        <v>133</v>
      </c>
      <c r="I238" t="s">
        <v>223</v>
      </c>
      <c r="J238">
        <v>562</v>
      </c>
      <c r="L238">
        <v>84</v>
      </c>
      <c r="M238" s="21">
        <v>1643</v>
      </c>
      <c r="N238">
        <v>68</v>
      </c>
      <c r="Q238">
        <v>144</v>
      </c>
      <c r="R238">
        <v>141313</v>
      </c>
      <c r="S238">
        <v>1791</v>
      </c>
      <c r="T238">
        <v>2</v>
      </c>
      <c r="U238">
        <v>17</v>
      </c>
      <c r="V238">
        <v>49</v>
      </c>
      <c r="X238" t="s">
        <v>133</v>
      </c>
      <c r="Y238" t="s">
        <v>223</v>
      </c>
      <c r="Z238">
        <v>404</v>
      </c>
      <c r="AB238">
        <v>84</v>
      </c>
      <c r="AC238" s="21">
        <v>821</v>
      </c>
      <c r="AD238">
        <v>84</v>
      </c>
      <c r="AF238">
        <v>145</v>
      </c>
      <c r="AG238">
        <v>141333</v>
      </c>
      <c r="AH238">
        <v>1791</v>
      </c>
      <c r="AI238">
        <v>2</v>
      </c>
      <c r="AJ238">
        <v>16</v>
      </c>
      <c r="AK238">
        <v>49</v>
      </c>
      <c r="AM238" t="s">
        <v>133</v>
      </c>
      <c r="AN238" t="s">
        <v>236</v>
      </c>
      <c r="AO238">
        <v>485</v>
      </c>
      <c r="AQ238">
        <v>84</v>
      </c>
      <c r="AR238" s="21">
        <v>887</v>
      </c>
      <c r="AS238">
        <v>57</v>
      </c>
    </row>
    <row r="239" spans="1:45" x14ac:dyDescent="0.35">
      <c r="A239">
        <v>143</v>
      </c>
      <c r="B239">
        <v>141255</v>
      </c>
      <c r="C239">
        <v>1791</v>
      </c>
      <c r="D239">
        <v>2</v>
      </c>
      <c r="E239">
        <v>17</v>
      </c>
      <c r="F239">
        <v>50</v>
      </c>
      <c r="H239" t="s">
        <v>24</v>
      </c>
      <c r="I239" t="s">
        <v>157</v>
      </c>
      <c r="J239">
        <v>569</v>
      </c>
      <c r="L239">
        <v>158</v>
      </c>
      <c r="M239" s="21">
        <v>1682</v>
      </c>
      <c r="N239">
        <v>69</v>
      </c>
      <c r="Q239">
        <v>144</v>
      </c>
      <c r="R239">
        <v>141313</v>
      </c>
      <c r="S239">
        <v>1791</v>
      </c>
      <c r="T239">
        <v>2</v>
      </c>
      <c r="U239">
        <v>17</v>
      </c>
      <c r="V239">
        <v>50</v>
      </c>
      <c r="X239" t="s">
        <v>24</v>
      </c>
      <c r="Y239" t="s">
        <v>157</v>
      </c>
      <c r="Z239">
        <v>407</v>
      </c>
      <c r="AB239">
        <v>158</v>
      </c>
      <c r="AC239" s="21">
        <v>841</v>
      </c>
      <c r="AD239">
        <v>34</v>
      </c>
      <c r="AF239">
        <v>145</v>
      </c>
      <c r="AG239">
        <v>141333</v>
      </c>
      <c r="AH239">
        <v>1791</v>
      </c>
      <c r="AI239">
        <v>2</v>
      </c>
      <c r="AJ239">
        <v>17</v>
      </c>
      <c r="AK239">
        <v>49</v>
      </c>
      <c r="AM239" t="s">
        <v>24</v>
      </c>
      <c r="AN239" t="s">
        <v>157</v>
      </c>
      <c r="AO239">
        <v>489</v>
      </c>
      <c r="AQ239">
        <v>158</v>
      </c>
      <c r="AR239" s="21">
        <v>465</v>
      </c>
      <c r="AS239">
        <v>46</v>
      </c>
    </row>
    <row r="240" spans="1:45" x14ac:dyDescent="0.35">
      <c r="A240">
        <v>143</v>
      </c>
      <c r="B240">
        <v>141255</v>
      </c>
      <c r="C240">
        <v>1791</v>
      </c>
      <c r="D240">
        <v>2</v>
      </c>
      <c r="E240">
        <v>18</v>
      </c>
      <c r="F240">
        <v>50</v>
      </c>
      <c r="H240" t="s">
        <v>27</v>
      </c>
      <c r="I240" t="s">
        <v>224</v>
      </c>
      <c r="J240">
        <v>570</v>
      </c>
      <c r="L240">
        <v>158</v>
      </c>
      <c r="M240" s="21">
        <v>5831</v>
      </c>
      <c r="N240">
        <v>67</v>
      </c>
      <c r="Q240">
        <v>144</v>
      </c>
      <c r="R240">
        <v>141313</v>
      </c>
      <c r="S240">
        <v>1791</v>
      </c>
      <c r="T240">
        <v>2</v>
      </c>
      <c r="U240">
        <v>18</v>
      </c>
      <c r="V240">
        <v>50</v>
      </c>
      <c r="X240" t="s">
        <v>27</v>
      </c>
      <c r="Y240" t="s">
        <v>224</v>
      </c>
      <c r="Z240">
        <v>408</v>
      </c>
      <c r="AB240">
        <v>158</v>
      </c>
      <c r="AC240" s="21">
        <v>2915</v>
      </c>
      <c r="AD240">
        <v>83</v>
      </c>
      <c r="AF240">
        <v>145</v>
      </c>
      <c r="AG240">
        <v>141333</v>
      </c>
      <c r="AH240">
        <v>1791</v>
      </c>
      <c r="AI240">
        <v>2</v>
      </c>
      <c r="AJ240">
        <v>17</v>
      </c>
      <c r="AK240">
        <v>49</v>
      </c>
      <c r="AM240" t="s">
        <v>27</v>
      </c>
      <c r="AN240" t="s">
        <v>224</v>
      </c>
      <c r="AO240">
        <v>490</v>
      </c>
      <c r="AQ240">
        <v>158</v>
      </c>
      <c r="AR240" s="21">
        <v>4931</v>
      </c>
      <c r="AS240">
        <v>84</v>
      </c>
    </row>
    <row r="241" spans="1:45" x14ac:dyDescent="0.35">
      <c r="A241">
        <v>143</v>
      </c>
      <c r="B241">
        <v>141255</v>
      </c>
      <c r="C241">
        <v>1791</v>
      </c>
      <c r="D241">
        <v>2</v>
      </c>
      <c r="E241">
        <v>19</v>
      </c>
      <c r="F241">
        <v>50</v>
      </c>
      <c r="H241" t="s">
        <v>42</v>
      </c>
      <c r="I241" t="s">
        <v>45</v>
      </c>
      <c r="J241">
        <v>582</v>
      </c>
      <c r="L241">
        <v>26</v>
      </c>
      <c r="M241" s="21">
        <v>10000</v>
      </c>
      <c r="N241">
        <v>0</v>
      </c>
    </row>
    <row r="242" spans="1:45" x14ac:dyDescent="0.35">
      <c r="A242">
        <v>143</v>
      </c>
      <c r="B242">
        <v>141255</v>
      </c>
      <c r="C242">
        <v>1791</v>
      </c>
      <c r="D242">
        <v>2</v>
      </c>
      <c r="E242">
        <v>21</v>
      </c>
      <c r="F242">
        <v>51</v>
      </c>
      <c r="H242" t="s">
        <v>27</v>
      </c>
      <c r="I242" t="s">
        <v>140</v>
      </c>
      <c r="J242">
        <v>587</v>
      </c>
      <c r="L242">
        <v>90</v>
      </c>
      <c r="M242" s="21">
        <v>470</v>
      </c>
      <c r="N242">
        <v>28</v>
      </c>
      <c r="Q242">
        <v>144</v>
      </c>
      <c r="R242">
        <v>141313</v>
      </c>
      <c r="S242">
        <v>1791</v>
      </c>
      <c r="T242">
        <v>2</v>
      </c>
      <c r="U242">
        <v>21</v>
      </c>
      <c r="V242">
        <v>51</v>
      </c>
      <c r="X242" t="s">
        <v>27</v>
      </c>
      <c r="Y242" t="s">
        <v>140</v>
      </c>
      <c r="Z242">
        <v>415</v>
      </c>
      <c r="AB242">
        <v>90</v>
      </c>
      <c r="AC242" s="21">
        <v>235</v>
      </c>
      <c r="AD242">
        <v>14</v>
      </c>
      <c r="AF242">
        <v>145</v>
      </c>
      <c r="AG242">
        <v>141333</v>
      </c>
      <c r="AH242">
        <v>1791</v>
      </c>
      <c r="AI242">
        <v>2</v>
      </c>
      <c r="AJ242">
        <v>17</v>
      </c>
      <c r="AK242">
        <v>50</v>
      </c>
      <c r="AM242" t="s">
        <v>27</v>
      </c>
      <c r="AN242" t="s">
        <v>140</v>
      </c>
      <c r="AO242">
        <v>497</v>
      </c>
      <c r="AQ242">
        <v>90</v>
      </c>
      <c r="AR242" s="21">
        <v>128</v>
      </c>
      <c r="AS242">
        <v>74</v>
      </c>
    </row>
    <row r="243" spans="1:45" x14ac:dyDescent="0.35">
      <c r="A243">
        <v>143</v>
      </c>
      <c r="B243">
        <v>141255</v>
      </c>
      <c r="C243">
        <v>1791</v>
      </c>
      <c r="D243">
        <v>2</v>
      </c>
      <c r="E243">
        <v>21</v>
      </c>
      <c r="F243">
        <v>51</v>
      </c>
      <c r="H243" t="s">
        <v>107</v>
      </c>
      <c r="I243" t="s">
        <v>109</v>
      </c>
      <c r="J243">
        <v>589</v>
      </c>
      <c r="L243">
        <v>81</v>
      </c>
      <c r="M243" s="21">
        <v>1389</v>
      </c>
      <c r="N243">
        <v>32</v>
      </c>
      <c r="Q243">
        <v>144</v>
      </c>
      <c r="R243">
        <v>141313</v>
      </c>
      <c r="S243">
        <v>1791</v>
      </c>
      <c r="T243">
        <v>2</v>
      </c>
      <c r="U243">
        <v>21</v>
      </c>
      <c r="V243">
        <v>51</v>
      </c>
      <c r="X243" t="s">
        <v>107</v>
      </c>
      <c r="Y243" t="s">
        <v>109</v>
      </c>
      <c r="Z243">
        <v>417</v>
      </c>
      <c r="AB243">
        <v>81</v>
      </c>
      <c r="AC243" s="21">
        <v>694</v>
      </c>
      <c r="AD243">
        <v>68</v>
      </c>
      <c r="AF243">
        <v>145</v>
      </c>
      <c r="AG243">
        <v>141333</v>
      </c>
      <c r="AH243">
        <v>1791</v>
      </c>
      <c r="AI243">
        <v>2</v>
      </c>
      <c r="AJ243">
        <v>18</v>
      </c>
      <c r="AK243">
        <v>50</v>
      </c>
      <c r="AM243" t="s">
        <v>107</v>
      </c>
      <c r="AN243" t="s">
        <v>109</v>
      </c>
      <c r="AO243">
        <v>498</v>
      </c>
      <c r="AQ243">
        <v>81</v>
      </c>
      <c r="AR243" s="21">
        <v>1042</v>
      </c>
      <c r="AS243">
        <v>0</v>
      </c>
    </row>
    <row r="244" spans="1:45" x14ac:dyDescent="0.35">
      <c r="A244">
        <v>143</v>
      </c>
      <c r="B244">
        <v>141255</v>
      </c>
      <c r="C244">
        <v>1791</v>
      </c>
      <c r="D244">
        <v>2</v>
      </c>
      <c r="E244">
        <v>21</v>
      </c>
      <c r="F244">
        <v>51</v>
      </c>
      <c r="H244" t="s">
        <v>107</v>
      </c>
      <c r="I244" t="s">
        <v>109</v>
      </c>
      <c r="J244">
        <v>590</v>
      </c>
      <c r="L244">
        <v>81</v>
      </c>
      <c r="M244" s="21">
        <v>5281</v>
      </c>
      <c r="N244">
        <v>6</v>
      </c>
      <c r="Q244">
        <v>144</v>
      </c>
      <c r="R244">
        <v>141313</v>
      </c>
      <c r="S244">
        <v>1791</v>
      </c>
      <c r="T244">
        <v>2</v>
      </c>
      <c r="U244">
        <v>21</v>
      </c>
      <c r="V244">
        <v>51</v>
      </c>
      <c r="X244" t="s">
        <v>107</v>
      </c>
      <c r="Y244" t="s">
        <v>109</v>
      </c>
      <c r="Z244">
        <v>418</v>
      </c>
      <c r="AB244">
        <v>81</v>
      </c>
      <c r="AC244" s="21">
        <v>2640</v>
      </c>
      <c r="AD244">
        <v>53</v>
      </c>
      <c r="AF244">
        <v>145</v>
      </c>
      <c r="AG244">
        <v>141333</v>
      </c>
      <c r="AH244">
        <v>1791</v>
      </c>
      <c r="AI244">
        <v>2</v>
      </c>
      <c r="AJ244">
        <v>21</v>
      </c>
      <c r="AK244">
        <v>51</v>
      </c>
      <c r="AM244" t="s">
        <v>107</v>
      </c>
      <c r="AN244" t="s">
        <v>109</v>
      </c>
      <c r="AO244">
        <v>499</v>
      </c>
      <c r="AQ244">
        <v>81</v>
      </c>
      <c r="AR244" s="21">
        <v>2748</v>
      </c>
      <c r="AS244">
        <v>42</v>
      </c>
    </row>
    <row r="245" spans="1:45" x14ac:dyDescent="0.35">
      <c r="A245">
        <v>143</v>
      </c>
      <c r="B245">
        <v>141255</v>
      </c>
      <c r="C245">
        <v>1791</v>
      </c>
      <c r="D245">
        <v>2</v>
      </c>
      <c r="E245">
        <v>21</v>
      </c>
      <c r="F245">
        <v>51</v>
      </c>
      <c r="H245" t="s">
        <v>225</v>
      </c>
      <c r="I245" t="s">
        <v>226</v>
      </c>
      <c r="J245">
        <v>592</v>
      </c>
      <c r="L245">
        <v>159</v>
      </c>
      <c r="M245" s="21">
        <v>148</v>
      </c>
      <c r="N245">
        <v>45</v>
      </c>
      <c r="Q245">
        <v>144</v>
      </c>
      <c r="R245">
        <v>141313</v>
      </c>
      <c r="S245">
        <v>1791</v>
      </c>
      <c r="T245">
        <v>2</v>
      </c>
      <c r="U245">
        <v>21</v>
      </c>
      <c r="V245">
        <v>51</v>
      </c>
      <c r="X245" t="s">
        <v>225</v>
      </c>
      <c r="Y245" t="s">
        <v>226</v>
      </c>
      <c r="Z245">
        <v>421</v>
      </c>
      <c r="AB245">
        <v>159</v>
      </c>
      <c r="AC245" s="21">
        <v>74</v>
      </c>
      <c r="AD245">
        <v>22</v>
      </c>
      <c r="AF245">
        <v>145</v>
      </c>
      <c r="AG245">
        <v>141333</v>
      </c>
      <c r="AH245">
        <v>1791</v>
      </c>
      <c r="AI245">
        <v>2</v>
      </c>
      <c r="AJ245">
        <v>21</v>
      </c>
      <c r="AK245">
        <v>51</v>
      </c>
      <c r="AM245" t="s">
        <v>225</v>
      </c>
      <c r="AN245" t="s">
        <v>226</v>
      </c>
      <c r="AO245">
        <v>500</v>
      </c>
      <c r="AQ245">
        <v>149</v>
      </c>
      <c r="AR245" s="21">
        <v>677</v>
      </c>
      <c r="AS245">
        <v>35</v>
      </c>
    </row>
    <row r="246" spans="1:45" x14ac:dyDescent="0.35">
      <c r="A246">
        <v>143</v>
      </c>
      <c r="B246">
        <v>141255</v>
      </c>
      <c r="C246">
        <v>1791</v>
      </c>
      <c r="D246">
        <v>2</v>
      </c>
      <c r="E246">
        <v>22</v>
      </c>
      <c r="F246">
        <v>51</v>
      </c>
      <c r="H246" t="s">
        <v>27</v>
      </c>
      <c r="I246" t="s">
        <v>172</v>
      </c>
      <c r="J246">
        <v>597</v>
      </c>
      <c r="L246">
        <v>150</v>
      </c>
      <c r="M246" s="21">
        <v>8000</v>
      </c>
      <c r="N246">
        <v>0</v>
      </c>
    </row>
    <row r="247" spans="1:45" x14ac:dyDescent="0.35">
      <c r="A247">
        <v>143</v>
      </c>
      <c r="B247">
        <v>141258</v>
      </c>
      <c r="C247">
        <v>1791</v>
      </c>
      <c r="D247">
        <v>2</v>
      </c>
      <c r="E247">
        <v>23</v>
      </c>
      <c r="F247">
        <v>52</v>
      </c>
      <c r="H247" t="s">
        <v>53</v>
      </c>
      <c r="I247" t="s">
        <v>227</v>
      </c>
      <c r="J247">
        <v>603</v>
      </c>
      <c r="L247">
        <v>130</v>
      </c>
      <c r="M247" s="21">
        <v>17060</v>
      </c>
      <c r="N247">
        <v>82</v>
      </c>
      <c r="Q247">
        <v>144</v>
      </c>
      <c r="R247">
        <v>141313</v>
      </c>
      <c r="S247">
        <v>1791</v>
      </c>
      <c r="T247">
        <v>2</v>
      </c>
      <c r="U247">
        <v>23</v>
      </c>
      <c r="V247">
        <v>52</v>
      </c>
      <c r="X247" t="s">
        <v>53</v>
      </c>
      <c r="Y247" t="s">
        <v>227</v>
      </c>
      <c r="Z247">
        <v>423</v>
      </c>
      <c r="AB247">
        <v>130</v>
      </c>
      <c r="AC247" s="21">
        <v>8530</v>
      </c>
      <c r="AD247">
        <v>40</v>
      </c>
      <c r="AF247">
        <v>145</v>
      </c>
      <c r="AG247">
        <v>141333</v>
      </c>
      <c r="AH247">
        <v>1791</v>
      </c>
      <c r="AI247">
        <v>2</v>
      </c>
      <c r="AJ247">
        <v>21</v>
      </c>
      <c r="AK247">
        <v>51</v>
      </c>
      <c r="AM247" t="s">
        <v>53</v>
      </c>
      <c r="AN247" t="s">
        <v>227</v>
      </c>
      <c r="AO247">
        <v>510</v>
      </c>
      <c r="AQ247">
        <v>130</v>
      </c>
      <c r="AR247" s="21">
        <v>11332</v>
      </c>
      <c r="AS247">
        <v>93</v>
      </c>
    </row>
    <row r="248" spans="1:45" x14ac:dyDescent="0.35">
      <c r="A248">
        <v>143</v>
      </c>
      <c r="B248">
        <v>141258</v>
      </c>
      <c r="C248">
        <v>1791</v>
      </c>
      <c r="D248">
        <v>2</v>
      </c>
      <c r="E248">
        <v>24</v>
      </c>
      <c r="F248">
        <v>53</v>
      </c>
      <c r="H248" t="s">
        <v>42</v>
      </c>
      <c r="I248" t="s">
        <v>45</v>
      </c>
      <c r="J248">
        <v>608</v>
      </c>
      <c r="L248">
        <v>27</v>
      </c>
      <c r="M248" s="21">
        <v>53</v>
      </c>
      <c r="N248">
        <v>33</v>
      </c>
      <c r="Q248">
        <v>144</v>
      </c>
      <c r="R248">
        <v>141313</v>
      </c>
      <c r="S248">
        <v>1791</v>
      </c>
      <c r="T248">
        <v>2</v>
      </c>
      <c r="U248">
        <v>24</v>
      </c>
      <c r="V248">
        <v>53</v>
      </c>
      <c r="X248" t="s">
        <v>42</v>
      </c>
      <c r="Y248" t="s">
        <v>45</v>
      </c>
      <c r="Z248">
        <v>426</v>
      </c>
      <c r="AB248">
        <v>27</v>
      </c>
      <c r="AC248" s="21">
        <v>26</v>
      </c>
      <c r="AD248">
        <v>67</v>
      </c>
      <c r="AF248">
        <v>145</v>
      </c>
      <c r="AG248">
        <v>141333</v>
      </c>
      <c r="AH248">
        <v>1791</v>
      </c>
      <c r="AI248">
        <v>2</v>
      </c>
      <c r="AJ248">
        <v>21</v>
      </c>
      <c r="AK248">
        <v>52</v>
      </c>
      <c r="AM248" t="s">
        <v>42</v>
      </c>
      <c r="AN248" t="s">
        <v>45</v>
      </c>
      <c r="AO248">
        <v>511</v>
      </c>
      <c r="AQ248">
        <v>27</v>
      </c>
      <c r="AR248" s="21">
        <v>692</v>
      </c>
      <c r="AS248">
        <v>30</v>
      </c>
    </row>
    <row r="249" spans="1:45" x14ac:dyDescent="0.35">
      <c r="AF249">
        <v>145</v>
      </c>
      <c r="AG249">
        <v>141333</v>
      </c>
      <c r="AH249">
        <v>1791</v>
      </c>
      <c r="AI249">
        <v>2</v>
      </c>
      <c r="AJ249">
        <v>23</v>
      </c>
      <c r="AK249">
        <v>52</v>
      </c>
      <c r="AM249" t="s">
        <v>42</v>
      </c>
      <c r="AN249" t="s">
        <v>45</v>
      </c>
      <c r="AO249">
        <v>512</v>
      </c>
      <c r="AQ249">
        <v>27</v>
      </c>
      <c r="AR249" s="21">
        <v>68</v>
      </c>
      <c r="AS249">
        <v>36</v>
      </c>
    </row>
    <row r="250" spans="1:45" x14ac:dyDescent="0.35">
      <c r="A250">
        <v>143</v>
      </c>
      <c r="B250">
        <v>141258</v>
      </c>
      <c r="C250">
        <v>1791</v>
      </c>
      <c r="D250">
        <v>2</v>
      </c>
      <c r="E250">
        <v>25</v>
      </c>
      <c r="F250">
        <v>54</v>
      </c>
      <c r="H250" t="s">
        <v>33</v>
      </c>
      <c r="I250" t="s">
        <v>49</v>
      </c>
      <c r="J250">
        <v>625</v>
      </c>
      <c r="L250">
        <v>18</v>
      </c>
      <c r="M250" s="21">
        <v>3226</v>
      </c>
      <c r="N250">
        <v>16</v>
      </c>
      <c r="AF250">
        <v>145</v>
      </c>
      <c r="AG250">
        <v>141333</v>
      </c>
      <c r="AH250">
        <v>1791</v>
      </c>
      <c r="AI250">
        <v>2</v>
      </c>
      <c r="AJ250">
        <v>24</v>
      </c>
      <c r="AK250">
        <v>53</v>
      </c>
      <c r="AM250" t="s">
        <v>33</v>
      </c>
      <c r="AN250" t="s">
        <v>49</v>
      </c>
      <c r="AO250">
        <v>526</v>
      </c>
      <c r="AQ250">
        <v>18</v>
      </c>
      <c r="AR250" s="21">
        <v>7858</v>
      </c>
      <c r="AS250">
        <v>40</v>
      </c>
    </row>
    <row r="251" spans="1:45" x14ac:dyDescent="0.35">
      <c r="A251">
        <v>143</v>
      </c>
      <c r="B251">
        <v>141258</v>
      </c>
      <c r="C251">
        <v>1791</v>
      </c>
      <c r="D251">
        <v>2</v>
      </c>
      <c r="E251">
        <v>25</v>
      </c>
      <c r="F251">
        <v>54</v>
      </c>
      <c r="H251" t="s">
        <v>147</v>
      </c>
      <c r="I251" t="s">
        <v>156</v>
      </c>
      <c r="J251">
        <v>626</v>
      </c>
      <c r="L251">
        <v>45</v>
      </c>
      <c r="M251" s="21">
        <v>13869</v>
      </c>
      <c r="N251">
        <v>61</v>
      </c>
    </row>
    <row r="252" spans="1:45" x14ac:dyDescent="0.35">
      <c r="A252">
        <v>143</v>
      </c>
      <c r="B252">
        <v>141258</v>
      </c>
      <c r="C252">
        <v>1791</v>
      </c>
      <c r="D252">
        <v>2</v>
      </c>
      <c r="E252">
        <v>25</v>
      </c>
      <c r="F252">
        <v>54</v>
      </c>
      <c r="H252" t="s">
        <v>27</v>
      </c>
      <c r="I252" t="s">
        <v>59</v>
      </c>
      <c r="J252">
        <v>627</v>
      </c>
      <c r="L252">
        <v>112</v>
      </c>
      <c r="M252" s="21">
        <v>4496</v>
      </c>
      <c r="N252">
        <v>21</v>
      </c>
    </row>
    <row r="253" spans="1:45" x14ac:dyDescent="0.35">
      <c r="A253">
        <v>143</v>
      </c>
      <c r="B253">
        <v>141258</v>
      </c>
      <c r="C253">
        <v>1791</v>
      </c>
      <c r="D253">
        <v>2</v>
      </c>
      <c r="E253">
        <v>25</v>
      </c>
      <c r="F253">
        <v>54</v>
      </c>
      <c r="H253" t="s">
        <v>33</v>
      </c>
      <c r="I253" t="s">
        <v>49</v>
      </c>
      <c r="J253">
        <v>628</v>
      </c>
      <c r="L253">
        <v>18</v>
      </c>
      <c r="M253" s="21">
        <v>2000</v>
      </c>
      <c r="N253">
        <v>0</v>
      </c>
    </row>
    <row r="254" spans="1:45" x14ac:dyDescent="0.35">
      <c r="Q254">
        <v>144</v>
      </c>
      <c r="R254">
        <v>141313</v>
      </c>
      <c r="S254">
        <v>1791</v>
      </c>
      <c r="T254">
        <v>2</v>
      </c>
      <c r="U254">
        <v>25</v>
      </c>
      <c r="V254">
        <v>54</v>
      </c>
      <c r="X254" t="s">
        <v>122</v>
      </c>
      <c r="Y254" t="s">
        <v>733</v>
      </c>
      <c r="Z254">
        <v>438</v>
      </c>
      <c r="AB254">
        <v>51</v>
      </c>
      <c r="AC254" s="21">
        <v>14886</v>
      </c>
      <c r="AD254">
        <v>10</v>
      </c>
    </row>
    <row r="255" spans="1:45" x14ac:dyDescent="0.35">
      <c r="A255">
        <v>143</v>
      </c>
      <c r="B255">
        <v>141258</v>
      </c>
      <c r="C255">
        <v>1791</v>
      </c>
      <c r="D255">
        <v>2</v>
      </c>
      <c r="E255">
        <v>25</v>
      </c>
      <c r="F255">
        <v>54</v>
      </c>
      <c r="H255" t="s">
        <v>28</v>
      </c>
      <c r="I255" t="s">
        <v>29</v>
      </c>
      <c r="J255">
        <v>629</v>
      </c>
      <c r="L255">
        <v>151</v>
      </c>
      <c r="M255" s="21">
        <v>7406</v>
      </c>
      <c r="N255">
        <v>69</v>
      </c>
    </row>
    <row r="256" spans="1:45" x14ac:dyDescent="0.35">
      <c r="A256">
        <v>143</v>
      </c>
      <c r="B256">
        <v>141258</v>
      </c>
      <c r="C256">
        <v>1791</v>
      </c>
      <c r="D256">
        <v>2</v>
      </c>
      <c r="E256">
        <v>25</v>
      </c>
      <c r="F256">
        <v>54</v>
      </c>
      <c r="H256" t="s">
        <v>27</v>
      </c>
      <c r="I256" t="s">
        <v>59</v>
      </c>
      <c r="J256">
        <v>630</v>
      </c>
      <c r="L256">
        <v>112</v>
      </c>
      <c r="M256" s="21">
        <v>4650</v>
      </c>
      <c r="N256">
        <v>31</v>
      </c>
    </row>
    <row r="257" spans="1:46" x14ac:dyDescent="0.35">
      <c r="A257">
        <v>143</v>
      </c>
      <c r="B257">
        <v>141258</v>
      </c>
      <c r="C257">
        <v>1791</v>
      </c>
      <c r="D257">
        <v>2</v>
      </c>
      <c r="E257">
        <v>26</v>
      </c>
      <c r="F257">
        <v>55</v>
      </c>
      <c r="H257" t="s">
        <v>128</v>
      </c>
      <c r="I257" t="s">
        <v>38</v>
      </c>
      <c r="J257">
        <v>634</v>
      </c>
      <c r="L257">
        <v>106</v>
      </c>
      <c r="M257" s="21">
        <v>309</v>
      </c>
      <c r="N257">
        <v>33</v>
      </c>
      <c r="Q257">
        <v>144</v>
      </c>
      <c r="R257">
        <v>141313</v>
      </c>
      <c r="S257">
        <v>1791</v>
      </c>
      <c r="T257">
        <v>2</v>
      </c>
      <c r="U257">
        <v>26</v>
      </c>
      <c r="V257">
        <v>55</v>
      </c>
      <c r="X257" t="s">
        <v>128</v>
      </c>
      <c r="Y257" t="s">
        <v>38</v>
      </c>
      <c r="Z257">
        <v>439</v>
      </c>
      <c r="AB257">
        <v>106</v>
      </c>
      <c r="AC257" s="21">
        <v>154</v>
      </c>
      <c r="AD257">
        <v>67</v>
      </c>
      <c r="AF257">
        <v>145</v>
      </c>
      <c r="AG257">
        <v>141333</v>
      </c>
      <c r="AH257">
        <v>1791</v>
      </c>
      <c r="AI257">
        <v>2</v>
      </c>
      <c r="AJ257">
        <v>24</v>
      </c>
      <c r="AK257">
        <v>53</v>
      </c>
      <c r="AM257" t="s">
        <v>145</v>
      </c>
      <c r="AO257">
        <v>529</v>
      </c>
      <c r="AQ257">
        <v>106</v>
      </c>
      <c r="AR257" s="21">
        <v>3578</v>
      </c>
      <c r="AS257">
        <v>74</v>
      </c>
    </row>
    <row r="258" spans="1:46" x14ac:dyDescent="0.35">
      <c r="A258">
        <v>143</v>
      </c>
      <c r="B258">
        <v>141258</v>
      </c>
      <c r="C258">
        <v>1791</v>
      </c>
      <c r="D258">
        <v>2</v>
      </c>
      <c r="E258">
        <v>26</v>
      </c>
      <c r="F258">
        <v>55</v>
      </c>
      <c r="H258" t="s">
        <v>67</v>
      </c>
      <c r="I258" t="s">
        <v>305</v>
      </c>
      <c r="J258">
        <v>635</v>
      </c>
      <c r="L258">
        <v>135</v>
      </c>
      <c r="M258" s="21">
        <v>4031</v>
      </c>
      <c r="N258">
        <v>74</v>
      </c>
      <c r="Q258">
        <v>144</v>
      </c>
      <c r="R258">
        <v>141313</v>
      </c>
      <c r="S258">
        <v>1791</v>
      </c>
      <c r="T258">
        <v>2</v>
      </c>
      <c r="U258">
        <v>26</v>
      </c>
      <c r="V258">
        <v>55</v>
      </c>
      <c r="X258" t="s">
        <v>67</v>
      </c>
      <c r="Y258" t="s">
        <v>305</v>
      </c>
      <c r="Z258">
        <v>440</v>
      </c>
      <c r="AB258">
        <v>135</v>
      </c>
      <c r="AC258" s="21">
        <v>2015</v>
      </c>
      <c r="AD258">
        <v>88</v>
      </c>
      <c r="AF258">
        <v>145</v>
      </c>
      <c r="AG258">
        <v>141333</v>
      </c>
      <c r="AH258">
        <v>1791</v>
      </c>
      <c r="AI258">
        <v>2</v>
      </c>
      <c r="AJ258">
        <v>25</v>
      </c>
      <c r="AK258">
        <v>55</v>
      </c>
      <c r="AM258" t="s">
        <v>67</v>
      </c>
      <c r="AN258" t="s">
        <v>305</v>
      </c>
      <c r="AO258">
        <v>530</v>
      </c>
      <c r="AQ258">
        <v>135</v>
      </c>
      <c r="AR258" s="21">
        <v>1088</v>
      </c>
      <c r="AS258">
        <v>57</v>
      </c>
    </row>
    <row r="259" spans="1:46" x14ac:dyDescent="0.35">
      <c r="A259">
        <v>143</v>
      </c>
      <c r="B259">
        <v>141258</v>
      </c>
      <c r="C259">
        <v>1791</v>
      </c>
      <c r="D259">
        <v>2</v>
      </c>
      <c r="E259">
        <v>26</v>
      </c>
      <c r="F259">
        <v>55</v>
      </c>
      <c r="H259" t="s">
        <v>30</v>
      </c>
      <c r="I259" t="s">
        <v>38</v>
      </c>
      <c r="J259">
        <v>638</v>
      </c>
      <c r="L259">
        <v>41</v>
      </c>
      <c r="M259" s="21">
        <v>1243</v>
      </c>
      <c r="N259">
        <v>45</v>
      </c>
      <c r="Q259">
        <v>144</v>
      </c>
      <c r="R259">
        <v>141313</v>
      </c>
      <c r="S259">
        <v>1791</v>
      </c>
      <c r="T259">
        <v>2</v>
      </c>
      <c r="U259">
        <v>26</v>
      </c>
      <c r="V259">
        <v>55</v>
      </c>
      <c r="X259" t="s">
        <v>30</v>
      </c>
      <c r="Y259" t="s">
        <v>38</v>
      </c>
      <c r="Z259">
        <v>442</v>
      </c>
      <c r="AB259">
        <v>41</v>
      </c>
      <c r="AC259" s="21">
        <v>621</v>
      </c>
      <c r="AD259">
        <v>72</v>
      </c>
      <c r="AF259">
        <v>145</v>
      </c>
      <c r="AG259">
        <v>141333</v>
      </c>
      <c r="AH259">
        <v>1791</v>
      </c>
      <c r="AI259">
        <v>2</v>
      </c>
      <c r="AJ259">
        <v>26</v>
      </c>
      <c r="AK259">
        <v>55</v>
      </c>
      <c r="AM259" t="s">
        <v>30</v>
      </c>
      <c r="AN259" t="s">
        <v>38</v>
      </c>
      <c r="AO259">
        <v>531</v>
      </c>
      <c r="AQ259">
        <v>41</v>
      </c>
      <c r="AR259" s="21">
        <v>12174</v>
      </c>
      <c r="AS259">
        <v>68</v>
      </c>
    </row>
    <row r="260" spans="1:46" x14ac:dyDescent="0.35">
      <c r="Q260">
        <v>144</v>
      </c>
      <c r="R260">
        <v>141313</v>
      </c>
      <c r="S260">
        <v>1791</v>
      </c>
      <c r="T260">
        <v>2</v>
      </c>
      <c r="U260">
        <v>26</v>
      </c>
      <c r="V260">
        <v>55</v>
      </c>
      <c r="X260" t="s">
        <v>209</v>
      </c>
      <c r="Y260" t="s">
        <v>157</v>
      </c>
      <c r="Z260">
        <v>441</v>
      </c>
      <c r="AB260">
        <v>56</v>
      </c>
      <c r="AC260" s="21">
        <v>1620</v>
      </c>
      <c r="AD260">
        <v>40</v>
      </c>
    </row>
    <row r="261" spans="1:46" x14ac:dyDescent="0.35">
      <c r="A261">
        <v>143</v>
      </c>
      <c r="B261">
        <v>141258</v>
      </c>
      <c r="C261">
        <v>1791</v>
      </c>
      <c r="D261">
        <v>2</v>
      </c>
      <c r="E261">
        <v>28</v>
      </c>
      <c r="F261">
        <v>56</v>
      </c>
      <c r="H261" t="s">
        <v>36</v>
      </c>
      <c r="I261" t="s">
        <v>44</v>
      </c>
      <c r="J261">
        <v>648</v>
      </c>
      <c r="L261">
        <v>11</v>
      </c>
      <c r="M261" s="21">
        <v>22587</v>
      </c>
      <c r="N261">
        <v>47</v>
      </c>
      <c r="Q261">
        <v>144</v>
      </c>
      <c r="R261">
        <v>141313</v>
      </c>
      <c r="S261">
        <v>1791</v>
      </c>
      <c r="T261">
        <v>2</v>
      </c>
      <c r="U261">
        <v>28</v>
      </c>
      <c r="V261">
        <v>56</v>
      </c>
      <c r="X261" t="s">
        <v>36</v>
      </c>
      <c r="Y261" t="s">
        <v>44</v>
      </c>
      <c r="Z261">
        <v>445</v>
      </c>
      <c r="AB261">
        <v>11</v>
      </c>
      <c r="AC261" s="21">
        <v>7061</v>
      </c>
      <c r="AD261">
        <v>6</v>
      </c>
      <c r="AF261">
        <v>145</v>
      </c>
      <c r="AG261">
        <v>141333</v>
      </c>
      <c r="AH261">
        <v>1791</v>
      </c>
      <c r="AI261">
        <v>2</v>
      </c>
      <c r="AJ261">
        <v>26</v>
      </c>
      <c r="AK261">
        <v>55</v>
      </c>
      <c r="AM261" t="s">
        <v>36</v>
      </c>
      <c r="AN261" t="s">
        <v>44</v>
      </c>
      <c r="AO261">
        <v>532</v>
      </c>
      <c r="AQ261">
        <v>11</v>
      </c>
      <c r="AR261" s="21">
        <v>11203</v>
      </c>
      <c r="AS261">
        <v>6</v>
      </c>
    </row>
    <row r="262" spans="1:46" x14ac:dyDescent="0.35">
      <c r="A262">
        <v>143</v>
      </c>
      <c r="B262">
        <v>141258</v>
      </c>
      <c r="C262">
        <v>1791</v>
      </c>
      <c r="D262">
        <v>2</v>
      </c>
      <c r="E262">
        <v>28</v>
      </c>
      <c r="F262">
        <v>56</v>
      </c>
      <c r="H262" t="s">
        <v>30</v>
      </c>
      <c r="I262" t="s">
        <v>38</v>
      </c>
      <c r="J262">
        <v>649</v>
      </c>
      <c r="L262">
        <v>41</v>
      </c>
      <c r="M262" s="21">
        <v>5068</v>
      </c>
      <c r="N262">
        <v>0</v>
      </c>
      <c r="Q262">
        <v>144</v>
      </c>
      <c r="R262">
        <v>141313</v>
      </c>
    </row>
    <row r="263" spans="1:46" x14ac:dyDescent="0.35">
      <c r="A263">
        <v>143</v>
      </c>
      <c r="B263">
        <v>141258</v>
      </c>
      <c r="C263">
        <v>1791</v>
      </c>
      <c r="D263">
        <v>2</v>
      </c>
      <c r="E263">
        <v>28</v>
      </c>
      <c r="F263">
        <v>56</v>
      </c>
      <c r="H263" t="s">
        <v>104</v>
      </c>
      <c r="I263" t="s">
        <v>105</v>
      </c>
      <c r="J263">
        <v>652</v>
      </c>
      <c r="L263">
        <v>60</v>
      </c>
      <c r="M263" s="21">
        <v>2629</v>
      </c>
      <c r="N263">
        <v>64</v>
      </c>
      <c r="Q263">
        <v>144</v>
      </c>
      <c r="R263">
        <v>141313</v>
      </c>
      <c r="S263">
        <v>1791</v>
      </c>
      <c r="T263">
        <v>2</v>
      </c>
      <c r="U263">
        <v>28</v>
      </c>
      <c r="V263">
        <v>56</v>
      </c>
      <c r="X263" t="s">
        <v>104</v>
      </c>
      <c r="Y263" t="s">
        <v>105</v>
      </c>
      <c r="Z263">
        <v>447</v>
      </c>
      <c r="AB263">
        <v>60</v>
      </c>
      <c r="AC263" s="21">
        <v>1314</v>
      </c>
      <c r="AD263">
        <v>83</v>
      </c>
      <c r="AF263">
        <v>145</v>
      </c>
      <c r="AG263">
        <v>141333</v>
      </c>
      <c r="AH263">
        <v>1791</v>
      </c>
      <c r="AI263">
        <v>2</v>
      </c>
      <c r="AJ263">
        <v>26</v>
      </c>
      <c r="AK263">
        <v>55</v>
      </c>
      <c r="AM263" t="s">
        <v>104</v>
      </c>
      <c r="AN263" t="s">
        <v>105</v>
      </c>
      <c r="AO263">
        <v>533</v>
      </c>
      <c r="AQ263">
        <v>60</v>
      </c>
      <c r="AR263" s="21">
        <v>967</v>
      </c>
      <c r="AS263">
        <v>70</v>
      </c>
    </row>
    <row r="264" spans="1:46" x14ac:dyDescent="0.35">
      <c r="A264">
        <v>143</v>
      </c>
      <c r="B264">
        <v>141258</v>
      </c>
      <c r="C264">
        <v>1791</v>
      </c>
      <c r="D264">
        <v>2</v>
      </c>
      <c r="E264">
        <v>28</v>
      </c>
      <c r="F264">
        <v>57</v>
      </c>
      <c r="H264" t="s">
        <v>28</v>
      </c>
      <c r="I264" t="s">
        <v>29</v>
      </c>
      <c r="J264">
        <v>653</v>
      </c>
      <c r="L264">
        <v>161</v>
      </c>
      <c r="M264" s="21">
        <v>63338</v>
      </c>
      <c r="N264">
        <v>39</v>
      </c>
      <c r="Q264">
        <v>144</v>
      </c>
      <c r="R264">
        <v>141313</v>
      </c>
      <c r="S264">
        <v>1791</v>
      </c>
      <c r="T264">
        <v>2</v>
      </c>
      <c r="U264">
        <v>28</v>
      </c>
      <c r="V264">
        <v>57</v>
      </c>
      <c r="X264" t="s">
        <v>28</v>
      </c>
      <c r="Y264" t="s">
        <v>29</v>
      </c>
      <c r="Z264">
        <v>448</v>
      </c>
      <c r="AB264">
        <v>151</v>
      </c>
      <c r="AC264" s="21">
        <v>31319</v>
      </c>
      <c r="AD264">
        <v>21</v>
      </c>
      <c r="AF264">
        <v>145</v>
      </c>
      <c r="AG264">
        <v>141339</v>
      </c>
      <c r="AH264">
        <v>1791</v>
      </c>
      <c r="AI264">
        <v>3</v>
      </c>
      <c r="AJ264">
        <v>2</v>
      </c>
      <c r="AK264">
        <v>58</v>
      </c>
      <c r="AM264" t="s">
        <v>28</v>
      </c>
      <c r="AN264" t="s">
        <v>29</v>
      </c>
      <c r="AO264">
        <v>552</v>
      </c>
      <c r="AQ264">
        <v>151</v>
      </c>
      <c r="AR264" s="21">
        <v>27305</v>
      </c>
      <c r="AS264">
        <v>14</v>
      </c>
      <c r="AT264" s="22">
        <f>SUM(AR$14:AR294)+SUM(AS$14:AS294)/100-AT$321-AT$639</f>
        <v>838884.59</v>
      </c>
    </row>
    <row r="265" spans="1:46" x14ac:dyDescent="0.35">
      <c r="A265">
        <v>143</v>
      </c>
      <c r="B265">
        <v>141258</v>
      </c>
      <c r="C265">
        <v>1791</v>
      </c>
      <c r="D265">
        <v>3</v>
      </c>
      <c r="E265">
        <v>1</v>
      </c>
      <c r="F265">
        <v>57</v>
      </c>
      <c r="H265" t="s">
        <v>27</v>
      </c>
      <c r="I265" t="s">
        <v>59</v>
      </c>
      <c r="J265">
        <v>658</v>
      </c>
      <c r="L265">
        <v>112</v>
      </c>
      <c r="M265" s="21">
        <v>32987</v>
      </c>
      <c r="N265">
        <v>88</v>
      </c>
      <c r="Q265">
        <v>144</v>
      </c>
      <c r="R265">
        <v>141313</v>
      </c>
      <c r="S265">
        <v>1791</v>
      </c>
      <c r="T265">
        <v>3</v>
      </c>
      <c r="U265">
        <v>1</v>
      </c>
      <c r="V265">
        <v>57</v>
      </c>
      <c r="X265" t="s">
        <v>27</v>
      </c>
      <c r="Y265" t="s">
        <v>59</v>
      </c>
      <c r="Z265">
        <v>450</v>
      </c>
      <c r="AB265">
        <v>112</v>
      </c>
      <c r="AC265" s="21">
        <v>15371</v>
      </c>
      <c r="AD265">
        <v>48</v>
      </c>
      <c r="AF265">
        <v>145</v>
      </c>
      <c r="AG265">
        <v>141333</v>
      </c>
      <c r="AH265">
        <v>1791</v>
      </c>
      <c r="AI265">
        <v>2</v>
      </c>
      <c r="AJ265">
        <v>28</v>
      </c>
      <c r="AK265">
        <v>56</v>
      </c>
      <c r="AM265" t="s">
        <v>237</v>
      </c>
      <c r="AN265" t="s">
        <v>238</v>
      </c>
      <c r="AO265">
        <v>535</v>
      </c>
      <c r="AQ265">
        <v>138</v>
      </c>
      <c r="AR265" s="21">
        <v>1618</v>
      </c>
      <c r="AS265">
        <v>44</v>
      </c>
    </row>
    <row r="266" spans="1:46" x14ac:dyDescent="0.35">
      <c r="A266">
        <v>143</v>
      </c>
      <c r="B266">
        <v>141258</v>
      </c>
      <c r="C266">
        <v>1791</v>
      </c>
      <c r="D266">
        <v>3</v>
      </c>
      <c r="E266">
        <v>1</v>
      </c>
      <c r="F266">
        <v>57</v>
      </c>
      <c r="H266" t="s">
        <v>104</v>
      </c>
      <c r="I266" t="s">
        <v>105</v>
      </c>
      <c r="J266">
        <v>659</v>
      </c>
      <c r="L266">
        <v>60</v>
      </c>
      <c r="M266" s="21">
        <v>1990</v>
      </c>
      <c r="N266">
        <v>53</v>
      </c>
      <c r="Q266">
        <v>144</v>
      </c>
      <c r="R266">
        <v>141317</v>
      </c>
      <c r="S266">
        <v>1791</v>
      </c>
      <c r="T266">
        <v>3</v>
      </c>
      <c r="U266">
        <v>1</v>
      </c>
      <c r="V266">
        <v>57</v>
      </c>
      <c r="X266" t="s">
        <v>104</v>
      </c>
      <c r="Y266" t="s">
        <v>105</v>
      </c>
      <c r="Z266">
        <v>451</v>
      </c>
      <c r="AB266">
        <v>60</v>
      </c>
      <c r="AC266" s="21">
        <v>995</v>
      </c>
      <c r="AD266">
        <v>26</v>
      </c>
      <c r="AF266">
        <v>145</v>
      </c>
      <c r="AG266">
        <v>141339</v>
      </c>
      <c r="AH266">
        <v>1791</v>
      </c>
      <c r="AI266">
        <v>2</v>
      </c>
      <c r="AJ266">
        <v>28</v>
      </c>
      <c r="AK266">
        <v>57</v>
      </c>
      <c r="AM266" t="s">
        <v>104</v>
      </c>
      <c r="AN266" t="s">
        <v>105</v>
      </c>
      <c r="AO266">
        <v>536</v>
      </c>
      <c r="AQ266">
        <v>60</v>
      </c>
      <c r="AR266" s="21">
        <v>1394</v>
      </c>
      <c r="AS266">
        <v>24</v>
      </c>
    </row>
    <row r="267" spans="1:46" x14ac:dyDescent="0.35">
      <c r="Q267">
        <v>144</v>
      </c>
      <c r="R267">
        <v>141317</v>
      </c>
      <c r="S267">
        <v>1791</v>
      </c>
      <c r="T267">
        <v>3</v>
      </c>
      <c r="U267">
        <v>1</v>
      </c>
      <c r="V267">
        <v>57</v>
      </c>
      <c r="X267" t="s">
        <v>43</v>
      </c>
      <c r="Y267" t="s">
        <v>189</v>
      </c>
      <c r="Z267">
        <v>452</v>
      </c>
      <c r="AB267">
        <v>75</v>
      </c>
      <c r="AC267" s="21">
        <v>5000</v>
      </c>
      <c r="AD267">
        <v>0</v>
      </c>
    </row>
    <row r="268" spans="1:46" x14ac:dyDescent="0.35">
      <c r="A268">
        <v>143</v>
      </c>
      <c r="B268">
        <v>141258</v>
      </c>
      <c r="C268">
        <v>1791</v>
      </c>
      <c r="D268">
        <v>3</v>
      </c>
      <c r="E268">
        <v>1</v>
      </c>
      <c r="F268">
        <v>58</v>
      </c>
      <c r="H268" t="s">
        <v>228</v>
      </c>
      <c r="I268" t="s">
        <v>229</v>
      </c>
      <c r="J268">
        <v>660</v>
      </c>
      <c r="L268">
        <v>40</v>
      </c>
      <c r="M268" s="21">
        <v>365</v>
      </c>
      <c r="N268">
        <v>78</v>
      </c>
      <c r="Q268">
        <v>144</v>
      </c>
      <c r="R268">
        <v>141317</v>
      </c>
      <c r="S268">
        <v>1791</v>
      </c>
      <c r="T268">
        <v>3</v>
      </c>
      <c r="U268">
        <v>1</v>
      </c>
      <c r="V268">
        <v>58</v>
      </c>
      <c r="X268" t="s">
        <v>228</v>
      </c>
      <c r="Y268" t="s">
        <v>229</v>
      </c>
      <c r="Z268">
        <v>453</v>
      </c>
      <c r="AB268">
        <v>40</v>
      </c>
      <c r="AC268" s="21">
        <v>182</v>
      </c>
      <c r="AD268">
        <v>90</v>
      </c>
      <c r="AF268">
        <v>145</v>
      </c>
      <c r="AG268">
        <v>141339</v>
      </c>
      <c r="AH268">
        <v>1791</v>
      </c>
      <c r="AI268">
        <v>3</v>
      </c>
      <c r="AJ268">
        <v>1</v>
      </c>
      <c r="AK268">
        <v>57</v>
      </c>
      <c r="AM268" t="s">
        <v>228</v>
      </c>
      <c r="AN268" t="s">
        <v>229</v>
      </c>
      <c r="AO268">
        <v>542</v>
      </c>
      <c r="AQ268">
        <v>40</v>
      </c>
      <c r="AR268" s="21">
        <v>197</v>
      </c>
      <c r="AS268">
        <v>52</v>
      </c>
    </row>
    <row r="269" spans="1:46" x14ac:dyDescent="0.35">
      <c r="A269">
        <v>143</v>
      </c>
      <c r="B269">
        <v>141258</v>
      </c>
      <c r="C269">
        <v>1791</v>
      </c>
      <c r="D269">
        <v>3</v>
      </c>
      <c r="E269">
        <v>1</v>
      </c>
      <c r="F269">
        <v>58</v>
      </c>
      <c r="H269" t="s">
        <v>230</v>
      </c>
      <c r="I269" t="s">
        <v>229</v>
      </c>
      <c r="J269">
        <v>661</v>
      </c>
      <c r="L269">
        <v>41</v>
      </c>
      <c r="M269" s="21">
        <v>535</v>
      </c>
      <c r="N269">
        <v>24</v>
      </c>
      <c r="Q269">
        <v>144</v>
      </c>
      <c r="R269">
        <v>141317</v>
      </c>
      <c r="S269">
        <v>1791</v>
      </c>
      <c r="T269">
        <v>3</v>
      </c>
      <c r="U269">
        <v>1</v>
      </c>
      <c r="V269">
        <v>58</v>
      </c>
      <c r="X269" t="s">
        <v>230</v>
      </c>
      <c r="Y269" t="s">
        <v>229</v>
      </c>
      <c r="Z269">
        <v>454</v>
      </c>
      <c r="AB269">
        <v>41</v>
      </c>
      <c r="AC269" s="21">
        <v>267</v>
      </c>
      <c r="AD269">
        <v>64</v>
      </c>
      <c r="AF269">
        <v>145</v>
      </c>
      <c r="AG269">
        <v>141339</v>
      </c>
      <c r="AH269">
        <v>1791</v>
      </c>
      <c r="AI269">
        <v>3</v>
      </c>
      <c r="AJ269">
        <v>1</v>
      </c>
      <c r="AK269">
        <v>57</v>
      </c>
      <c r="AM269" t="s">
        <v>230</v>
      </c>
      <c r="AN269" t="s">
        <v>229</v>
      </c>
      <c r="AO269">
        <v>543</v>
      </c>
      <c r="AQ269">
        <v>41</v>
      </c>
      <c r="AR269" s="21">
        <v>477</v>
      </c>
      <c r="AS269">
        <v>36</v>
      </c>
    </row>
    <row r="270" spans="1:46" x14ac:dyDescent="0.35">
      <c r="A270">
        <v>143</v>
      </c>
      <c r="B270">
        <v>141258</v>
      </c>
      <c r="C270">
        <v>1791</v>
      </c>
      <c r="D270">
        <v>2</v>
      </c>
      <c r="E270">
        <v>26</v>
      </c>
      <c r="F270">
        <v>55</v>
      </c>
      <c r="H270" t="s">
        <v>33</v>
      </c>
      <c r="I270" t="s">
        <v>49</v>
      </c>
      <c r="J270">
        <v>636</v>
      </c>
      <c r="L270">
        <v>18</v>
      </c>
      <c r="M270" s="21">
        <v>17213</v>
      </c>
      <c r="N270">
        <v>0</v>
      </c>
      <c r="AF270">
        <v>145</v>
      </c>
      <c r="AG270">
        <v>141339</v>
      </c>
      <c r="AH270">
        <v>1791</v>
      </c>
      <c r="AI270">
        <v>3</v>
      </c>
      <c r="AJ270">
        <v>1</v>
      </c>
      <c r="AK270">
        <v>58</v>
      </c>
      <c r="AM270" t="s">
        <v>33</v>
      </c>
      <c r="AN270" t="s">
        <v>49</v>
      </c>
      <c r="AO270">
        <v>544</v>
      </c>
      <c r="AQ270">
        <v>18</v>
      </c>
      <c r="AR270" s="21">
        <v>7724</v>
      </c>
      <c r="AS270">
        <v>4</v>
      </c>
    </row>
    <row r="271" spans="1:46" x14ac:dyDescent="0.35">
      <c r="A271">
        <v>143</v>
      </c>
      <c r="B271">
        <v>141258</v>
      </c>
      <c r="C271">
        <v>1791</v>
      </c>
      <c r="D271">
        <v>3</v>
      </c>
      <c r="E271">
        <v>2</v>
      </c>
      <c r="F271">
        <v>58</v>
      </c>
      <c r="H271" t="s">
        <v>32</v>
      </c>
      <c r="I271" t="s">
        <v>55</v>
      </c>
      <c r="J271">
        <v>665</v>
      </c>
      <c r="L271">
        <v>57</v>
      </c>
      <c r="M271" s="21">
        <v>641</v>
      </c>
      <c r="N271">
        <v>60</v>
      </c>
      <c r="Q271">
        <v>144</v>
      </c>
      <c r="R271">
        <v>141317</v>
      </c>
      <c r="S271">
        <v>1791</v>
      </c>
      <c r="T271">
        <v>3</v>
      </c>
      <c r="U271">
        <v>2</v>
      </c>
      <c r="V271">
        <v>58</v>
      </c>
      <c r="X271" t="s">
        <v>32</v>
      </c>
      <c r="Y271" t="s">
        <v>55</v>
      </c>
      <c r="Z271">
        <v>455</v>
      </c>
      <c r="AB271">
        <v>57</v>
      </c>
      <c r="AC271" s="21">
        <v>320</v>
      </c>
      <c r="AD271">
        <v>80</v>
      </c>
      <c r="AF271">
        <v>145</v>
      </c>
      <c r="AG271">
        <v>141339</v>
      </c>
      <c r="AH271">
        <v>1791</v>
      </c>
      <c r="AI271">
        <v>3</v>
      </c>
      <c r="AJ271">
        <v>1</v>
      </c>
      <c r="AK271">
        <v>58</v>
      </c>
      <c r="AM271" t="s">
        <v>32</v>
      </c>
      <c r="AN271" t="s">
        <v>55</v>
      </c>
      <c r="AO271">
        <v>545</v>
      </c>
      <c r="AQ271">
        <v>57</v>
      </c>
      <c r="AR271" s="21">
        <v>346</v>
      </c>
      <c r="AS271">
        <v>45</v>
      </c>
    </row>
    <row r="272" spans="1:46" x14ac:dyDescent="0.35">
      <c r="A272">
        <v>143</v>
      </c>
      <c r="B272">
        <v>141258</v>
      </c>
      <c r="C272">
        <v>1791</v>
      </c>
      <c r="D272">
        <v>3</v>
      </c>
      <c r="E272">
        <v>3</v>
      </c>
      <c r="F272">
        <v>59</v>
      </c>
      <c r="H272" t="s">
        <v>26</v>
      </c>
      <c r="I272" t="s">
        <v>137</v>
      </c>
      <c r="J272">
        <v>688</v>
      </c>
      <c r="L272">
        <v>93</v>
      </c>
      <c r="M272" s="21">
        <v>3897</v>
      </c>
      <c r="N272">
        <v>87</v>
      </c>
      <c r="Q272">
        <v>144</v>
      </c>
      <c r="R272">
        <v>141317</v>
      </c>
      <c r="S272">
        <v>1791</v>
      </c>
      <c r="T272">
        <v>3</v>
      </c>
      <c r="U272">
        <v>3</v>
      </c>
      <c r="V272">
        <v>59</v>
      </c>
      <c r="X272" t="s">
        <v>26</v>
      </c>
      <c r="Y272" t="s">
        <v>137</v>
      </c>
      <c r="Z272">
        <v>459</v>
      </c>
      <c r="AB272">
        <v>93</v>
      </c>
      <c r="AC272" s="21">
        <v>948</v>
      </c>
      <c r="AD272">
        <v>93</v>
      </c>
      <c r="AF272">
        <v>145</v>
      </c>
      <c r="AG272">
        <v>141339</v>
      </c>
      <c r="AH272">
        <v>1791</v>
      </c>
      <c r="AI272">
        <v>3</v>
      </c>
      <c r="AJ272">
        <v>2</v>
      </c>
      <c r="AK272">
        <v>58</v>
      </c>
      <c r="AM272" t="s">
        <v>26</v>
      </c>
      <c r="AN272" t="s">
        <v>239</v>
      </c>
      <c r="AO272">
        <v>553</v>
      </c>
      <c r="AQ272">
        <v>93</v>
      </c>
      <c r="AR272" s="21">
        <v>878</v>
      </c>
      <c r="AS272">
        <v>79</v>
      </c>
    </row>
    <row r="273" spans="2:45" x14ac:dyDescent="0.35">
      <c r="B273">
        <v>141446</v>
      </c>
      <c r="C273">
        <v>1791</v>
      </c>
      <c r="D273">
        <v>3</v>
      </c>
      <c r="E273">
        <v>4</v>
      </c>
      <c r="F273">
        <v>60</v>
      </c>
      <c r="H273" t="s">
        <v>185</v>
      </c>
      <c r="I273" t="s">
        <v>278</v>
      </c>
      <c r="J273">
        <v>691</v>
      </c>
      <c r="L273">
        <v>108</v>
      </c>
      <c r="M273" s="21">
        <v>5</v>
      </c>
      <c r="N273">
        <v>24</v>
      </c>
      <c r="Q273">
        <v>144</v>
      </c>
      <c r="R273">
        <v>141317</v>
      </c>
      <c r="S273">
        <v>1791</v>
      </c>
      <c r="T273">
        <v>3</v>
      </c>
      <c r="U273">
        <v>4</v>
      </c>
      <c r="V273">
        <v>60</v>
      </c>
      <c r="X273" t="s">
        <v>185</v>
      </c>
      <c r="Y273" t="s">
        <v>231</v>
      </c>
      <c r="Z273">
        <v>476</v>
      </c>
      <c r="AB273">
        <v>108</v>
      </c>
      <c r="AC273" s="21">
        <v>2</v>
      </c>
      <c r="AD273">
        <v>63</v>
      </c>
      <c r="AF273">
        <v>145</v>
      </c>
      <c r="AG273">
        <v>141339</v>
      </c>
      <c r="AH273">
        <v>1791</v>
      </c>
      <c r="AI273">
        <v>3</v>
      </c>
      <c r="AJ273">
        <v>3</v>
      </c>
      <c r="AK273">
        <v>59</v>
      </c>
      <c r="AM273" t="s">
        <v>185</v>
      </c>
      <c r="AN273" t="s">
        <v>231</v>
      </c>
      <c r="AO273">
        <v>557</v>
      </c>
      <c r="AQ273">
        <v>108</v>
      </c>
      <c r="AR273" s="21">
        <v>5</v>
      </c>
      <c r="AS273">
        <v>11</v>
      </c>
    </row>
    <row r="274" spans="2:45" x14ac:dyDescent="0.35">
      <c r="B274">
        <v>141446</v>
      </c>
      <c r="C274">
        <v>1791</v>
      </c>
      <c r="D274">
        <v>3</v>
      </c>
      <c r="E274">
        <v>5</v>
      </c>
      <c r="F274">
        <v>61</v>
      </c>
      <c r="H274" t="s">
        <v>122</v>
      </c>
      <c r="I274" t="s">
        <v>232</v>
      </c>
      <c r="J274">
        <v>703</v>
      </c>
      <c r="L274">
        <v>103</v>
      </c>
      <c r="M274" s="21">
        <v>7309</v>
      </c>
      <c r="N274">
        <v>25</v>
      </c>
      <c r="O274" s="22">
        <f>SUM($M$13:M272)+SUM(N$13:N272)/100</f>
        <v>996751.24</v>
      </c>
      <c r="Q274">
        <v>144</v>
      </c>
      <c r="R274">
        <v>141317</v>
      </c>
      <c r="S274">
        <v>1791</v>
      </c>
      <c r="T274">
        <v>3</v>
      </c>
      <c r="U274">
        <v>5</v>
      </c>
      <c r="V274">
        <v>61</v>
      </c>
      <c r="X274" t="s">
        <v>122</v>
      </c>
      <c r="Y274" t="s">
        <v>232</v>
      </c>
      <c r="Z274">
        <v>477</v>
      </c>
      <c r="AB274">
        <v>103</v>
      </c>
      <c r="AC274" s="21">
        <v>3654</v>
      </c>
      <c r="AD274">
        <v>63</v>
      </c>
      <c r="AE274" s="22">
        <f>SUM(AC$13:AC276)+SUM(AD$13:AD276)/100</f>
        <v>540877.69999999995</v>
      </c>
      <c r="AF274">
        <v>145</v>
      </c>
      <c r="AG274">
        <v>141339</v>
      </c>
      <c r="AH274">
        <v>1791</v>
      </c>
      <c r="AI274">
        <v>3</v>
      </c>
      <c r="AJ274">
        <v>3</v>
      </c>
      <c r="AK274">
        <v>59</v>
      </c>
      <c r="AM274" t="s">
        <v>122</v>
      </c>
      <c r="AN274" t="s">
        <v>232</v>
      </c>
      <c r="AO274">
        <v>569</v>
      </c>
      <c r="AQ274">
        <v>103</v>
      </c>
      <c r="AR274" s="21">
        <v>1973</v>
      </c>
      <c r="AS274">
        <v>48</v>
      </c>
    </row>
    <row r="275" spans="2:45" x14ac:dyDescent="0.35">
      <c r="O275" s="22"/>
      <c r="AE275" s="22"/>
      <c r="AF275">
        <v>145</v>
      </c>
      <c r="AG275">
        <v>141339</v>
      </c>
      <c r="AH275">
        <v>1791</v>
      </c>
      <c r="AI275">
        <v>3</v>
      </c>
      <c r="AJ275">
        <v>4</v>
      </c>
      <c r="AK275">
        <v>60</v>
      </c>
      <c r="AM275" t="s">
        <v>122</v>
      </c>
      <c r="AN275" t="s">
        <v>232</v>
      </c>
      <c r="AO275">
        <v>570</v>
      </c>
      <c r="AQ275">
        <v>103</v>
      </c>
      <c r="AR275" s="21">
        <v>2857</v>
      </c>
      <c r="AS275">
        <v>68</v>
      </c>
    </row>
    <row r="276" spans="2:45" x14ac:dyDescent="0.35">
      <c r="B276">
        <v>141446</v>
      </c>
      <c r="C276">
        <v>1791</v>
      </c>
      <c r="D276">
        <v>3</v>
      </c>
      <c r="E276">
        <v>5</v>
      </c>
      <c r="F276">
        <v>61</v>
      </c>
      <c r="H276" t="s">
        <v>240</v>
      </c>
      <c r="I276" t="s">
        <v>44</v>
      </c>
      <c r="J276">
        <v>704</v>
      </c>
      <c r="L276">
        <v>162</v>
      </c>
      <c r="M276" s="21">
        <v>14585</v>
      </c>
      <c r="N276">
        <v>81</v>
      </c>
      <c r="O276" s="22"/>
      <c r="Q276">
        <v>144</v>
      </c>
      <c r="R276">
        <v>141317</v>
      </c>
      <c r="S276">
        <v>1791</v>
      </c>
      <c r="T276">
        <v>3</v>
      </c>
      <c r="U276">
        <v>5</v>
      </c>
      <c r="V276">
        <v>61</v>
      </c>
      <c r="X276" t="s">
        <v>240</v>
      </c>
      <c r="Y276" t="s">
        <v>44</v>
      </c>
      <c r="Z276">
        <v>478</v>
      </c>
      <c r="AB276">
        <v>162</v>
      </c>
      <c r="AC276" s="21">
        <v>7292</v>
      </c>
      <c r="AD276">
        <v>91</v>
      </c>
      <c r="AF276">
        <v>145</v>
      </c>
      <c r="AG276">
        <v>141339</v>
      </c>
      <c r="AH276">
        <v>1791</v>
      </c>
      <c r="AI276">
        <v>3</v>
      </c>
      <c r="AJ276">
        <v>5</v>
      </c>
      <c r="AK276">
        <v>61</v>
      </c>
      <c r="AM276" t="s">
        <v>240</v>
      </c>
      <c r="AN276" t="s">
        <v>44</v>
      </c>
      <c r="AO276">
        <v>571</v>
      </c>
      <c r="AQ276">
        <v>162</v>
      </c>
      <c r="AR276" s="21">
        <v>8698</v>
      </c>
      <c r="AS276">
        <v>65</v>
      </c>
    </row>
    <row r="277" spans="2:45" x14ac:dyDescent="0.35">
      <c r="O277" s="22"/>
      <c r="AF277">
        <v>145</v>
      </c>
      <c r="AG277">
        <v>141339</v>
      </c>
      <c r="AH277">
        <v>1791</v>
      </c>
      <c r="AI277">
        <v>3</v>
      </c>
      <c r="AJ277">
        <v>5</v>
      </c>
      <c r="AK277">
        <v>61</v>
      </c>
      <c r="AM277" t="s">
        <v>27</v>
      </c>
      <c r="AN277" t="s">
        <v>59</v>
      </c>
      <c r="AO277">
        <v>573</v>
      </c>
      <c r="AQ277">
        <v>112</v>
      </c>
      <c r="AR277" s="21">
        <v>10711</v>
      </c>
      <c r="AS277">
        <v>87</v>
      </c>
    </row>
    <row r="278" spans="2:45" x14ac:dyDescent="0.35">
      <c r="O278" s="22"/>
      <c r="AF278">
        <v>145</v>
      </c>
      <c r="AG278">
        <v>141339</v>
      </c>
      <c r="AH278">
        <v>1791</v>
      </c>
      <c r="AI278">
        <v>3</v>
      </c>
      <c r="AJ278">
        <v>5</v>
      </c>
      <c r="AK278">
        <v>61</v>
      </c>
      <c r="AM278" t="s">
        <v>26</v>
      </c>
      <c r="AN278" t="s">
        <v>869</v>
      </c>
      <c r="AO278">
        <v>577</v>
      </c>
      <c r="AQ278">
        <v>62</v>
      </c>
      <c r="AR278" s="21">
        <v>5000</v>
      </c>
      <c r="AS278">
        <v>0</v>
      </c>
    </row>
    <row r="279" spans="2:45" x14ac:dyDescent="0.35">
      <c r="B279">
        <v>141446</v>
      </c>
      <c r="C279">
        <v>1791</v>
      </c>
      <c r="D279">
        <v>3</v>
      </c>
      <c r="E279">
        <v>7</v>
      </c>
      <c r="F279">
        <v>61</v>
      </c>
      <c r="H279" t="s">
        <v>209</v>
      </c>
      <c r="I279" t="s">
        <v>157</v>
      </c>
      <c r="J279">
        <v>710</v>
      </c>
      <c r="L279">
        <v>56</v>
      </c>
      <c r="M279" s="21">
        <v>666</v>
      </c>
      <c r="N279">
        <v>66</v>
      </c>
      <c r="Q279">
        <v>167</v>
      </c>
      <c r="R279">
        <v>141459</v>
      </c>
      <c r="S279">
        <v>1791</v>
      </c>
      <c r="T279">
        <v>3</v>
      </c>
      <c r="U279">
        <v>7</v>
      </c>
      <c r="V279">
        <v>61</v>
      </c>
      <c r="X279" t="s">
        <v>209</v>
      </c>
      <c r="Y279" t="s">
        <v>157</v>
      </c>
      <c r="Z279">
        <v>481</v>
      </c>
      <c r="AB279">
        <v>56</v>
      </c>
      <c r="AC279" s="21">
        <v>333</v>
      </c>
      <c r="AD279">
        <v>34</v>
      </c>
      <c r="AF279">
        <v>145</v>
      </c>
      <c r="AG279">
        <v>141339</v>
      </c>
      <c r="AH279">
        <v>1791</v>
      </c>
      <c r="AI279">
        <v>3</v>
      </c>
      <c r="AJ279">
        <v>5</v>
      </c>
      <c r="AK279">
        <v>61</v>
      </c>
      <c r="AM279" t="s">
        <v>209</v>
      </c>
      <c r="AN279" t="s">
        <v>157</v>
      </c>
      <c r="AO279">
        <v>578</v>
      </c>
      <c r="AQ279">
        <v>56</v>
      </c>
      <c r="AR279" s="21">
        <v>360</v>
      </c>
      <c r="AS279">
        <v>0</v>
      </c>
    </row>
    <row r="280" spans="2:45" x14ac:dyDescent="0.35">
      <c r="B280">
        <v>141446</v>
      </c>
      <c r="C280">
        <v>1791</v>
      </c>
      <c r="D280">
        <v>3</v>
      </c>
      <c r="E280">
        <v>7</v>
      </c>
      <c r="F280">
        <v>62</v>
      </c>
      <c r="G280" t="s">
        <v>23</v>
      </c>
      <c r="H280" t="s">
        <v>40</v>
      </c>
      <c r="I280" t="s">
        <v>241</v>
      </c>
      <c r="J280">
        <v>711</v>
      </c>
      <c r="L280">
        <v>163</v>
      </c>
      <c r="M280" s="21">
        <v>4666</v>
      </c>
      <c r="N280">
        <v>66</v>
      </c>
      <c r="Q280">
        <v>167</v>
      </c>
      <c r="R280">
        <v>141459</v>
      </c>
      <c r="S280">
        <v>1791</v>
      </c>
      <c r="T280">
        <v>3</v>
      </c>
      <c r="U280">
        <v>7</v>
      </c>
      <c r="V280">
        <v>62</v>
      </c>
      <c r="W280" t="s">
        <v>23</v>
      </c>
      <c r="X280" t="s">
        <v>40</v>
      </c>
      <c r="Y280" t="s">
        <v>241</v>
      </c>
      <c r="Z280">
        <v>482</v>
      </c>
      <c r="AB280">
        <v>163</v>
      </c>
      <c r="AC280" s="21">
        <v>2333</v>
      </c>
      <c r="AD280">
        <v>34</v>
      </c>
      <c r="AF280">
        <v>158</v>
      </c>
      <c r="AG280">
        <v>141417</v>
      </c>
      <c r="AH280">
        <v>1791</v>
      </c>
      <c r="AI280">
        <v>3</v>
      </c>
      <c r="AJ280">
        <v>5</v>
      </c>
      <c r="AK280">
        <v>61</v>
      </c>
      <c r="AM280" t="s">
        <v>40</v>
      </c>
      <c r="AN280" t="s">
        <v>241</v>
      </c>
      <c r="AO280">
        <v>579</v>
      </c>
      <c r="AQ280">
        <v>163</v>
      </c>
      <c r="AR280" s="21">
        <v>2980</v>
      </c>
      <c r="AS280">
        <v>83</v>
      </c>
    </row>
    <row r="281" spans="2:45" x14ac:dyDescent="0.35">
      <c r="B281">
        <v>141446</v>
      </c>
      <c r="C281">
        <v>1791</v>
      </c>
      <c r="D281">
        <v>3</v>
      </c>
      <c r="E281">
        <v>7</v>
      </c>
      <c r="F281">
        <v>62</v>
      </c>
      <c r="H281" t="s">
        <v>33</v>
      </c>
      <c r="I281" t="s">
        <v>49</v>
      </c>
      <c r="J281">
        <v>715</v>
      </c>
      <c r="L281">
        <v>18</v>
      </c>
      <c r="M281" s="21">
        <v>9875</v>
      </c>
      <c r="N281">
        <v>52</v>
      </c>
    </row>
    <row r="282" spans="2:45" x14ac:dyDescent="0.35">
      <c r="B282">
        <v>141446</v>
      </c>
      <c r="C282">
        <v>1791</v>
      </c>
      <c r="D282">
        <v>3</v>
      </c>
      <c r="E282">
        <v>7</v>
      </c>
      <c r="F282">
        <v>62</v>
      </c>
      <c r="H282" t="s">
        <v>42</v>
      </c>
      <c r="I282" t="s">
        <v>45</v>
      </c>
      <c r="J282">
        <v>720</v>
      </c>
      <c r="L282">
        <v>27</v>
      </c>
      <c r="M282" s="21">
        <v>999</v>
      </c>
      <c r="N282">
        <v>4</v>
      </c>
      <c r="Q282">
        <v>167</v>
      </c>
      <c r="R282">
        <v>141459</v>
      </c>
      <c r="S282">
        <v>1791</v>
      </c>
      <c r="T282">
        <v>3</v>
      </c>
      <c r="U282">
        <v>7</v>
      </c>
      <c r="V282">
        <v>62</v>
      </c>
      <c r="X282" t="s">
        <v>42</v>
      </c>
      <c r="Y282" t="s">
        <v>45</v>
      </c>
      <c r="Z282">
        <v>485</v>
      </c>
      <c r="AB282">
        <v>27</v>
      </c>
      <c r="AC282" s="21">
        <v>499</v>
      </c>
      <c r="AD282">
        <v>52</v>
      </c>
      <c r="AF282">
        <v>158</v>
      </c>
      <c r="AG282">
        <v>141417</v>
      </c>
      <c r="AH282">
        <v>1791</v>
      </c>
      <c r="AI282">
        <v>3</v>
      </c>
      <c r="AJ282">
        <v>7</v>
      </c>
      <c r="AK282">
        <v>61</v>
      </c>
      <c r="AM282" t="s">
        <v>42</v>
      </c>
      <c r="AN282" t="s">
        <v>45</v>
      </c>
      <c r="AO282">
        <v>587</v>
      </c>
      <c r="AQ282">
        <v>27</v>
      </c>
      <c r="AR282" s="21">
        <v>647</v>
      </c>
      <c r="AS282">
        <v>64</v>
      </c>
    </row>
    <row r="283" spans="2:45" x14ac:dyDescent="0.35">
      <c r="B283">
        <v>141446</v>
      </c>
      <c r="C283">
        <v>1791</v>
      </c>
      <c r="D283">
        <v>3</v>
      </c>
      <c r="E283">
        <v>7</v>
      </c>
      <c r="F283">
        <v>62</v>
      </c>
      <c r="H283" t="s">
        <v>242</v>
      </c>
      <c r="I283" t="s">
        <v>243</v>
      </c>
      <c r="J283">
        <v>722</v>
      </c>
      <c r="L283">
        <v>163</v>
      </c>
      <c r="M283" s="21">
        <v>2809</v>
      </c>
      <c r="N283">
        <v>76</v>
      </c>
      <c r="Q283">
        <v>167</v>
      </c>
      <c r="R283">
        <v>141459</v>
      </c>
      <c r="S283">
        <v>1791</v>
      </c>
      <c r="T283">
        <v>3</v>
      </c>
      <c r="U283">
        <v>7</v>
      </c>
      <c r="V283">
        <v>62</v>
      </c>
      <c r="X283" t="s">
        <v>242</v>
      </c>
      <c r="Y283" t="s">
        <v>243</v>
      </c>
      <c r="Z283">
        <v>486</v>
      </c>
      <c r="AB283">
        <v>163</v>
      </c>
      <c r="AC283" s="21">
        <v>1404</v>
      </c>
      <c r="AD283">
        <v>87</v>
      </c>
      <c r="AF283">
        <v>158</v>
      </c>
      <c r="AG283">
        <v>141417</v>
      </c>
      <c r="AH283">
        <v>1791</v>
      </c>
      <c r="AI283">
        <v>3</v>
      </c>
      <c r="AJ283">
        <v>7</v>
      </c>
      <c r="AK283">
        <v>62</v>
      </c>
      <c r="AL283" t="s">
        <v>23</v>
      </c>
      <c r="AM283" t="s">
        <v>242</v>
      </c>
      <c r="AN283" t="s">
        <v>243</v>
      </c>
      <c r="AO283">
        <v>588</v>
      </c>
      <c r="AQ283">
        <v>163</v>
      </c>
      <c r="AR283" s="21">
        <v>2363</v>
      </c>
      <c r="AS283">
        <v>28</v>
      </c>
    </row>
    <row r="284" spans="2:45" x14ac:dyDescent="0.35">
      <c r="B284">
        <v>141446</v>
      </c>
      <c r="C284">
        <v>1791</v>
      </c>
      <c r="D284">
        <v>3</v>
      </c>
      <c r="E284">
        <v>7</v>
      </c>
      <c r="F284">
        <v>62</v>
      </c>
      <c r="H284" t="s">
        <v>244</v>
      </c>
      <c r="I284" t="s">
        <v>279</v>
      </c>
      <c r="J284">
        <v>723</v>
      </c>
      <c r="L284">
        <v>163</v>
      </c>
      <c r="M284" s="21">
        <v>3548</v>
      </c>
      <c r="N284">
        <v>42</v>
      </c>
      <c r="Q284">
        <v>167</v>
      </c>
      <c r="R284">
        <v>141459</v>
      </c>
      <c r="S284">
        <v>1791</v>
      </c>
      <c r="T284">
        <v>3</v>
      </c>
      <c r="U284">
        <v>7</v>
      </c>
      <c r="V284">
        <v>62</v>
      </c>
      <c r="X284" t="s">
        <v>244</v>
      </c>
      <c r="Y284" t="s">
        <v>279</v>
      </c>
      <c r="Z284">
        <v>487</v>
      </c>
      <c r="AB284">
        <v>163</v>
      </c>
      <c r="AC284" s="21">
        <v>1774</v>
      </c>
      <c r="AD284">
        <v>21</v>
      </c>
      <c r="AF284">
        <v>158</v>
      </c>
      <c r="AG284">
        <v>141417</v>
      </c>
      <c r="AH284">
        <v>1791</v>
      </c>
      <c r="AI284">
        <v>3</v>
      </c>
      <c r="AJ284">
        <v>7</v>
      </c>
      <c r="AK284">
        <v>62</v>
      </c>
      <c r="AM284" t="s">
        <v>244</v>
      </c>
      <c r="AN284" t="s">
        <v>245</v>
      </c>
      <c r="AO284">
        <v>589</v>
      </c>
      <c r="AQ284">
        <v>163</v>
      </c>
      <c r="AR284" s="21">
        <v>1916</v>
      </c>
      <c r="AS284">
        <v>14</v>
      </c>
    </row>
    <row r="285" spans="2:45" x14ac:dyDescent="0.35">
      <c r="B285">
        <v>141446</v>
      </c>
      <c r="C285">
        <v>1791</v>
      </c>
      <c r="D285">
        <v>3</v>
      </c>
      <c r="E285">
        <v>7</v>
      </c>
      <c r="F285">
        <v>62</v>
      </c>
      <c r="H285" t="s">
        <v>246</v>
      </c>
      <c r="I285" t="s">
        <v>247</v>
      </c>
      <c r="J285">
        <v>724</v>
      </c>
      <c r="L285">
        <v>163</v>
      </c>
      <c r="M285" s="21">
        <v>123</v>
      </c>
      <c r="N285">
        <v>50</v>
      </c>
      <c r="Q285">
        <v>167</v>
      </c>
      <c r="R285">
        <v>141459</v>
      </c>
      <c r="S285">
        <v>1791</v>
      </c>
      <c r="T285">
        <v>3</v>
      </c>
      <c r="U285">
        <v>7</v>
      </c>
      <c r="V285">
        <v>62</v>
      </c>
      <c r="X285" t="s">
        <v>246</v>
      </c>
      <c r="Y285" t="s">
        <v>247</v>
      </c>
      <c r="Z285">
        <v>488</v>
      </c>
      <c r="AB285">
        <v>163</v>
      </c>
      <c r="AC285" s="21">
        <v>61</v>
      </c>
      <c r="AD285">
        <v>71</v>
      </c>
      <c r="AF285">
        <v>158</v>
      </c>
      <c r="AG285">
        <v>141417</v>
      </c>
      <c r="AH285">
        <v>1791</v>
      </c>
      <c r="AI285">
        <v>3</v>
      </c>
      <c r="AJ285">
        <v>7</v>
      </c>
      <c r="AK285">
        <v>62</v>
      </c>
      <c r="AM285" t="s">
        <v>246</v>
      </c>
      <c r="AN285" t="s">
        <v>247</v>
      </c>
      <c r="AO285">
        <v>590</v>
      </c>
      <c r="AQ285">
        <v>163</v>
      </c>
      <c r="AR285" s="21">
        <v>66</v>
      </c>
      <c r="AS285">
        <v>68</v>
      </c>
    </row>
    <row r="286" spans="2:45" x14ac:dyDescent="0.35">
      <c r="B286">
        <v>141446</v>
      </c>
      <c r="C286">
        <v>1791</v>
      </c>
      <c r="D286">
        <v>3</v>
      </c>
      <c r="E286">
        <v>7</v>
      </c>
      <c r="F286">
        <v>62</v>
      </c>
      <c r="H286" t="s">
        <v>142</v>
      </c>
      <c r="I286" t="s">
        <v>280</v>
      </c>
      <c r="J286">
        <v>725</v>
      </c>
      <c r="L286">
        <v>91</v>
      </c>
      <c r="M286" s="21">
        <v>511</v>
      </c>
      <c r="N286">
        <v>80</v>
      </c>
      <c r="Q286">
        <v>167</v>
      </c>
      <c r="R286">
        <v>141459</v>
      </c>
      <c r="S286">
        <v>1791</v>
      </c>
      <c r="T286">
        <v>3</v>
      </c>
      <c r="U286">
        <v>7</v>
      </c>
      <c r="V286">
        <v>62</v>
      </c>
      <c r="X286" t="s">
        <v>142</v>
      </c>
      <c r="Y286" t="s">
        <v>280</v>
      </c>
      <c r="Z286">
        <v>489</v>
      </c>
      <c r="AB286">
        <v>91</v>
      </c>
      <c r="AC286" s="21">
        <v>255</v>
      </c>
      <c r="AD286">
        <v>92</v>
      </c>
      <c r="AF286">
        <v>158</v>
      </c>
      <c r="AG286">
        <v>141417</v>
      </c>
      <c r="AH286">
        <v>1791</v>
      </c>
      <c r="AI286">
        <v>3</v>
      </c>
      <c r="AJ286">
        <v>7</v>
      </c>
      <c r="AK286">
        <v>63</v>
      </c>
      <c r="AM286" t="s">
        <v>142</v>
      </c>
      <c r="AN286" t="s">
        <v>248</v>
      </c>
      <c r="AO286">
        <v>591</v>
      </c>
      <c r="AQ286">
        <v>91</v>
      </c>
      <c r="AR286" s="21">
        <v>276</v>
      </c>
      <c r="AS286">
        <v>40</v>
      </c>
    </row>
    <row r="287" spans="2:45" x14ac:dyDescent="0.35">
      <c r="B287">
        <v>141446</v>
      </c>
      <c r="C287">
        <v>1791</v>
      </c>
      <c r="D287">
        <v>3</v>
      </c>
      <c r="E287">
        <v>7</v>
      </c>
      <c r="F287">
        <v>63</v>
      </c>
      <c r="H287" t="s">
        <v>173</v>
      </c>
      <c r="I287" t="s">
        <v>280</v>
      </c>
      <c r="J287">
        <v>726</v>
      </c>
      <c r="L287">
        <v>86</v>
      </c>
      <c r="M287" s="21">
        <v>358</v>
      </c>
      <c r="N287">
        <v>55</v>
      </c>
      <c r="Q287">
        <v>167</v>
      </c>
      <c r="R287">
        <v>141459</v>
      </c>
      <c r="S287">
        <v>1791</v>
      </c>
      <c r="T287">
        <v>3</v>
      </c>
      <c r="U287">
        <v>7</v>
      </c>
      <c r="V287">
        <v>63</v>
      </c>
      <c r="X287" t="s">
        <v>173</v>
      </c>
      <c r="Y287" t="s">
        <v>280</v>
      </c>
      <c r="Z287">
        <v>490</v>
      </c>
      <c r="AB287">
        <v>86</v>
      </c>
      <c r="AC287" s="21">
        <v>179</v>
      </c>
      <c r="AD287">
        <v>29</v>
      </c>
      <c r="AF287">
        <v>158</v>
      </c>
      <c r="AG287">
        <v>141417</v>
      </c>
      <c r="AH287">
        <v>1791</v>
      </c>
      <c r="AI287">
        <v>3</v>
      </c>
      <c r="AJ287">
        <v>7</v>
      </c>
      <c r="AK287">
        <v>63</v>
      </c>
      <c r="AM287" t="s">
        <v>173</v>
      </c>
      <c r="AN287" t="s">
        <v>248</v>
      </c>
      <c r="AO287">
        <v>591</v>
      </c>
      <c r="AQ287">
        <v>86</v>
      </c>
      <c r="AR287" s="21">
        <v>193</v>
      </c>
      <c r="AS287">
        <v>60</v>
      </c>
    </row>
    <row r="288" spans="2:45" x14ac:dyDescent="0.35">
      <c r="B288">
        <v>141446</v>
      </c>
      <c r="C288">
        <v>1791</v>
      </c>
      <c r="D288">
        <v>3</v>
      </c>
      <c r="E288">
        <v>7</v>
      </c>
      <c r="F288">
        <v>63</v>
      </c>
      <c r="H288" t="s">
        <v>28</v>
      </c>
      <c r="I288" t="s">
        <v>251</v>
      </c>
      <c r="J288">
        <v>727</v>
      </c>
      <c r="L288">
        <v>99</v>
      </c>
      <c r="M288" s="21">
        <v>66</v>
      </c>
      <c r="N288">
        <v>87</v>
      </c>
      <c r="Q288">
        <v>167</v>
      </c>
      <c r="R288">
        <v>141459</v>
      </c>
      <c r="S288">
        <v>1791</v>
      </c>
      <c r="T288">
        <v>3</v>
      </c>
      <c r="U288">
        <v>7</v>
      </c>
      <c r="V288">
        <v>63</v>
      </c>
      <c r="X288" t="s">
        <v>28</v>
      </c>
      <c r="Y288" t="s">
        <v>251</v>
      </c>
      <c r="Z288">
        <v>492</v>
      </c>
      <c r="AB288">
        <v>99</v>
      </c>
      <c r="AC288" s="21">
        <v>33</v>
      </c>
      <c r="AD288">
        <v>43</v>
      </c>
      <c r="AF288">
        <v>158</v>
      </c>
      <c r="AG288">
        <v>141417</v>
      </c>
      <c r="AH288">
        <v>1791</v>
      </c>
      <c r="AI288">
        <v>3</v>
      </c>
      <c r="AJ288">
        <v>7</v>
      </c>
      <c r="AK288">
        <v>63</v>
      </c>
      <c r="AM288" t="s">
        <v>28</v>
      </c>
      <c r="AN288" t="s">
        <v>251</v>
      </c>
      <c r="AO288">
        <v>594</v>
      </c>
      <c r="AQ288">
        <v>99</v>
      </c>
      <c r="AR288" s="21">
        <v>70</v>
      </c>
      <c r="AS288">
        <v>75</v>
      </c>
    </row>
    <row r="289" spans="2:46" x14ac:dyDescent="0.35">
      <c r="B289">
        <v>141446</v>
      </c>
      <c r="C289">
        <v>1791</v>
      </c>
      <c r="D289">
        <v>3</v>
      </c>
      <c r="E289">
        <v>7</v>
      </c>
      <c r="F289">
        <v>63</v>
      </c>
      <c r="H289" t="s">
        <v>37</v>
      </c>
      <c r="I289" t="s">
        <v>281</v>
      </c>
      <c r="J289">
        <v>728</v>
      </c>
      <c r="L289">
        <v>98</v>
      </c>
      <c r="M289" s="21">
        <v>69</v>
      </c>
      <c r="N289">
        <v>62</v>
      </c>
      <c r="Q289">
        <v>167</v>
      </c>
      <c r="R289">
        <v>141459</v>
      </c>
      <c r="S289">
        <v>1791</v>
      </c>
      <c r="T289">
        <v>3</v>
      </c>
      <c r="U289">
        <v>7</v>
      </c>
      <c r="V289">
        <v>63</v>
      </c>
      <c r="X289" t="s">
        <v>37</v>
      </c>
      <c r="Y289" t="s">
        <v>281</v>
      </c>
      <c r="Z289">
        <v>491</v>
      </c>
      <c r="AB289">
        <v>98</v>
      </c>
      <c r="AC289" s="21">
        <v>34</v>
      </c>
      <c r="AD289">
        <v>81</v>
      </c>
      <c r="AF289">
        <v>158</v>
      </c>
      <c r="AG289">
        <v>141417</v>
      </c>
      <c r="AH289">
        <v>1791</v>
      </c>
      <c r="AI289">
        <v>3</v>
      </c>
      <c r="AJ289">
        <v>7</v>
      </c>
      <c r="AK289">
        <v>63</v>
      </c>
      <c r="AM289" t="s">
        <v>37</v>
      </c>
      <c r="AN289" t="s">
        <v>249</v>
      </c>
      <c r="AO289">
        <v>593</v>
      </c>
      <c r="AQ289">
        <v>98</v>
      </c>
      <c r="AR289" s="21">
        <v>74</v>
      </c>
      <c r="AS289">
        <v>50</v>
      </c>
    </row>
    <row r="290" spans="2:46" x14ac:dyDescent="0.35">
      <c r="AF290">
        <v>158</v>
      </c>
      <c r="AG290">
        <v>141417</v>
      </c>
      <c r="AH290">
        <v>1791</v>
      </c>
      <c r="AI290">
        <v>3</v>
      </c>
      <c r="AJ290">
        <v>7</v>
      </c>
      <c r="AK290">
        <v>63</v>
      </c>
      <c r="AM290" t="s">
        <v>250</v>
      </c>
      <c r="AN290" t="s">
        <v>248</v>
      </c>
      <c r="AO290">
        <v>592</v>
      </c>
      <c r="AQ290">
        <v>164</v>
      </c>
      <c r="AR290" s="21">
        <v>1122</v>
      </c>
      <c r="AS290">
        <v>77</v>
      </c>
    </row>
    <row r="291" spans="2:46" x14ac:dyDescent="0.35">
      <c r="B291">
        <v>141446</v>
      </c>
      <c r="C291">
        <v>1791</v>
      </c>
      <c r="D291">
        <v>3</v>
      </c>
      <c r="E291">
        <v>7</v>
      </c>
      <c r="F291">
        <v>63</v>
      </c>
      <c r="H291" t="s">
        <v>253</v>
      </c>
      <c r="I291" t="s">
        <v>254</v>
      </c>
      <c r="J291">
        <v>730</v>
      </c>
      <c r="L291">
        <v>164</v>
      </c>
      <c r="M291" s="21">
        <v>115</v>
      </c>
      <c r="N291">
        <v>50</v>
      </c>
      <c r="Q291">
        <v>167</v>
      </c>
      <c r="R291">
        <v>141459</v>
      </c>
      <c r="S291">
        <v>1791</v>
      </c>
      <c r="T291">
        <v>3</v>
      </c>
      <c r="U291">
        <v>7</v>
      </c>
      <c r="V291">
        <v>63</v>
      </c>
      <c r="X291" t="s">
        <v>253</v>
      </c>
      <c r="Y291" t="s">
        <v>254</v>
      </c>
      <c r="Z291">
        <v>494</v>
      </c>
      <c r="AB291">
        <v>164</v>
      </c>
      <c r="AC291" s="21">
        <v>57</v>
      </c>
      <c r="AD291">
        <v>75</v>
      </c>
      <c r="AF291">
        <v>158</v>
      </c>
      <c r="AG291">
        <v>141417</v>
      </c>
      <c r="AH291">
        <v>1791</v>
      </c>
      <c r="AI291">
        <v>3</v>
      </c>
      <c r="AJ291">
        <v>7</v>
      </c>
      <c r="AK291">
        <v>63</v>
      </c>
      <c r="AM291" t="s">
        <v>253</v>
      </c>
      <c r="AN291" t="s">
        <v>254</v>
      </c>
      <c r="AO291">
        <v>596</v>
      </c>
      <c r="AQ291">
        <v>164</v>
      </c>
      <c r="AR291" s="21">
        <v>122</v>
      </c>
      <c r="AS291">
        <v>50</v>
      </c>
    </row>
    <row r="292" spans="2:46" x14ac:dyDescent="0.35">
      <c r="B292">
        <v>141446</v>
      </c>
      <c r="C292">
        <v>1791</v>
      </c>
      <c r="D292">
        <v>3</v>
      </c>
      <c r="E292">
        <v>7</v>
      </c>
      <c r="F292">
        <v>63</v>
      </c>
      <c r="H292" t="s">
        <v>154</v>
      </c>
      <c r="I292" t="s">
        <v>252</v>
      </c>
      <c r="J292">
        <v>729</v>
      </c>
      <c r="L292">
        <v>164</v>
      </c>
      <c r="M292" s="21">
        <v>58</v>
      </c>
      <c r="N292">
        <v>71</v>
      </c>
      <c r="Q292">
        <v>167</v>
      </c>
      <c r="R292">
        <v>141459</v>
      </c>
      <c r="S292">
        <v>1791</v>
      </c>
      <c r="T292">
        <v>3</v>
      </c>
      <c r="U292">
        <v>7</v>
      </c>
      <c r="V292">
        <v>63</v>
      </c>
      <c r="X292" t="s">
        <v>154</v>
      </c>
      <c r="Y292" t="s">
        <v>252</v>
      </c>
      <c r="Z292">
        <v>493</v>
      </c>
      <c r="AB292">
        <v>164</v>
      </c>
      <c r="AC292" s="21">
        <v>29</v>
      </c>
      <c r="AD292">
        <v>35</v>
      </c>
      <c r="AF292">
        <v>158</v>
      </c>
      <c r="AG292">
        <v>141417</v>
      </c>
      <c r="AH292">
        <v>1791</v>
      </c>
      <c r="AI292">
        <v>3</v>
      </c>
      <c r="AJ292">
        <v>7</v>
      </c>
      <c r="AK292">
        <v>63</v>
      </c>
      <c r="AM292" t="s">
        <v>154</v>
      </c>
      <c r="AN292" t="s">
        <v>252</v>
      </c>
      <c r="AO292">
        <v>595</v>
      </c>
      <c r="AQ292">
        <v>164</v>
      </c>
      <c r="AR292" s="21">
        <v>61</v>
      </c>
      <c r="AS292">
        <v>50</v>
      </c>
    </row>
    <row r="293" spans="2:46" x14ac:dyDescent="0.35">
      <c r="B293">
        <v>141446</v>
      </c>
      <c r="C293">
        <v>1791</v>
      </c>
      <c r="D293">
        <v>3</v>
      </c>
      <c r="E293">
        <v>7</v>
      </c>
      <c r="F293">
        <v>63</v>
      </c>
      <c r="H293" t="s">
        <v>67</v>
      </c>
      <c r="I293" t="s">
        <v>305</v>
      </c>
      <c r="J293">
        <v>731</v>
      </c>
      <c r="L293">
        <v>135</v>
      </c>
      <c r="M293" s="21">
        <v>3259</v>
      </c>
      <c r="N293">
        <v>78</v>
      </c>
      <c r="Q293">
        <v>167</v>
      </c>
      <c r="R293">
        <v>141459</v>
      </c>
      <c r="S293">
        <v>1791</v>
      </c>
      <c r="T293">
        <v>3</v>
      </c>
      <c r="U293">
        <v>7</v>
      </c>
      <c r="V293">
        <v>63</v>
      </c>
      <c r="X293" t="s">
        <v>67</v>
      </c>
      <c r="Y293" t="s">
        <v>305</v>
      </c>
      <c r="Z293">
        <v>495</v>
      </c>
      <c r="AB293">
        <v>135</v>
      </c>
      <c r="AC293" s="21">
        <v>1629</v>
      </c>
      <c r="AD293">
        <v>89</v>
      </c>
      <c r="AF293">
        <v>158</v>
      </c>
      <c r="AG293">
        <v>141417</v>
      </c>
      <c r="AH293">
        <v>1791</v>
      </c>
      <c r="AI293">
        <v>3</v>
      </c>
      <c r="AJ293">
        <v>7</v>
      </c>
      <c r="AK293">
        <v>63</v>
      </c>
      <c r="AM293" t="s">
        <v>67</v>
      </c>
      <c r="AN293" t="s">
        <v>305</v>
      </c>
      <c r="AO293">
        <v>597</v>
      </c>
      <c r="AQ293">
        <v>135</v>
      </c>
      <c r="AR293" s="21">
        <v>2048</v>
      </c>
      <c r="AS293">
        <v>38</v>
      </c>
    </row>
    <row r="294" spans="2:46" x14ac:dyDescent="0.35">
      <c r="B294">
        <v>141446</v>
      </c>
      <c r="C294">
        <v>1791</v>
      </c>
      <c r="D294">
        <v>3</v>
      </c>
      <c r="E294">
        <v>7</v>
      </c>
      <c r="F294">
        <v>63</v>
      </c>
      <c r="G294" t="s">
        <v>282</v>
      </c>
      <c r="H294" t="s">
        <v>37</v>
      </c>
      <c r="I294" t="s">
        <v>256</v>
      </c>
      <c r="J294">
        <v>734</v>
      </c>
      <c r="L294">
        <v>98</v>
      </c>
      <c r="M294" s="21">
        <v>5259</v>
      </c>
      <c r="N294">
        <v>3</v>
      </c>
      <c r="Q294">
        <v>167</v>
      </c>
      <c r="R294">
        <v>141459</v>
      </c>
      <c r="S294">
        <v>1791</v>
      </c>
      <c r="T294">
        <v>3</v>
      </c>
      <c r="U294">
        <v>7</v>
      </c>
      <c r="V294">
        <v>63</v>
      </c>
      <c r="W294" t="s">
        <v>282</v>
      </c>
      <c r="X294" t="s">
        <v>37</v>
      </c>
      <c r="Y294" t="s">
        <v>256</v>
      </c>
      <c r="Z294">
        <v>498</v>
      </c>
      <c r="AB294">
        <v>98</v>
      </c>
      <c r="AC294" s="21">
        <v>2629</v>
      </c>
      <c r="AD294">
        <v>52</v>
      </c>
      <c r="AF294">
        <v>158</v>
      </c>
      <c r="AG294">
        <v>141417</v>
      </c>
      <c r="AH294">
        <v>1791</v>
      </c>
      <c r="AI294">
        <v>3</v>
      </c>
      <c r="AJ294">
        <v>7</v>
      </c>
      <c r="AK294">
        <v>63</v>
      </c>
      <c r="AM294" t="s">
        <v>37</v>
      </c>
      <c r="AN294" t="s">
        <v>256</v>
      </c>
      <c r="AO294">
        <v>598</v>
      </c>
      <c r="AQ294">
        <v>98</v>
      </c>
      <c r="AR294" s="21">
        <v>3301</v>
      </c>
      <c r="AS294">
        <v>86</v>
      </c>
      <c r="AT294" s="22">
        <f>SUM(AR$14:AR323)+SUM(AS$14:AS323)/100-AT$321-AT$639-76622.71-123878.16-55235.32-156508.14</f>
        <v>471546.63</v>
      </c>
    </row>
    <row r="295" spans="2:46" x14ac:dyDescent="0.35">
      <c r="B295">
        <v>141446</v>
      </c>
      <c r="C295">
        <v>1791</v>
      </c>
      <c r="D295">
        <v>3</v>
      </c>
      <c r="E295">
        <v>9</v>
      </c>
      <c r="F295">
        <v>64</v>
      </c>
      <c r="H295" t="s">
        <v>39</v>
      </c>
      <c r="I295" t="s">
        <v>243</v>
      </c>
      <c r="J295">
        <v>735</v>
      </c>
      <c r="L295">
        <v>172</v>
      </c>
      <c r="M295" s="21">
        <v>2509</v>
      </c>
      <c r="N295">
        <v>32</v>
      </c>
      <c r="Q295">
        <v>167</v>
      </c>
      <c r="R295">
        <v>141459</v>
      </c>
      <c r="S295">
        <v>1791</v>
      </c>
      <c r="T295">
        <v>3</v>
      </c>
      <c r="U295">
        <v>9</v>
      </c>
      <c r="V295">
        <v>64</v>
      </c>
      <c r="X295" t="s">
        <v>39</v>
      </c>
      <c r="Y295" t="s">
        <v>243</v>
      </c>
      <c r="Z295">
        <v>499</v>
      </c>
      <c r="AB295">
        <v>172</v>
      </c>
      <c r="AC295" s="21">
        <v>1254</v>
      </c>
      <c r="AD295">
        <v>66</v>
      </c>
      <c r="AF295">
        <v>158</v>
      </c>
      <c r="AG295">
        <v>141417</v>
      </c>
      <c r="AH295">
        <v>1791</v>
      </c>
      <c r="AI295">
        <v>3</v>
      </c>
      <c r="AJ295">
        <v>7</v>
      </c>
      <c r="AK295">
        <v>63</v>
      </c>
      <c r="AM295" t="s">
        <v>39</v>
      </c>
      <c r="AN295" t="s">
        <v>243</v>
      </c>
      <c r="AO295">
        <v>599</v>
      </c>
      <c r="AQ295">
        <v>172</v>
      </c>
      <c r="AR295" s="21">
        <v>1355</v>
      </c>
      <c r="AS295">
        <v>2</v>
      </c>
    </row>
    <row r="296" spans="2:46" x14ac:dyDescent="0.35">
      <c r="B296">
        <v>141450</v>
      </c>
      <c r="C296">
        <v>1791</v>
      </c>
      <c r="D296">
        <v>3</v>
      </c>
      <c r="E296">
        <v>9</v>
      </c>
      <c r="F296">
        <v>64</v>
      </c>
      <c r="H296" t="s">
        <v>27</v>
      </c>
      <c r="I296" t="s">
        <v>172</v>
      </c>
      <c r="J296">
        <v>736</v>
      </c>
      <c r="L296">
        <v>150</v>
      </c>
      <c r="M296" s="21">
        <v>3325</v>
      </c>
      <c r="N296">
        <v>54</v>
      </c>
    </row>
    <row r="297" spans="2:46" x14ac:dyDescent="0.35">
      <c r="B297">
        <v>141450</v>
      </c>
      <c r="C297">
        <v>1791</v>
      </c>
      <c r="D297">
        <v>3</v>
      </c>
      <c r="E297">
        <v>9</v>
      </c>
      <c r="F297">
        <v>64</v>
      </c>
      <c r="H297" t="s">
        <v>36</v>
      </c>
      <c r="I297" t="s">
        <v>257</v>
      </c>
      <c r="J297">
        <v>737</v>
      </c>
      <c r="L297">
        <v>164</v>
      </c>
      <c r="M297" s="21">
        <v>87</v>
      </c>
      <c r="N297">
        <v>88</v>
      </c>
      <c r="Q297">
        <v>167</v>
      </c>
      <c r="R297">
        <v>141459</v>
      </c>
      <c r="S297">
        <v>1791</v>
      </c>
      <c r="T297">
        <v>3</v>
      </c>
      <c r="U297">
        <v>9</v>
      </c>
      <c r="V297">
        <v>64</v>
      </c>
      <c r="X297" t="s">
        <v>36</v>
      </c>
      <c r="Y297" t="s">
        <v>257</v>
      </c>
      <c r="Z297">
        <v>500</v>
      </c>
      <c r="AB297">
        <v>164</v>
      </c>
      <c r="AC297" s="21">
        <v>43</v>
      </c>
      <c r="AD297">
        <v>94</v>
      </c>
      <c r="AF297">
        <v>158</v>
      </c>
      <c r="AG297">
        <v>141417</v>
      </c>
      <c r="AH297">
        <v>1791</v>
      </c>
      <c r="AI297">
        <v>3</v>
      </c>
      <c r="AJ297">
        <v>7</v>
      </c>
      <c r="AK297">
        <v>63</v>
      </c>
      <c r="AL297" t="s">
        <v>255</v>
      </c>
      <c r="AM297" t="s">
        <v>36</v>
      </c>
      <c r="AN297" t="s">
        <v>257</v>
      </c>
      <c r="AO297">
        <v>600</v>
      </c>
      <c r="AQ297">
        <v>164</v>
      </c>
      <c r="AR297" s="21">
        <v>56</v>
      </c>
      <c r="AS297">
        <v>60</v>
      </c>
    </row>
    <row r="298" spans="2:46" x14ac:dyDescent="0.35">
      <c r="B298">
        <v>141450</v>
      </c>
      <c r="C298">
        <v>1791</v>
      </c>
      <c r="D298">
        <v>3</v>
      </c>
      <c r="E298">
        <v>9</v>
      </c>
      <c r="F298">
        <v>64</v>
      </c>
      <c r="H298" t="s">
        <v>27</v>
      </c>
      <c r="I298" t="s">
        <v>258</v>
      </c>
      <c r="J298">
        <v>738</v>
      </c>
      <c r="L298">
        <v>17</v>
      </c>
      <c r="M298" s="21">
        <v>23</v>
      </c>
      <c r="N298">
        <v>52</v>
      </c>
      <c r="Q298">
        <v>167</v>
      </c>
      <c r="R298">
        <v>141459</v>
      </c>
      <c r="S298">
        <v>1791</v>
      </c>
      <c r="T298">
        <v>3</v>
      </c>
      <c r="U298">
        <v>9</v>
      </c>
      <c r="V298">
        <v>64</v>
      </c>
      <c r="X298" t="s">
        <v>27</v>
      </c>
      <c r="Y298" t="s">
        <v>258</v>
      </c>
      <c r="Z298">
        <v>501</v>
      </c>
      <c r="AB298">
        <v>7</v>
      </c>
      <c r="AC298" s="21">
        <v>11</v>
      </c>
      <c r="AD298">
        <v>76</v>
      </c>
      <c r="AF298">
        <v>158</v>
      </c>
      <c r="AG298">
        <v>141417</v>
      </c>
      <c r="AH298">
        <v>1791</v>
      </c>
      <c r="AI298">
        <v>3</v>
      </c>
      <c r="AJ298">
        <v>9</v>
      </c>
      <c r="AK298">
        <v>64</v>
      </c>
      <c r="AM298" t="s">
        <v>27</v>
      </c>
      <c r="AN298" t="s">
        <v>258</v>
      </c>
      <c r="AO298">
        <v>601</v>
      </c>
      <c r="AQ298">
        <v>7</v>
      </c>
      <c r="AR298" s="21">
        <v>22</v>
      </c>
      <c r="AS298">
        <v>29</v>
      </c>
    </row>
    <row r="299" spans="2:46" x14ac:dyDescent="0.35">
      <c r="B299">
        <v>141450</v>
      </c>
      <c r="C299">
        <v>1791</v>
      </c>
      <c r="D299">
        <v>3</v>
      </c>
      <c r="E299">
        <v>9</v>
      </c>
      <c r="F299">
        <v>64</v>
      </c>
      <c r="G299" t="s">
        <v>259</v>
      </c>
      <c r="H299" t="s">
        <v>32</v>
      </c>
      <c r="I299" t="s">
        <v>260</v>
      </c>
      <c r="J299">
        <v>739</v>
      </c>
      <c r="L299">
        <v>24</v>
      </c>
      <c r="M299" s="21">
        <v>23189</v>
      </c>
      <c r="N299">
        <v>21</v>
      </c>
      <c r="Q299">
        <v>167</v>
      </c>
      <c r="R299">
        <v>141459</v>
      </c>
      <c r="S299">
        <v>1791</v>
      </c>
      <c r="T299">
        <v>3</v>
      </c>
      <c r="U299">
        <v>9</v>
      </c>
      <c r="V299">
        <v>64</v>
      </c>
      <c r="W299" t="s">
        <v>259</v>
      </c>
      <c r="X299" t="s">
        <v>32</v>
      </c>
      <c r="Y299" t="s">
        <v>260</v>
      </c>
      <c r="Z299">
        <v>502</v>
      </c>
      <c r="AB299">
        <v>24</v>
      </c>
      <c r="AC299" s="21">
        <v>11594</v>
      </c>
      <c r="AD299">
        <v>61</v>
      </c>
      <c r="AF299">
        <v>158</v>
      </c>
      <c r="AG299">
        <v>141417</v>
      </c>
      <c r="AH299">
        <v>1791</v>
      </c>
      <c r="AI299">
        <v>3</v>
      </c>
      <c r="AJ299">
        <v>9</v>
      </c>
      <c r="AK299">
        <v>64</v>
      </c>
      <c r="AM299" t="s">
        <v>32</v>
      </c>
      <c r="AN299" t="s">
        <v>260</v>
      </c>
      <c r="AO299">
        <v>602</v>
      </c>
      <c r="AQ299">
        <v>24</v>
      </c>
      <c r="AR299" s="21">
        <v>8036</v>
      </c>
      <c r="AS299">
        <v>50</v>
      </c>
    </row>
    <row r="300" spans="2:46" x14ac:dyDescent="0.35">
      <c r="B300">
        <v>141450</v>
      </c>
      <c r="C300">
        <v>1791</v>
      </c>
      <c r="D300">
        <v>3</v>
      </c>
      <c r="E300">
        <v>11</v>
      </c>
      <c r="F300">
        <v>65</v>
      </c>
      <c r="H300" t="s">
        <v>33</v>
      </c>
      <c r="I300" t="s">
        <v>49</v>
      </c>
      <c r="J300">
        <v>760</v>
      </c>
      <c r="L300">
        <v>18</v>
      </c>
      <c r="M300" s="21">
        <v>3962</v>
      </c>
      <c r="N300">
        <v>84</v>
      </c>
    </row>
    <row r="301" spans="2:46" x14ac:dyDescent="0.35">
      <c r="B301">
        <v>141450</v>
      </c>
      <c r="C301">
        <v>1791</v>
      </c>
      <c r="D301">
        <v>3</v>
      </c>
      <c r="E301">
        <v>11</v>
      </c>
      <c r="F301">
        <v>66</v>
      </c>
      <c r="H301" t="s">
        <v>261</v>
      </c>
      <c r="I301" t="s">
        <v>280</v>
      </c>
      <c r="J301">
        <v>767</v>
      </c>
      <c r="L301">
        <v>17</v>
      </c>
      <c r="M301" s="21">
        <v>1336</v>
      </c>
      <c r="N301">
        <v>88</v>
      </c>
      <c r="Q301">
        <v>167</v>
      </c>
      <c r="R301">
        <v>141459</v>
      </c>
      <c r="S301">
        <v>1791</v>
      </c>
      <c r="T301">
        <v>3</v>
      </c>
      <c r="U301">
        <v>11</v>
      </c>
      <c r="V301">
        <v>66</v>
      </c>
      <c r="X301" t="s">
        <v>261</v>
      </c>
      <c r="Y301" t="s">
        <v>280</v>
      </c>
      <c r="Z301">
        <v>511</v>
      </c>
      <c r="AB301">
        <v>17</v>
      </c>
      <c r="AC301" s="21">
        <v>668</v>
      </c>
      <c r="AD301">
        <v>46</v>
      </c>
      <c r="AF301">
        <v>158</v>
      </c>
      <c r="AG301">
        <v>141417</v>
      </c>
      <c r="AH301">
        <v>1791</v>
      </c>
      <c r="AI301">
        <v>3</v>
      </c>
      <c r="AJ301">
        <v>9</v>
      </c>
      <c r="AK301">
        <v>64</v>
      </c>
      <c r="AL301" t="s">
        <v>259</v>
      </c>
      <c r="AM301" t="s">
        <v>261</v>
      </c>
      <c r="AN301" t="s">
        <v>248</v>
      </c>
      <c r="AO301">
        <v>621</v>
      </c>
      <c r="AQ301">
        <v>17</v>
      </c>
      <c r="AR301" s="21">
        <v>760</v>
      </c>
      <c r="AS301">
        <v>24</v>
      </c>
    </row>
    <row r="302" spans="2:46" x14ac:dyDescent="0.35">
      <c r="B302">
        <v>141450</v>
      </c>
      <c r="C302">
        <v>1791</v>
      </c>
      <c r="D302">
        <v>3</v>
      </c>
      <c r="E302">
        <v>11</v>
      </c>
      <c r="F302">
        <v>66</v>
      </c>
      <c r="G302" t="s">
        <v>259</v>
      </c>
      <c r="H302" t="s">
        <v>27</v>
      </c>
      <c r="I302" t="s">
        <v>70</v>
      </c>
      <c r="J302">
        <v>768</v>
      </c>
      <c r="L302">
        <v>42</v>
      </c>
      <c r="M302" s="21">
        <v>3807</v>
      </c>
      <c r="N302">
        <v>26</v>
      </c>
      <c r="Q302">
        <v>167</v>
      </c>
      <c r="R302">
        <v>141459</v>
      </c>
      <c r="S302">
        <v>1791</v>
      </c>
      <c r="T302">
        <v>3</v>
      </c>
      <c r="U302">
        <v>11</v>
      </c>
      <c r="V302">
        <v>66</v>
      </c>
      <c r="W302" t="s">
        <v>259</v>
      </c>
      <c r="X302" t="s">
        <v>27</v>
      </c>
      <c r="Y302" t="s">
        <v>70</v>
      </c>
      <c r="Z302">
        <v>512</v>
      </c>
      <c r="AB302">
        <v>42</v>
      </c>
      <c r="AC302" s="21">
        <v>1903</v>
      </c>
      <c r="AD302">
        <v>64</v>
      </c>
      <c r="AF302">
        <v>158</v>
      </c>
      <c r="AG302">
        <v>141417</v>
      </c>
      <c r="AH302">
        <v>1791</v>
      </c>
      <c r="AI302">
        <v>3</v>
      </c>
      <c r="AJ302">
        <v>10</v>
      </c>
      <c r="AK302">
        <v>65</v>
      </c>
      <c r="AM302" t="s">
        <v>27</v>
      </c>
      <c r="AN302" t="s">
        <v>70</v>
      </c>
      <c r="AO302">
        <v>622</v>
      </c>
      <c r="AQ302">
        <v>42</v>
      </c>
      <c r="AR302" s="21">
        <v>1035</v>
      </c>
      <c r="AS302">
        <v>88</v>
      </c>
    </row>
    <row r="303" spans="2:46" x14ac:dyDescent="0.35">
      <c r="B303">
        <v>141450</v>
      </c>
      <c r="C303">
        <v>1791</v>
      </c>
      <c r="D303">
        <v>3</v>
      </c>
      <c r="E303">
        <v>11</v>
      </c>
      <c r="F303">
        <v>66</v>
      </c>
      <c r="H303" t="s">
        <v>242</v>
      </c>
      <c r="I303" t="s">
        <v>101</v>
      </c>
      <c r="J303">
        <v>769</v>
      </c>
      <c r="L303">
        <v>57</v>
      </c>
      <c r="M303" s="21">
        <v>463</v>
      </c>
      <c r="N303">
        <v>48</v>
      </c>
      <c r="Q303">
        <v>167</v>
      </c>
      <c r="R303">
        <v>141459</v>
      </c>
      <c r="S303">
        <v>1791</v>
      </c>
      <c r="T303">
        <v>3</v>
      </c>
      <c r="U303">
        <v>11</v>
      </c>
      <c r="V303">
        <v>66</v>
      </c>
      <c r="X303" t="s">
        <v>242</v>
      </c>
      <c r="Y303" t="s">
        <v>101</v>
      </c>
      <c r="Z303">
        <v>513</v>
      </c>
      <c r="AB303">
        <v>57</v>
      </c>
      <c r="AC303" s="21">
        <v>231</v>
      </c>
      <c r="AD303">
        <v>76</v>
      </c>
      <c r="AF303">
        <v>158</v>
      </c>
      <c r="AG303">
        <v>141417</v>
      </c>
      <c r="AH303">
        <v>1791</v>
      </c>
      <c r="AI303">
        <v>3</v>
      </c>
      <c r="AJ303">
        <v>11</v>
      </c>
      <c r="AK303">
        <v>66</v>
      </c>
      <c r="AM303" t="s">
        <v>242</v>
      </c>
      <c r="AN303" t="s">
        <v>101</v>
      </c>
      <c r="AO303">
        <v>623</v>
      </c>
      <c r="AQ303">
        <v>57</v>
      </c>
      <c r="AR303" s="21">
        <v>250</v>
      </c>
      <c r="AS303">
        <v>28</v>
      </c>
    </row>
    <row r="304" spans="2:46" x14ac:dyDescent="0.35">
      <c r="B304">
        <v>141450</v>
      </c>
      <c r="C304">
        <v>1791</v>
      </c>
      <c r="D304">
        <v>3</v>
      </c>
      <c r="E304">
        <v>11</v>
      </c>
      <c r="F304">
        <v>66</v>
      </c>
      <c r="H304" t="s">
        <v>34</v>
      </c>
      <c r="I304" t="s">
        <v>263</v>
      </c>
      <c r="J304">
        <v>770</v>
      </c>
      <c r="L304">
        <v>162</v>
      </c>
      <c r="M304" s="21">
        <v>812</v>
      </c>
      <c r="N304">
        <v>50</v>
      </c>
      <c r="Q304">
        <v>167</v>
      </c>
      <c r="R304">
        <v>141459</v>
      </c>
      <c r="S304">
        <v>1791</v>
      </c>
      <c r="T304">
        <v>3</v>
      </c>
      <c r="U304">
        <v>11</v>
      </c>
      <c r="V304">
        <v>66</v>
      </c>
      <c r="X304" t="s">
        <v>34</v>
      </c>
      <c r="Y304" t="s">
        <v>263</v>
      </c>
      <c r="Z304">
        <v>514</v>
      </c>
      <c r="AB304">
        <v>162</v>
      </c>
      <c r="AC304" s="21">
        <v>406</v>
      </c>
      <c r="AD304">
        <v>26</v>
      </c>
      <c r="AF304">
        <v>158</v>
      </c>
      <c r="AG304">
        <v>141417</v>
      </c>
      <c r="AH304">
        <v>1791</v>
      </c>
      <c r="AI304">
        <v>3</v>
      </c>
      <c r="AJ304">
        <v>11</v>
      </c>
      <c r="AK304">
        <v>66</v>
      </c>
      <c r="AL304" t="s">
        <v>259</v>
      </c>
      <c r="AM304" t="s">
        <v>34</v>
      </c>
      <c r="AN304" t="s">
        <v>263</v>
      </c>
      <c r="AO304">
        <v>624</v>
      </c>
      <c r="AQ304">
        <v>162</v>
      </c>
      <c r="AR304" s="21">
        <v>258</v>
      </c>
      <c r="AS304">
        <v>74</v>
      </c>
    </row>
    <row r="305" spans="1:46" x14ac:dyDescent="0.35">
      <c r="B305">
        <v>141450</v>
      </c>
      <c r="C305">
        <v>1791</v>
      </c>
      <c r="D305">
        <v>3</v>
      </c>
      <c r="E305">
        <v>11</v>
      </c>
      <c r="F305">
        <v>66</v>
      </c>
      <c r="H305" t="s">
        <v>24</v>
      </c>
      <c r="I305" t="s">
        <v>264</v>
      </c>
      <c r="J305">
        <v>777</v>
      </c>
      <c r="L305">
        <v>165</v>
      </c>
      <c r="M305" s="21">
        <v>291</v>
      </c>
      <c r="N305">
        <v>9</v>
      </c>
      <c r="Q305">
        <v>167</v>
      </c>
      <c r="R305">
        <v>141459</v>
      </c>
      <c r="S305">
        <v>1791</v>
      </c>
      <c r="T305">
        <v>3</v>
      </c>
      <c r="U305">
        <v>11</v>
      </c>
      <c r="V305">
        <v>66</v>
      </c>
      <c r="X305" t="s">
        <v>24</v>
      </c>
      <c r="Y305" t="s">
        <v>264</v>
      </c>
      <c r="Z305">
        <v>517</v>
      </c>
      <c r="AB305">
        <v>165</v>
      </c>
      <c r="AC305" s="21">
        <v>145</v>
      </c>
      <c r="AD305">
        <v>55</v>
      </c>
      <c r="AF305">
        <v>158</v>
      </c>
      <c r="AG305">
        <v>141417</v>
      </c>
      <c r="AH305">
        <v>1791</v>
      </c>
      <c r="AI305">
        <v>3</v>
      </c>
      <c r="AJ305">
        <v>11</v>
      </c>
      <c r="AK305">
        <v>66</v>
      </c>
      <c r="AM305" s="23" t="s">
        <v>24</v>
      </c>
      <c r="AN305" t="s">
        <v>811</v>
      </c>
      <c r="AO305">
        <v>627</v>
      </c>
      <c r="AQ305">
        <v>165</v>
      </c>
      <c r="AR305" s="21">
        <v>262</v>
      </c>
      <c r="AS305">
        <v>3</v>
      </c>
    </row>
    <row r="306" spans="1:46" x14ac:dyDescent="0.35">
      <c r="Q306">
        <v>167</v>
      </c>
      <c r="R306">
        <v>141459</v>
      </c>
      <c r="S306">
        <v>1791</v>
      </c>
      <c r="T306">
        <v>3</v>
      </c>
      <c r="U306">
        <v>14</v>
      </c>
      <c r="V306">
        <v>67</v>
      </c>
      <c r="X306" t="s">
        <v>26</v>
      </c>
      <c r="Y306" t="s">
        <v>52</v>
      </c>
      <c r="Z306">
        <v>518</v>
      </c>
      <c r="AB306">
        <v>165</v>
      </c>
      <c r="AC306" s="21">
        <v>1201</v>
      </c>
      <c r="AD306">
        <v>49</v>
      </c>
      <c r="AM306" s="23"/>
    </row>
    <row r="307" spans="1:46" x14ac:dyDescent="0.35">
      <c r="B307">
        <v>141450</v>
      </c>
      <c r="C307">
        <v>1791</v>
      </c>
      <c r="D307">
        <v>3</v>
      </c>
      <c r="E307">
        <v>14</v>
      </c>
      <c r="F307">
        <v>67</v>
      </c>
      <c r="H307" t="s">
        <v>30</v>
      </c>
      <c r="I307" t="s">
        <v>265</v>
      </c>
      <c r="J307">
        <v>778</v>
      </c>
      <c r="L307">
        <v>96</v>
      </c>
      <c r="M307" s="21">
        <v>254</v>
      </c>
      <c r="N307">
        <v>30</v>
      </c>
      <c r="Q307">
        <v>167</v>
      </c>
      <c r="R307">
        <v>141459</v>
      </c>
      <c r="S307">
        <v>1791</v>
      </c>
      <c r="T307">
        <v>3</v>
      </c>
      <c r="U307">
        <v>14</v>
      </c>
      <c r="V307">
        <v>67</v>
      </c>
      <c r="X307" t="s">
        <v>30</v>
      </c>
      <c r="Y307" t="s">
        <v>265</v>
      </c>
      <c r="Z307">
        <v>519</v>
      </c>
      <c r="AB307">
        <v>96</v>
      </c>
      <c r="AC307" s="21">
        <v>127</v>
      </c>
      <c r="AD307">
        <v>16</v>
      </c>
      <c r="AF307">
        <v>158</v>
      </c>
      <c r="AG307">
        <v>141417</v>
      </c>
      <c r="AH307">
        <v>1791</v>
      </c>
      <c r="AI307">
        <v>3</v>
      </c>
      <c r="AJ307">
        <v>11</v>
      </c>
      <c r="AK307">
        <v>66</v>
      </c>
      <c r="AM307" t="s">
        <v>30</v>
      </c>
      <c r="AN307" t="s">
        <v>265</v>
      </c>
      <c r="AO307">
        <v>638</v>
      </c>
      <c r="AQ307">
        <v>96</v>
      </c>
      <c r="AR307" s="21">
        <v>137</v>
      </c>
      <c r="AS307">
        <v>32</v>
      </c>
      <c r="AT307" s="22"/>
    </row>
    <row r="308" spans="1:46" x14ac:dyDescent="0.35">
      <c r="B308">
        <v>141450</v>
      </c>
      <c r="C308">
        <v>1791</v>
      </c>
      <c r="D308">
        <v>3</v>
      </c>
      <c r="E308">
        <v>14</v>
      </c>
      <c r="F308">
        <v>67</v>
      </c>
      <c r="H308" t="s">
        <v>32</v>
      </c>
      <c r="I308" t="s">
        <v>157</v>
      </c>
      <c r="J308">
        <v>779</v>
      </c>
      <c r="L308">
        <v>56</v>
      </c>
      <c r="M308" s="21">
        <v>1200</v>
      </c>
      <c r="N308">
        <v>0</v>
      </c>
      <c r="Q308">
        <v>167</v>
      </c>
      <c r="R308">
        <v>141459</v>
      </c>
      <c r="S308">
        <v>1791</v>
      </c>
      <c r="T308">
        <v>3</v>
      </c>
      <c r="U308">
        <v>14</v>
      </c>
      <c r="V308">
        <v>67</v>
      </c>
      <c r="X308" t="s">
        <v>32</v>
      </c>
      <c r="Y308" t="s">
        <v>157</v>
      </c>
      <c r="Z308">
        <v>520</v>
      </c>
      <c r="AB308">
        <v>56</v>
      </c>
      <c r="AC308" s="21">
        <v>600</v>
      </c>
      <c r="AD308">
        <v>0</v>
      </c>
      <c r="AF308">
        <v>158</v>
      </c>
      <c r="AG308">
        <v>141417</v>
      </c>
      <c r="AH308">
        <v>1791</v>
      </c>
      <c r="AI308">
        <v>3</v>
      </c>
      <c r="AJ308">
        <v>11</v>
      </c>
      <c r="AK308">
        <v>66</v>
      </c>
      <c r="AM308" t="s">
        <v>266</v>
      </c>
      <c r="AN308" t="s">
        <v>157</v>
      </c>
      <c r="AO308">
        <v>639</v>
      </c>
      <c r="AQ308">
        <v>56</v>
      </c>
      <c r="AR308" s="21">
        <v>864</v>
      </c>
      <c r="AS308">
        <v>0</v>
      </c>
      <c r="AT308" s="22">
        <f>SUM(AR$14:AR337)+SUM(AS$14:AS337)/100-AT$321-AT$639</f>
        <v>900981.98</v>
      </c>
    </row>
    <row r="309" spans="1:46" x14ac:dyDescent="0.35">
      <c r="B309">
        <v>141450</v>
      </c>
      <c r="C309">
        <v>1791</v>
      </c>
      <c r="D309">
        <v>3</v>
      </c>
      <c r="E309">
        <v>14</v>
      </c>
      <c r="F309">
        <v>67</v>
      </c>
      <c r="H309" t="s">
        <v>24</v>
      </c>
      <c r="I309" t="s">
        <v>166</v>
      </c>
      <c r="J309">
        <v>781</v>
      </c>
      <c r="L309">
        <v>161</v>
      </c>
      <c r="M309" s="21">
        <v>5816</v>
      </c>
      <c r="N309">
        <v>37</v>
      </c>
    </row>
    <row r="310" spans="1:46" x14ac:dyDescent="0.35">
      <c r="B310">
        <v>141450</v>
      </c>
      <c r="C310">
        <v>1791</v>
      </c>
      <c r="D310">
        <v>3</v>
      </c>
      <c r="E310">
        <v>15</v>
      </c>
      <c r="F310">
        <v>69</v>
      </c>
      <c r="H310" t="s">
        <v>27</v>
      </c>
      <c r="I310" t="s">
        <v>59</v>
      </c>
      <c r="J310">
        <v>791</v>
      </c>
      <c r="L310">
        <v>112</v>
      </c>
      <c r="M310" s="21">
        <v>10000</v>
      </c>
      <c r="N310">
        <v>0</v>
      </c>
    </row>
    <row r="311" spans="1:46" x14ac:dyDescent="0.35">
      <c r="B311">
        <v>141450</v>
      </c>
      <c r="C311">
        <v>1791</v>
      </c>
      <c r="D311">
        <v>3</v>
      </c>
      <c r="E311">
        <v>16</v>
      </c>
      <c r="F311">
        <v>73</v>
      </c>
      <c r="H311" t="s">
        <v>42</v>
      </c>
      <c r="I311" t="s">
        <v>45</v>
      </c>
      <c r="J311">
        <v>843</v>
      </c>
      <c r="L311">
        <v>27</v>
      </c>
      <c r="M311" s="21">
        <v>3649</v>
      </c>
      <c r="N311">
        <v>79</v>
      </c>
      <c r="Q311">
        <v>167</v>
      </c>
      <c r="R311">
        <v>141459</v>
      </c>
      <c r="S311">
        <v>1791</v>
      </c>
      <c r="T311">
        <v>3</v>
      </c>
      <c r="U311">
        <v>15</v>
      </c>
      <c r="V311">
        <v>72</v>
      </c>
      <c r="X311" t="s">
        <v>42</v>
      </c>
      <c r="Y311" t="s">
        <v>45</v>
      </c>
      <c r="Z311">
        <v>572</v>
      </c>
      <c r="AB311">
        <v>27</v>
      </c>
      <c r="AC311" s="21">
        <v>1824</v>
      </c>
      <c r="AD311">
        <v>89</v>
      </c>
      <c r="AF311">
        <v>158</v>
      </c>
      <c r="AG311">
        <v>141421</v>
      </c>
      <c r="AH311">
        <v>1791</v>
      </c>
      <c r="AI311">
        <v>3</v>
      </c>
      <c r="AJ311">
        <v>15</v>
      </c>
      <c r="AK311">
        <v>72</v>
      </c>
      <c r="AM311" t="s">
        <v>42</v>
      </c>
      <c r="AN311" t="s">
        <v>45</v>
      </c>
      <c r="AO311">
        <v>690</v>
      </c>
      <c r="AQ311">
        <v>27</v>
      </c>
      <c r="AR311" s="21">
        <v>2266</v>
      </c>
      <c r="AS311">
        <v>3</v>
      </c>
    </row>
    <row r="312" spans="1:46" x14ac:dyDescent="0.35">
      <c r="B312">
        <v>141450</v>
      </c>
      <c r="C312">
        <v>1791</v>
      </c>
      <c r="D312">
        <v>3</v>
      </c>
      <c r="E312">
        <v>16</v>
      </c>
      <c r="F312">
        <v>73</v>
      </c>
      <c r="H312" t="s">
        <v>148</v>
      </c>
      <c r="I312" t="s">
        <v>149</v>
      </c>
      <c r="J312">
        <v>844</v>
      </c>
      <c r="L312">
        <v>152</v>
      </c>
      <c r="M312" s="21">
        <v>1742</v>
      </c>
      <c r="N312">
        <v>13</v>
      </c>
      <c r="Q312">
        <v>167</v>
      </c>
      <c r="R312">
        <v>141459</v>
      </c>
      <c r="S312">
        <v>1791</v>
      </c>
      <c r="T312">
        <v>3</v>
      </c>
      <c r="U312">
        <v>15</v>
      </c>
      <c r="V312">
        <v>72</v>
      </c>
      <c r="X312" t="s">
        <v>148</v>
      </c>
      <c r="Y312" t="s">
        <v>149</v>
      </c>
      <c r="Z312">
        <v>568</v>
      </c>
      <c r="AB312">
        <v>152</v>
      </c>
      <c r="AC312" s="21">
        <v>871</v>
      </c>
      <c r="AD312">
        <v>6</v>
      </c>
      <c r="AF312">
        <v>158</v>
      </c>
      <c r="AG312">
        <v>141417</v>
      </c>
      <c r="AH312">
        <v>1791</v>
      </c>
      <c r="AI312">
        <v>3</v>
      </c>
      <c r="AJ312">
        <v>15</v>
      </c>
      <c r="AK312">
        <v>72</v>
      </c>
      <c r="AM312" t="s">
        <v>148</v>
      </c>
      <c r="AN312" t="s">
        <v>149</v>
      </c>
      <c r="AO312">
        <v>684</v>
      </c>
      <c r="AQ312">
        <v>152</v>
      </c>
      <c r="AR312" s="21">
        <v>917</v>
      </c>
      <c r="AS312">
        <v>12</v>
      </c>
    </row>
    <row r="313" spans="1:46" x14ac:dyDescent="0.35">
      <c r="B313">
        <v>141450</v>
      </c>
      <c r="C313">
        <v>1791</v>
      </c>
      <c r="D313">
        <v>3</v>
      </c>
      <c r="E313">
        <v>16</v>
      </c>
      <c r="F313">
        <v>73</v>
      </c>
      <c r="H313" t="s">
        <v>33</v>
      </c>
      <c r="I313" t="s">
        <v>201</v>
      </c>
      <c r="J313">
        <v>852</v>
      </c>
      <c r="L313">
        <v>52</v>
      </c>
      <c r="M313" s="21">
        <v>2069</v>
      </c>
      <c r="N313">
        <v>68</v>
      </c>
      <c r="Q313">
        <v>167</v>
      </c>
      <c r="R313">
        <v>141459</v>
      </c>
      <c r="S313">
        <v>1791</v>
      </c>
      <c r="T313">
        <v>3</v>
      </c>
      <c r="U313">
        <v>15</v>
      </c>
      <c r="V313">
        <v>71</v>
      </c>
      <c r="X313" t="s">
        <v>33</v>
      </c>
      <c r="Y313" t="s">
        <v>201</v>
      </c>
      <c r="Z313">
        <v>565</v>
      </c>
      <c r="AB313">
        <v>52</v>
      </c>
      <c r="AC313" s="21">
        <v>1034</v>
      </c>
      <c r="AD313">
        <v>84</v>
      </c>
      <c r="AF313">
        <v>158</v>
      </c>
      <c r="AG313">
        <v>141417</v>
      </c>
      <c r="AH313">
        <v>1791</v>
      </c>
      <c r="AI313">
        <v>3</v>
      </c>
      <c r="AJ313">
        <v>15</v>
      </c>
      <c r="AK313">
        <v>72</v>
      </c>
      <c r="AL313" t="s">
        <v>267</v>
      </c>
      <c r="AM313" t="s">
        <v>33</v>
      </c>
      <c r="AN313" t="s">
        <v>201</v>
      </c>
      <c r="AO313">
        <v>681</v>
      </c>
      <c r="AQ313">
        <v>52</v>
      </c>
      <c r="AR313" s="21">
        <v>1131</v>
      </c>
      <c r="AS313">
        <v>53</v>
      </c>
    </row>
    <row r="314" spans="1:46" x14ac:dyDescent="0.35">
      <c r="B314">
        <v>141450</v>
      </c>
      <c r="C314">
        <v>1791</v>
      </c>
      <c r="D314">
        <v>3</v>
      </c>
      <c r="E314">
        <v>16</v>
      </c>
      <c r="F314">
        <v>73</v>
      </c>
      <c r="H314" t="s">
        <v>27</v>
      </c>
      <c r="I314" t="s">
        <v>283</v>
      </c>
      <c r="J314">
        <v>853</v>
      </c>
      <c r="L314">
        <v>23</v>
      </c>
      <c r="M314" s="21">
        <v>9304</v>
      </c>
      <c r="N314">
        <v>47</v>
      </c>
      <c r="Q314">
        <v>170</v>
      </c>
      <c r="R314">
        <v>141542</v>
      </c>
      <c r="S314">
        <v>1791</v>
      </c>
      <c r="T314">
        <v>3</v>
      </c>
      <c r="U314">
        <v>15</v>
      </c>
      <c r="V314">
        <v>72</v>
      </c>
      <c r="X314" t="s">
        <v>27</v>
      </c>
      <c r="Y314" t="s">
        <v>283</v>
      </c>
      <c r="Z314">
        <v>577</v>
      </c>
      <c r="AB314">
        <v>23</v>
      </c>
      <c r="AC314" s="21">
        <v>4652</v>
      </c>
      <c r="AD314">
        <v>16</v>
      </c>
      <c r="AF314">
        <v>177</v>
      </c>
      <c r="AG314">
        <v>141550</v>
      </c>
      <c r="AH314">
        <v>1791</v>
      </c>
      <c r="AI314">
        <v>3</v>
      </c>
      <c r="AJ314">
        <v>15</v>
      </c>
      <c r="AK314">
        <v>73</v>
      </c>
      <c r="AM314" t="s">
        <v>27</v>
      </c>
      <c r="AN314" t="s">
        <v>283</v>
      </c>
      <c r="AO314">
        <v>696</v>
      </c>
      <c r="AQ314">
        <v>23</v>
      </c>
      <c r="AR314" s="21">
        <v>7636</v>
      </c>
      <c r="AS314">
        <v>58</v>
      </c>
    </row>
    <row r="315" spans="1:46" x14ac:dyDescent="0.35">
      <c r="B315">
        <v>141450</v>
      </c>
      <c r="C315">
        <v>1791</v>
      </c>
      <c r="D315">
        <v>3</v>
      </c>
      <c r="E315">
        <v>16</v>
      </c>
      <c r="F315">
        <v>73</v>
      </c>
      <c r="H315" t="s">
        <v>43</v>
      </c>
      <c r="I315" t="s">
        <v>189</v>
      </c>
      <c r="J315">
        <v>854</v>
      </c>
      <c r="L315">
        <v>175</v>
      </c>
      <c r="M315" s="21">
        <v>2000</v>
      </c>
      <c r="N315">
        <v>0</v>
      </c>
      <c r="Q315">
        <v>167</v>
      </c>
      <c r="R315">
        <v>141459</v>
      </c>
      <c r="S315">
        <v>1791</v>
      </c>
      <c r="T315">
        <v>3</v>
      </c>
      <c r="U315">
        <v>9</v>
      </c>
      <c r="V315">
        <v>64</v>
      </c>
      <c r="X315" t="s">
        <v>43</v>
      </c>
      <c r="Y315" t="s">
        <v>189</v>
      </c>
      <c r="Z315">
        <v>504</v>
      </c>
      <c r="AB315">
        <v>75</v>
      </c>
      <c r="AC315" s="21">
        <v>1356</v>
      </c>
      <c r="AD315">
        <v>57</v>
      </c>
    </row>
    <row r="316" spans="1:46" x14ac:dyDescent="0.35">
      <c r="A316">
        <v>178</v>
      </c>
      <c r="B316">
        <v>141601</v>
      </c>
      <c r="C316">
        <v>1791</v>
      </c>
      <c r="D316">
        <v>3</v>
      </c>
      <c r="E316">
        <v>16</v>
      </c>
      <c r="F316">
        <v>73</v>
      </c>
      <c r="H316" t="s">
        <v>147</v>
      </c>
      <c r="I316" t="s">
        <v>156</v>
      </c>
      <c r="J316">
        <v>856</v>
      </c>
      <c r="L316">
        <v>45</v>
      </c>
      <c r="M316" s="21">
        <v>1098</v>
      </c>
      <c r="N316">
        <v>93</v>
      </c>
    </row>
    <row r="317" spans="1:46" x14ac:dyDescent="0.35">
      <c r="A317">
        <v>178</v>
      </c>
      <c r="B317">
        <v>141601</v>
      </c>
      <c r="C317">
        <v>1791</v>
      </c>
      <c r="D317">
        <v>3</v>
      </c>
      <c r="E317">
        <v>16</v>
      </c>
      <c r="F317">
        <v>74</v>
      </c>
      <c r="G317" t="s">
        <v>267</v>
      </c>
      <c r="H317" t="s">
        <v>268</v>
      </c>
      <c r="I317" t="s">
        <v>285</v>
      </c>
      <c r="J317">
        <v>874</v>
      </c>
      <c r="L317">
        <v>171</v>
      </c>
      <c r="M317" s="21">
        <v>227</v>
      </c>
      <c r="N317">
        <v>17</v>
      </c>
      <c r="O317" s="22">
        <f>SUM($M$13:M315)+SUM(N$13:N315)/100</f>
        <v>1126887.22</v>
      </c>
      <c r="Q317">
        <v>167</v>
      </c>
      <c r="R317">
        <v>141459</v>
      </c>
      <c r="S317">
        <v>1791</v>
      </c>
      <c r="T317">
        <v>3</v>
      </c>
      <c r="U317">
        <v>15</v>
      </c>
      <c r="V317">
        <v>71</v>
      </c>
      <c r="W317" t="s">
        <v>267</v>
      </c>
      <c r="X317" t="s">
        <v>284</v>
      </c>
      <c r="Y317" t="s">
        <v>285</v>
      </c>
      <c r="Z317">
        <v>560</v>
      </c>
      <c r="AB317">
        <v>171</v>
      </c>
      <c r="AC317" s="21">
        <v>113</v>
      </c>
      <c r="AD317">
        <v>53</v>
      </c>
      <c r="AF317">
        <v>158</v>
      </c>
      <c r="AG317">
        <v>141417</v>
      </c>
      <c r="AH317">
        <v>1791</v>
      </c>
      <c r="AI317">
        <v>3</v>
      </c>
      <c r="AJ317">
        <v>14</v>
      </c>
      <c r="AK317">
        <v>67</v>
      </c>
      <c r="AM317" t="s">
        <v>268</v>
      </c>
      <c r="AN317" t="s">
        <v>269</v>
      </c>
      <c r="AO317">
        <v>679</v>
      </c>
      <c r="AQ317">
        <v>171</v>
      </c>
      <c r="AR317" s="21">
        <v>119</v>
      </c>
      <c r="AS317">
        <v>75</v>
      </c>
    </row>
    <row r="318" spans="1:46" x14ac:dyDescent="0.35">
      <c r="A318">
        <v>178</v>
      </c>
      <c r="B318">
        <v>141601</v>
      </c>
      <c r="C318">
        <v>1791</v>
      </c>
      <c r="D318">
        <v>3</v>
      </c>
      <c r="E318">
        <v>16</v>
      </c>
      <c r="F318">
        <v>73</v>
      </c>
      <c r="H318" t="s">
        <v>33</v>
      </c>
      <c r="I318" t="s">
        <v>49</v>
      </c>
      <c r="J318">
        <v>857</v>
      </c>
      <c r="L318">
        <v>18</v>
      </c>
      <c r="M318" s="21">
        <v>15300</v>
      </c>
      <c r="N318">
        <v>0</v>
      </c>
    </row>
    <row r="319" spans="1:46" x14ac:dyDescent="0.35">
      <c r="A319">
        <v>178</v>
      </c>
      <c r="B319">
        <v>141601</v>
      </c>
      <c r="C319">
        <v>1791</v>
      </c>
      <c r="D319">
        <v>3</v>
      </c>
      <c r="E319">
        <v>16</v>
      </c>
      <c r="F319">
        <v>73</v>
      </c>
      <c r="H319" t="s">
        <v>40</v>
      </c>
      <c r="I319" t="s">
        <v>50</v>
      </c>
      <c r="J319">
        <v>858</v>
      </c>
      <c r="L319">
        <v>22</v>
      </c>
      <c r="M319" s="21">
        <v>10000</v>
      </c>
      <c r="N319">
        <v>0</v>
      </c>
      <c r="Q319">
        <v>167</v>
      </c>
      <c r="R319">
        <v>141459</v>
      </c>
      <c r="S319">
        <v>1791</v>
      </c>
      <c r="T319">
        <v>3</v>
      </c>
      <c r="U319">
        <v>15</v>
      </c>
      <c r="V319">
        <v>72</v>
      </c>
      <c r="X319" t="s">
        <v>40</v>
      </c>
      <c r="Y319" t="s">
        <v>50</v>
      </c>
      <c r="Z319">
        <v>570</v>
      </c>
      <c r="AB319">
        <v>22</v>
      </c>
      <c r="AC319" s="21">
        <v>5000</v>
      </c>
      <c r="AD319">
        <v>0</v>
      </c>
      <c r="AF319">
        <v>158</v>
      </c>
      <c r="AG319">
        <v>141421</v>
      </c>
      <c r="AH319">
        <v>1791</v>
      </c>
      <c r="AI319">
        <v>3</v>
      </c>
      <c r="AJ319">
        <v>15</v>
      </c>
      <c r="AK319">
        <v>72</v>
      </c>
      <c r="AL319" t="s">
        <v>274</v>
      </c>
      <c r="AM319" t="s">
        <v>40</v>
      </c>
      <c r="AN319" t="s">
        <v>50</v>
      </c>
      <c r="AO319">
        <v>687</v>
      </c>
      <c r="AQ319">
        <v>22</v>
      </c>
      <c r="AR319" s="21">
        <v>5300</v>
      </c>
      <c r="AS319">
        <v>0</v>
      </c>
    </row>
    <row r="320" spans="1:46" x14ac:dyDescent="0.35">
      <c r="A320">
        <v>178</v>
      </c>
      <c r="B320">
        <v>141601</v>
      </c>
      <c r="C320">
        <v>1791</v>
      </c>
      <c r="D320">
        <v>3</v>
      </c>
      <c r="E320">
        <v>16</v>
      </c>
      <c r="F320">
        <v>73</v>
      </c>
      <c r="H320" t="s">
        <v>24</v>
      </c>
      <c r="I320" t="s">
        <v>296</v>
      </c>
      <c r="J320">
        <v>859</v>
      </c>
      <c r="L320">
        <v>43</v>
      </c>
      <c r="M320" s="21">
        <v>5000</v>
      </c>
      <c r="N320">
        <v>0</v>
      </c>
      <c r="AF320">
        <v>177</v>
      </c>
      <c r="AG320">
        <v>141550</v>
      </c>
      <c r="AH320">
        <v>1791</v>
      </c>
      <c r="AI320">
        <v>3</v>
      </c>
      <c r="AJ320">
        <v>15</v>
      </c>
      <c r="AK320">
        <v>73</v>
      </c>
      <c r="AM320" t="s">
        <v>24</v>
      </c>
      <c r="AN320" t="s">
        <v>296</v>
      </c>
      <c r="AO320">
        <v>692</v>
      </c>
      <c r="AQ320">
        <v>43</v>
      </c>
      <c r="AR320" s="21">
        <v>276</v>
      </c>
      <c r="AS320">
        <v>59</v>
      </c>
    </row>
    <row r="321" spans="1:46" x14ac:dyDescent="0.35">
      <c r="A321">
        <v>178</v>
      </c>
      <c r="B321">
        <v>141601</v>
      </c>
      <c r="C321">
        <v>1791</v>
      </c>
      <c r="D321">
        <v>3</v>
      </c>
      <c r="E321">
        <v>16</v>
      </c>
      <c r="F321">
        <v>73</v>
      </c>
      <c r="H321" t="s">
        <v>36</v>
      </c>
      <c r="I321" t="s">
        <v>64</v>
      </c>
      <c r="J321">
        <v>860</v>
      </c>
      <c r="L321">
        <v>12</v>
      </c>
      <c r="M321" s="21">
        <v>7430</v>
      </c>
      <c r="N321">
        <v>81</v>
      </c>
      <c r="AF321">
        <v>177</v>
      </c>
      <c r="AG321">
        <v>141550</v>
      </c>
      <c r="AH321">
        <v>1791</v>
      </c>
      <c r="AI321">
        <v>3</v>
      </c>
      <c r="AJ321">
        <v>16</v>
      </c>
      <c r="AK321">
        <v>74</v>
      </c>
      <c r="AM321" t="s">
        <v>36</v>
      </c>
      <c r="AN321" t="s">
        <v>64</v>
      </c>
      <c r="AO321">
        <v>703</v>
      </c>
      <c r="AQ321">
        <v>12</v>
      </c>
      <c r="AR321" s="21">
        <v>2488</v>
      </c>
      <c r="AS321">
        <v>0</v>
      </c>
    </row>
    <row r="322" spans="1:46" x14ac:dyDescent="0.35">
      <c r="AF322">
        <v>158</v>
      </c>
      <c r="AG322">
        <v>141417</v>
      </c>
      <c r="AH322">
        <v>1791</v>
      </c>
      <c r="AI322">
        <v>3</v>
      </c>
      <c r="AJ322">
        <v>15</v>
      </c>
      <c r="AK322">
        <v>72</v>
      </c>
      <c r="AM322" t="s">
        <v>225</v>
      </c>
      <c r="AN322" t="s">
        <v>226</v>
      </c>
      <c r="AO322">
        <v>682</v>
      </c>
      <c r="AQ322">
        <v>159</v>
      </c>
      <c r="AR322" s="21">
        <v>304</v>
      </c>
      <c r="AS322">
        <v>89</v>
      </c>
    </row>
    <row r="323" spans="1:46" x14ac:dyDescent="0.35">
      <c r="A323">
        <v>178</v>
      </c>
      <c r="B323">
        <v>141601</v>
      </c>
      <c r="C323">
        <v>1791</v>
      </c>
      <c r="D323">
        <v>3</v>
      </c>
      <c r="E323">
        <v>16</v>
      </c>
      <c r="F323">
        <v>73</v>
      </c>
      <c r="H323" t="s">
        <v>36</v>
      </c>
      <c r="I323" t="s">
        <v>44</v>
      </c>
      <c r="J323">
        <v>861</v>
      </c>
      <c r="L323">
        <v>173</v>
      </c>
      <c r="M323" s="21">
        <v>16107</v>
      </c>
      <c r="N323">
        <v>44</v>
      </c>
      <c r="Q323">
        <v>167</v>
      </c>
      <c r="R323">
        <v>141459</v>
      </c>
      <c r="S323">
        <v>1791</v>
      </c>
      <c r="T323">
        <v>3</v>
      </c>
      <c r="U323">
        <v>15</v>
      </c>
      <c r="V323">
        <v>72</v>
      </c>
      <c r="X323" t="s">
        <v>36</v>
      </c>
      <c r="Y323" t="s">
        <v>44</v>
      </c>
      <c r="Z323">
        <v>573</v>
      </c>
      <c r="AB323">
        <v>173</v>
      </c>
      <c r="AC323" s="21">
        <v>8053</v>
      </c>
      <c r="AD323">
        <v>73</v>
      </c>
      <c r="AF323">
        <v>158</v>
      </c>
      <c r="AG323">
        <v>141417</v>
      </c>
      <c r="AH323">
        <v>1791</v>
      </c>
      <c r="AI323">
        <v>3</v>
      </c>
      <c r="AJ323">
        <v>9</v>
      </c>
      <c r="AK323">
        <v>64</v>
      </c>
      <c r="AM323" t="s">
        <v>36</v>
      </c>
      <c r="AN323" t="s">
        <v>44</v>
      </c>
      <c r="AO323">
        <v>608</v>
      </c>
      <c r="AQ323">
        <v>11</v>
      </c>
      <c r="AR323" s="21">
        <v>11426</v>
      </c>
      <c r="AS323">
        <v>98</v>
      </c>
    </row>
    <row r="324" spans="1:46" x14ac:dyDescent="0.35">
      <c r="A324">
        <v>178</v>
      </c>
      <c r="B324">
        <v>141601</v>
      </c>
      <c r="C324">
        <v>1791</v>
      </c>
      <c r="D324">
        <v>3</v>
      </c>
      <c r="E324">
        <v>16</v>
      </c>
      <c r="F324">
        <v>73</v>
      </c>
      <c r="H324" t="s">
        <v>27</v>
      </c>
      <c r="I324" t="s">
        <v>271</v>
      </c>
      <c r="J324">
        <v>865</v>
      </c>
      <c r="L324">
        <v>39</v>
      </c>
      <c r="M324" s="21">
        <v>6176</v>
      </c>
      <c r="N324">
        <v>46</v>
      </c>
      <c r="Q324">
        <v>170</v>
      </c>
      <c r="R324">
        <v>141542</v>
      </c>
      <c r="S324">
        <v>1791</v>
      </c>
      <c r="T324">
        <v>3</v>
      </c>
      <c r="U324">
        <v>15</v>
      </c>
      <c r="V324">
        <v>72</v>
      </c>
      <c r="X324" t="s">
        <v>27</v>
      </c>
      <c r="Y324" t="s">
        <v>271</v>
      </c>
      <c r="Z324">
        <v>575</v>
      </c>
      <c r="AB324">
        <v>39</v>
      </c>
      <c r="AC324" s="21">
        <v>3088</v>
      </c>
      <c r="AD324">
        <v>22</v>
      </c>
    </row>
    <row r="325" spans="1:46" x14ac:dyDescent="0.35">
      <c r="A325">
        <v>178</v>
      </c>
      <c r="B325">
        <v>141601</v>
      </c>
      <c r="C325">
        <v>1791</v>
      </c>
      <c r="D325">
        <v>3</v>
      </c>
      <c r="E325">
        <v>16</v>
      </c>
      <c r="F325">
        <v>73</v>
      </c>
      <c r="H325" t="s">
        <v>36</v>
      </c>
      <c r="I325" t="s">
        <v>289</v>
      </c>
      <c r="J325">
        <v>866</v>
      </c>
      <c r="L325">
        <v>126</v>
      </c>
      <c r="M325" s="21">
        <v>51</v>
      </c>
      <c r="N325">
        <v>44</v>
      </c>
      <c r="Q325">
        <v>170</v>
      </c>
      <c r="R325">
        <v>141542</v>
      </c>
      <c r="S325">
        <v>1791</v>
      </c>
      <c r="T325">
        <v>3</v>
      </c>
      <c r="U325">
        <v>16</v>
      </c>
      <c r="V325">
        <v>73</v>
      </c>
      <c r="X325" t="s">
        <v>36</v>
      </c>
      <c r="Y325" t="s">
        <v>289</v>
      </c>
      <c r="Z325">
        <v>579</v>
      </c>
      <c r="AB325">
        <v>126</v>
      </c>
      <c r="AC325" s="21">
        <v>25</v>
      </c>
      <c r="AD325">
        <v>73</v>
      </c>
      <c r="AF325">
        <v>177</v>
      </c>
      <c r="AG325">
        <v>141550</v>
      </c>
      <c r="AH325">
        <v>1791</v>
      </c>
      <c r="AI325">
        <v>3</v>
      </c>
      <c r="AJ325">
        <v>15</v>
      </c>
      <c r="AK325">
        <v>73</v>
      </c>
      <c r="AM325" t="s">
        <v>36</v>
      </c>
      <c r="AN325" t="s">
        <v>289</v>
      </c>
      <c r="AO325">
        <v>698</v>
      </c>
      <c r="AQ325">
        <v>126</v>
      </c>
      <c r="AR325" s="21">
        <v>27</v>
      </c>
      <c r="AS325">
        <v>48</v>
      </c>
    </row>
    <row r="326" spans="1:46" x14ac:dyDescent="0.35">
      <c r="A326">
        <v>178</v>
      </c>
      <c r="B326">
        <v>141601</v>
      </c>
      <c r="C326">
        <v>1791</v>
      </c>
      <c r="D326">
        <v>3</v>
      </c>
      <c r="E326">
        <v>16</v>
      </c>
      <c r="F326">
        <v>74</v>
      </c>
      <c r="H326" t="s">
        <v>270</v>
      </c>
      <c r="I326" t="s">
        <v>271</v>
      </c>
      <c r="J326">
        <v>867</v>
      </c>
      <c r="L326">
        <v>55</v>
      </c>
      <c r="M326" s="21">
        <v>2273</v>
      </c>
      <c r="N326">
        <v>96</v>
      </c>
      <c r="Q326">
        <v>167</v>
      </c>
      <c r="R326">
        <v>141459</v>
      </c>
      <c r="S326">
        <v>1791</v>
      </c>
      <c r="T326">
        <v>3</v>
      </c>
      <c r="U326">
        <v>15</v>
      </c>
      <c r="V326">
        <v>71</v>
      </c>
      <c r="X326" t="s">
        <v>270</v>
      </c>
      <c r="Y326" t="s">
        <v>271</v>
      </c>
      <c r="Z326">
        <v>564</v>
      </c>
      <c r="AB326">
        <v>55</v>
      </c>
      <c r="AC326" s="21">
        <v>1136</v>
      </c>
      <c r="AD326">
        <v>98</v>
      </c>
      <c r="AF326">
        <v>158</v>
      </c>
      <c r="AG326">
        <v>141417</v>
      </c>
      <c r="AH326">
        <v>1791</v>
      </c>
      <c r="AI326">
        <v>3</v>
      </c>
      <c r="AJ326">
        <v>14</v>
      </c>
      <c r="AK326">
        <v>67</v>
      </c>
      <c r="AM326" t="s">
        <v>270</v>
      </c>
      <c r="AN326" t="s">
        <v>271</v>
      </c>
      <c r="AO326">
        <v>680</v>
      </c>
      <c r="AQ326">
        <v>55</v>
      </c>
      <c r="AR326" s="21">
        <v>1029</v>
      </c>
      <c r="AS326">
        <v>1</v>
      </c>
    </row>
    <row r="327" spans="1:46" x14ac:dyDescent="0.35">
      <c r="A327">
        <v>178</v>
      </c>
      <c r="B327">
        <v>141601</v>
      </c>
      <c r="C327">
        <v>1791</v>
      </c>
      <c r="D327">
        <v>3</v>
      </c>
      <c r="E327">
        <v>16</v>
      </c>
      <c r="F327">
        <v>74</v>
      </c>
      <c r="H327" t="s">
        <v>147</v>
      </c>
      <c r="I327" t="s">
        <v>156</v>
      </c>
      <c r="J327">
        <v>868</v>
      </c>
      <c r="L327">
        <v>45</v>
      </c>
      <c r="M327" s="21">
        <v>1811</v>
      </c>
      <c r="N327">
        <v>88</v>
      </c>
    </row>
    <row r="328" spans="1:46" x14ac:dyDescent="0.35">
      <c r="A328">
        <v>178</v>
      </c>
      <c r="B328">
        <v>141601</v>
      </c>
      <c r="C328">
        <v>1791</v>
      </c>
      <c r="D328">
        <v>3</v>
      </c>
      <c r="E328">
        <v>16</v>
      </c>
      <c r="F328">
        <v>74</v>
      </c>
      <c r="H328" t="s">
        <v>403</v>
      </c>
      <c r="I328" t="s">
        <v>1050</v>
      </c>
      <c r="J328">
        <v>869</v>
      </c>
      <c r="L328">
        <v>28</v>
      </c>
      <c r="M328" s="21">
        <v>61</v>
      </c>
      <c r="N328">
        <v>36</v>
      </c>
      <c r="Q328">
        <v>170</v>
      </c>
      <c r="R328">
        <v>141542</v>
      </c>
      <c r="S328">
        <v>1791</v>
      </c>
      <c r="T328">
        <v>3</v>
      </c>
      <c r="U328">
        <v>15</v>
      </c>
      <c r="V328">
        <v>72</v>
      </c>
      <c r="X328" t="s">
        <v>403</v>
      </c>
      <c r="Y328" t="s">
        <v>1050</v>
      </c>
      <c r="Z328">
        <v>576</v>
      </c>
      <c r="AB328">
        <v>28</v>
      </c>
      <c r="AC328" s="21">
        <v>30</v>
      </c>
      <c r="AD328">
        <v>67</v>
      </c>
      <c r="AE328" s="22">
        <f>SUM(AC$13:AC2205)+SUM(AD$13:AD2205)/100</f>
        <v>655473.42000000004</v>
      </c>
      <c r="AF328">
        <v>177</v>
      </c>
      <c r="AG328">
        <v>141550</v>
      </c>
      <c r="AH328">
        <v>1791</v>
      </c>
      <c r="AI328">
        <v>3</v>
      </c>
      <c r="AJ328">
        <v>15</v>
      </c>
      <c r="AK328">
        <v>72</v>
      </c>
      <c r="AM328" t="s">
        <v>403</v>
      </c>
      <c r="AN328" t="s">
        <v>1050</v>
      </c>
      <c r="AO328">
        <v>691</v>
      </c>
      <c r="AQ328">
        <v>28</v>
      </c>
      <c r="AR328" s="21">
        <v>36</v>
      </c>
      <c r="AS328">
        <v>14</v>
      </c>
    </row>
    <row r="329" spans="1:46" x14ac:dyDescent="0.35">
      <c r="A329">
        <v>178</v>
      </c>
      <c r="B329">
        <v>141601</v>
      </c>
      <c r="C329">
        <v>1791</v>
      </c>
      <c r="D329">
        <v>3</v>
      </c>
      <c r="E329">
        <v>16</v>
      </c>
      <c r="F329">
        <v>74</v>
      </c>
      <c r="H329" t="s">
        <v>237</v>
      </c>
      <c r="I329" t="s">
        <v>238</v>
      </c>
      <c r="J329">
        <v>870</v>
      </c>
      <c r="L329">
        <v>138</v>
      </c>
      <c r="M329" s="21">
        <v>78</v>
      </c>
      <c r="N329">
        <v>35</v>
      </c>
      <c r="Q329">
        <v>170</v>
      </c>
      <c r="R329">
        <v>141542</v>
      </c>
      <c r="S329">
        <v>1791</v>
      </c>
      <c r="T329">
        <v>3</v>
      </c>
      <c r="U329">
        <v>15</v>
      </c>
      <c r="V329">
        <v>72</v>
      </c>
      <c r="X329" t="s">
        <v>237</v>
      </c>
      <c r="Y329" t="s">
        <v>238</v>
      </c>
      <c r="Z329">
        <v>574</v>
      </c>
      <c r="AB329">
        <v>138</v>
      </c>
      <c r="AC329" s="21">
        <v>39</v>
      </c>
      <c r="AD329">
        <v>17</v>
      </c>
    </row>
    <row r="330" spans="1:46" x14ac:dyDescent="0.35">
      <c r="A330">
        <v>178</v>
      </c>
      <c r="B330">
        <v>141601</v>
      </c>
      <c r="C330">
        <v>1791</v>
      </c>
      <c r="D330">
        <v>3</v>
      </c>
      <c r="E330">
        <v>16</v>
      </c>
      <c r="F330">
        <v>74</v>
      </c>
      <c r="H330" t="s">
        <v>36</v>
      </c>
      <c r="I330" t="s">
        <v>47</v>
      </c>
      <c r="J330">
        <v>871</v>
      </c>
      <c r="L330">
        <v>68</v>
      </c>
      <c r="M330" s="21">
        <v>5967</v>
      </c>
      <c r="N330">
        <v>5</v>
      </c>
      <c r="Q330">
        <v>167</v>
      </c>
      <c r="R330">
        <v>141459</v>
      </c>
      <c r="S330">
        <v>1791</v>
      </c>
      <c r="T330">
        <v>3</v>
      </c>
      <c r="U330">
        <v>15</v>
      </c>
      <c r="V330">
        <v>72</v>
      </c>
      <c r="X330" t="s">
        <v>36</v>
      </c>
      <c r="Y330" t="s">
        <v>47</v>
      </c>
      <c r="Z330">
        <v>569</v>
      </c>
      <c r="AB330">
        <v>68</v>
      </c>
      <c r="AC330" s="21">
        <v>2983</v>
      </c>
      <c r="AD330">
        <v>52</v>
      </c>
      <c r="AF330">
        <v>158</v>
      </c>
      <c r="AG330">
        <v>141421</v>
      </c>
      <c r="AH330">
        <v>1791</v>
      </c>
      <c r="AI330">
        <v>3</v>
      </c>
      <c r="AJ330">
        <v>15</v>
      </c>
      <c r="AK330">
        <v>72</v>
      </c>
      <c r="AM330" t="s">
        <v>36</v>
      </c>
      <c r="AN330" t="s">
        <v>47</v>
      </c>
      <c r="AO330">
        <v>688</v>
      </c>
      <c r="AQ330">
        <v>68</v>
      </c>
      <c r="AR330" s="21">
        <v>3688</v>
      </c>
      <c r="AS330">
        <v>19</v>
      </c>
    </row>
    <row r="331" spans="1:46" x14ac:dyDescent="0.35">
      <c r="A331">
        <v>178</v>
      </c>
      <c r="B331">
        <v>141601</v>
      </c>
      <c r="C331">
        <v>1791</v>
      </c>
      <c r="D331">
        <v>3</v>
      </c>
      <c r="E331">
        <v>16</v>
      </c>
      <c r="F331">
        <v>74</v>
      </c>
      <c r="G331" t="s">
        <v>274</v>
      </c>
      <c r="H331" t="s">
        <v>297</v>
      </c>
      <c r="I331" t="s">
        <v>276</v>
      </c>
      <c r="J331">
        <v>872</v>
      </c>
      <c r="L331">
        <v>172</v>
      </c>
      <c r="M331" s="21">
        <v>1162</v>
      </c>
      <c r="N331">
        <v>69</v>
      </c>
      <c r="Q331">
        <v>167</v>
      </c>
      <c r="R331">
        <v>141459</v>
      </c>
      <c r="S331">
        <v>1791</v>
      </c>
      <c r="T331">
        <v>3</v>
      </c>
      <c r="U331">
        <v>15</v>
      </c>
      <c r="V331">
        <v>71</v>
      </c>
      <c r="W331" t="s">
        <v>274</v>
      </c>
      <c r="X331" t="s">
        <v>287</v>
      </c>
      <c r="Y331" t="s">
        <v>276</v>
      </c>
      <c r="Z331">
        <v>566</v>
      </c>
      <c r="AB331">
        <v>172</v>
      </c>
      <c r="AC331" s="21">
        <v>581</v>
      </c>
      <c r="AD331">
        <v>35</v>
      </c>
      <c r="AF331">
        <v>158</v>
      </c>
      <c r="AG331">
        <v>141417</v>
      </c>
      <c r="AH331">
        <v>1791</v>
      </c>
      <c r="AI331">
        <v>3</v>
      </c>
      <c r="AJ331">
        <v>15</v>
      </c>
      <c r="AK331">
        <v>72</v>
      </c>
      <c r="AM331" t="s">
        <v>275</v>
      </c>
      <c r="AN331" t="s">
        <v>276</v>
      </c>
      <c r="AO331">
        <v>685</v>
      </c>
      <c r="AQ331">
        <v>172</v>
      </c>
      <c r="AR331" s="21">
        <v>1360</v>
      </c>
      <c r="AS331">
        <v>39</v>
      </c>
    </row>
    <row r="332" spans="1:46" x14ac:dyDescent="0.35">
      <c r="A332">
        <v>178</v>
      </c>
      <c r="B332">
        <v>141601</v>
      </c>
      <c r="C332">
        <v>1791</v>
      </c>
      <c r="D332">
        <v>3</v>
      </c>
      <c r="E332">
        <v>16</v>
      </c>
      <c r="F332">
        <v>74</v>
      </c>
      <c r="H332" t="s">
        <v>272</v>
      </c>
      <c r="I332" t="s">
        <v>273</v>
      </c>
      <c r="J332">
        <v>873</v>
      </c>
      <c r="L332">
        <v>155</v>
      </c>
      <c r="M332" s="21">
        <v>1801</v>
      </c>
      <c r="N332">
        <v>14</v>
      </c>
      <c r="Q332">
        <v>167</v>
      </c>
      <c r="R332">
        <v>141459</v>
      </c>
      <c r="S332">
        <v>1791</v>
      </c>
      <c r="T332">
        <v>3</v>
      </c>
      <c r="U332">
        <v>15</v>
      </c>
      <c r="V332">
        <v>71</v>
      </c>
      <c r="X332" t="s">
        <v>272</v>
      </c>
      <c r="Y332" t="s">
        <v>286</v>
      </c>
      <c r="Z332">
        <v>563</v>
      </c>
      <c r="AB332">
        <v>155</v>
      </c>
      <c r="AC332" s="21">
        <v>900</v>
      </c>
      <c r="AD332">
        <v>57</v>
      </c>
      <c r="AF332">
        <v>158</v>
      </c>
      <c r="AG332">
        <v>141417</v>
      </c>
      <c r="AH332">
        <v>1791</v>
      </c>
      <c r="AI332">
        <v>3</v>
      </c>
      <c r="AJ332">
        <v>15</v>
      </c>
      <c r="AK332">
        <v>72</v>
      </c>
      <c r="AM332" t="s">
        <v>272</v>
      </c>
      <c r="AN332" t="s">
        <v>273</v>
      </c>
      <c r="AO332">
        <v>683</v>
      </c>
      <c r="AQ332">
        <v>155</v>
      </c>
      <c r="AR332" s="21">
        <v>1380</v>
      </c>
      <c r="AS332">
        <v>98</v>
      </c>
      <c r="AT332" s="22"/>
    </row>
    <row r="333" spans="1:46" x14ac:dyDescent="0.35">
      <c r="A333">
        <v>178</v>
      </c>
      <c r="B333">
        <v>141601</v>
      </c>
      <c r="C333">
        <v>1791</v>
      </c>
      <c r="D333">
        <v>3</v>
      </c>
      <c r="E333">
        <v>16</v>
      </c>
      <c r="F333">
        <v>74</v>
      </c>
      <c r="H333" t="s">
        <v>24</v>
      </c>
      <c r="I333" t="s">
        <v>290</v>
      </c>
      <c r="J333">
        <v>875</v>
      </c>
      <c r="L333">
        <v>128</v>
      </c>
      <c r="M333" s="21">
        <v>136</v>
      </c>
      <c r="N333">
        <v>28</v>
      </c>
      <c r="Q333">
        <v>170</v>
      </c>
      <c r="R333">
        <v>141542</v>
      </c>
      <c r="S333">
        <v>1791</v>
      </c>
      <c r="T333">
        <v>3</v>
      </c>
      <c r="U333">
        <v>16</v>
      </c>
      <c r="V333">
        <v>74</v>
      </c>
      <c r="X333" t="s">
        <v>24</v>
      </c>
      <c r="Y333" t="s">
        <v>290</v>
      </c>
      <c r="Z333">
        <v>580</v>
      </c>
      <c r="AB333">
        <v>128</v>
      </c>
      <c r="AC333" s="21">
        <v>68</v>
      </c>
      <c r="AD333">
        <v>14</v>
      </c>
      <c r="AF333">
        <v>177</v>
      </c>
      <c r="AG333">
        <v>141550</v>
      </c>
      <c r="AH333">
        <v>1790</v>
      </c>
      <c r="AI333">
        <v>11</v>
      </c>
      <c r="AJ333">
        <v>1</v>
      </c>
      <c r="AK333">
        <v>5</v>
      </c>
      <c r="AM333" t="s">
        <v>24</v>
      </c>
      <c r="AN333" t="s">
        <v>290</v>
      </c>
      <c r="AO333">
        <v>701</v>
      </c>
      <c r="AQ333">
        <v>128</v>
      </c>
      <c r="AR333" s="21">
        <v>143</v>
      </c>
      <c r="AS333">
        <v>85</v>
      </c>
    </row>
    <row r="334" spans="1:46" x14ac:dyDescent="0.35">
      <c r="A334">
        <v>178</v>
      </c>
      <c r="B334">
        <v>141601</v>
      </c>
      <c r="C334">
        <v>1791</v>
      </c>
      <c r="D334">
        <v>3</v>
      </c>
      <c r="E334">
        <v>16</v>
      </c>
      <c r="F334">
        <v>74</v>
      </c>
      <c r="H334" t="s">
        <v>204</v>
      </c>
      <c r="I334" t="s">
        <v>291</v>
      </c>
      <c r="J334">
        <v>876</v>
      </c>
      <c r="L334">
        <v>155</v>
      </c>
      <c r="M334" s="21">
        <v>454</v>
      </c>
      <c r="N334">
        <v>35</v>
      </c>
      <c r="Q334">
        <v>170</v>
      </c>
      <c r="R334">
        <v>141542</v>
      </c>
      <c r="S334">
        <v>1791</v>
      </c>
      <c r="T334">
        <v>3</v>
      </c>
      <c r="U334">
        <v>16</v>
      </c>
      <c r="V334">
        <v>74</v>
      </c>
      <c r="X334" t="s">
        <v>204</v>
      </c>
      <c r="Y334" t="s">
        <v>291</v>
      </c>
      <c r="Z334">
        <v>581</v>
      </c>
      <c r="AB334">
        <v>155</v>
      </c>
      <c r="AC334" s="21">
        <v>227</v>
      </c>
      <c r="AD334">
        <v>17</v>
      </c>
      <c r="AF334">
        <v>177</v>
      </c>
      <c r="AG334">
        <v>141550</v>
      </c>
      <c r="AH334">
        <v>1790</v>
      </c>
      <c r="AI334">
        <v>11</v>
      </c>
      <c r="AJ334">
        <v>1</v>
      </c>
      <c r="AK334">
        <v>5</v>
      </c>
      <c r="AM334" t="s">
        <v>204</v>
      </c>
      <c r="AN334" t="s">
        <v>291</v>
      </c>
      <c r="AO334">
        <v>700</v>
      </c>
      <c r="AQ334">
        <v>155</v>
      </c>
      <c r="AR334" s="21">
        <v>239</v>
      </c>
      <c r="AS334">
        <v>51</v>
      </c>
    </row>
    <row r="335" spans="1:46" x14ac:dyDescent="0.35">
      <c r="A335">
        <v>178</v>
      </c>
      <c r="B335">
        <v>141601</v>
      </c>
      <c r="C335">
        <v>1791</v>
      </c>
      <c r="D335">
        <v>3</v>
      </c>
      <c r="E335">
        <v>16</v>
      </c>
      <c r="F335">
        <v>74</v>
      </c>
      <c r="H335" t="s">
        <v>850</v>
      </c>
      <c r="I335" t="s">
        <v>292</v>
      </c>
      <c r="J335">
        <v>877</v>
      </c>
      <c r="L335">
        <v>175</v>
      </c>
      <c r="M335" s="21">
        <v>5400</v>
      </c>
      <c r="N335">
        <v>23</v>
      </c>
      <c r="Q335">
        <v>170</v>
      </c>
      <c r="R335">
        <v>141542</v>
      </c>
      <c r="S335">
        <v>1791</v>
      </c>
      <c r="T335">
        <v>3</v>
      </c>
      <c r="U335">
        <v>16</v>
      </c>
      <c r="V335">
        <v>74</v>
      </c>
      <c r="X335" t="s">
        <v>850</v>
      </c>
      <c r="Y335" t="s">
        <v>292</v>
      </c>
      <c r="Z335">
        <v>582</v>
      </c>
      <c r="AB335">
        <v>175</v>
      </c>
      <c r="AC335" s="21">
        <v>2700</v>
      </c>
      <c r="AD335">
        <v>11</v>
      </c>
      <c r="AF335">
        <v>177</v>
      </c>
      <c r="AG335">
        <v>141550</v>
      </c>
      <c r="AH335">
        <v>1791</v>
      </c>
      <c r="AI335">
        <v>3</v>
      </c>
      <c r="AJ335">
        <v>16</v>
      </c>
      <c r="AK335">
        <v>74</v>
      </c>
      <c r="AM335" t="s">
        <v>850</v>
      </c>
      <c r="AN335" t="s">
        <v>292</v>
      </c>
      <c r="AO335">
        <v>702</v>
      </c>
      <c r="AQ335">
        <v>175</v>
      </c>
      <c r="AR335" s="21">
        <v>5638</v>
      </c>
      <c r="AS335">
        <v>11</v>
      </c>
      <c r="AT335" s="22">
        <f>SUM(AR$14:AR365)+SUM(AS$14:AS365)/100-AT$321-AT$639</f>
        <v>963482.24</v>
      </c>
    </row>
    <row r="336" spans="1:46" x14ac:dyDescent="0.35">
      <c r="A336">
        <v>178</v>
      </c>
      <c r="B336">
        <v>141601</v>
      </c>
      <c r="C336">
        <v>1791</v>
      </c>
      <c r="D336">
        <v>3</v>
      </c>
      <c r="E336">
        <v>16</v>
      </c>
      <c r="F336">
        <v>75</v>
      </c>
      <c r="H336" t="s">
        <v>153</v>
      </c>
      <c r="J336">
        <v>893</v>
      </c>
      <c r="L336">
        <v>64</v>
      </c>
      <c r="M336" s="21">
        <v>157</v>
      </c>
      <c r="N336">
        <v>94</v>
      </c>
      <c r="Q336">
        <v>170</v>
      </c>
      <c r="R336">
        <v>141542</v>
      </c>
      <c r="S336">
        <v>1791</v>
      </c>
      <c r="T336">
        <v>3</v>
      </c>
      <c r="U336">
        <v>16</v>
      </c>
      <c r="V336">
        <v>75</v>
      </c>
      <c r="X336" t="s">
        <v>153</v>
      </c>
      <c r="Z336">
        <v>586</v>
      </c>
      <c r="AB336">
        <v>64</v>
      </c>
      <c r="AC336" s="21">
        <v>78</v>
      </c>
      <c r="AD336">
        <v>97</v>
      </c>
    </row>
    <row r="337" spans="1:46" x14ac:dyDescent="0.35">
      <c r="Q337">
        <v>167</v>
      </c>
      <c r="R337">
        <v>141459</v>
      </c>
      <c r="S337">
        <v>1791</v>
      </c>
      <c r="T337">
        <v>3</v>
      </c>
      <c r="U337">
        <v>15</v>
      </c>
      <c r="V337">
        <v>72</v>
      </c>
      <c r="X337" t="s">
        <v>185</v>
      </c>
      <c r="Y337" t="s">
        <v>288</v>
      </c>
      <c r="Z337">
        <v>567</v>
      </c>
      <c r="AB337">
        <v>148</v>
      </c>
      <c r="AC337" s="21">
        <v>3678</v>
      </c>
      <c r="AD337">
        <v>89</v>
      </c>
      <c r="AF337">
        <v>177</v>
      </c>
      <c r="AG337">
        <v>141550</v>
      </c>
      <c r="AH337">
        <v>1791</v>
      </c>
      <c r="AI337">
        <v>3</v>
      </c>
      <c r="AJ337">
        <v>16</v>
      </c>
      <c r="AK337">
        <v>73</v>
      </c>
      <c r="AM337" t="s">
        <v>185</v>
      </c>
      <c r="AN337" t="s">
        <v>288</v>
      </c>
      <c r="AO337">
        <v>699</v>
      </c>
      <c r="AQ337">
        <v>148</v>
      </c>
      <c r="AR337" s="21">
        <v>3647</v>
      </c>
      <c r="AS337">
        <v>36</v>
      </c>
    </row>
    <row r="338" spans="1:46" x14ac:dyDescent="0.35">
      <c r="A338">
        <v>178</v>
      </c>
      <c r="B338">
        <v>141601</v>
      </c>
      <c r="C338">
        <v>1791</v>
      </c>
      <c r="D338">
        <v>3</v>
      </c>
      <c r="E338">
        <v>16</v>
      </c>
      <c r="F338">
        <v>75</v>
      </c>
      <c r="H338" t="s">
        <v>27</v>
      </c>
      <c r="I338" t="s">
        <v>295</v>
      </c>
      <c r="J338">
        <v>894</v>
      </c>
      <c r="L338">
        <v>102</v>
      </c>
      <c r="M338" s="21">
        <v>556</v>
      </c>
      <c r="N338">
        <v>4</v>
      </c>
      <c r="Q338">
        <v>170</v>
      </c>
      <c r="R338">
        <v>141542</v>
      </c>
      <c r="S338">
        <v>1791</v>
      </c>
      <c r="T338">
        <v>3</v>
      </c>
      <c r="U338">
        <v>16</v>
      </c>
      <c r="V338">
        <v>75</v>
      </c>
      <c r="X338" t="s">
        <v>27</v>
      </c>
      <c r="Y338" t="s">
        <v>295</v>
      </c>
      <c r="Z338">
        <v>587</v>
      </c>
      <c r="AB338">
        <v>102</v>
      </c>
      <c r="AC338" s="21">
        <v>278</v>
      </c>
      <c r="AD338">
        <v>2</v>
      </c>
      <c r="AF338">
        <v>177</v>
      </c>
      <c r="AG338">
        <v>141550</v>
      </c>
      <c r="AH338">
        <v>1791</v>
      </c>
      <c r="AI338">
        <v>3</v>
      </c>
      <c r="AJ338">
        <v>16</v>
      </c>
      <c r="AK338">
        <v>74</v>
      </c>
      <c r="AM338" t="s">
        <v>27</v>
      </c>
      <c r="AN338" t="s">
        <v>295</v>
      </c>
      <c r="AO338">
        <v>716</v>
      </c>
      <c r="AQ338">
        <v>102</v>
      </c>
      <c r="AR338" s="21">
        <v>386</v>
      </c>
      <c r="AS338">
        <v>65</v>
      </c>
    </row>
    <row r="339" spans="1:46" x14ac:dyDescent="0.35">
      <c r="A339">
        <v>178</v>
      </c>
      <c r="B339">
        <v>141601</v>
      </c>
      <c r="C339">
        <v>1791</v>
      </c>
      <c r="D339">
        <v>3</v>
      </c>
      <c r="E339">
        <v>16</v>
      </c>
      <c r="F339">
        <v>75</v>
      </c>
      <c r="H339" t="s">
        <v>40</v>
      </c>
      <c r="I339" t="s">
        <v>50</v>
      </c>
      <c r="J339">
        <v>895</v>
      </c>
      <c r="L339">
        <v>16</v>
      </c>
      <c r="M339" s="21">
        <v>44562</v>
      </c>
      <c r="N339">
        <v>60</v>
      </c>
      <c r="Q339">
        <v>170</v>
      </c>
      <c r="R339">
        <v>141542</v>
      </c>
      <c r="S339">
        <v>1791</v>
      </c>
      <c r="T339">
        <v>3</v>
      </c>
      <c r="U339">
        <v>16</v>
      </c>
      <c r="V339">
        <v>75</v>
      </c>
      <c r="X339" t="s">
        <v>40</v>
      </c>
      <c r="Y339" t="s">
        <v>50</v>
      </c>
      <c r="Z339">
        <v>588</v>
      </c>
      <c r="AB339">
        <v>76</v>
      </c>
      <c r="AC339" s="21">
        <v>22281</v>
      </c>
      <c r="AD339">
        <v>31</v>
      </c>
      <c r="AF339">
        <v>177</v>
      </c>
      <c r="AG339">
        <v>141550</v>
      </c>
      <c r="AH339">
        <v>1791</v>
      </c>
      <c r="AI339">
        <v>3</v>
      </c>
      <c r="AJ339">
        <v>16</v>
      </c>
      <c r="AK339">
        <v>74</v>
      </c>
      <c r="AM339" t="s">
        <v>40</v>
      </c>
      <c r="AN339" t="s">
        <v>50</v>
      </c>
      <c r="AO339">
        <v>717</v>
      </c>
      <c r="AQ339">
        <v>76</v>
      </c>
      <c r="AR339" s="21">
        <v>13263</v>
      </c>
      <c r="AS339">
        <v>80</v>
      </c>
    </row>
    <row r="340" spans="1:46" x14ac:dyDescent="0.35">
      <c r="A340">
        <v>178</v>
      </c>
      <c r="B340">
        <v>141601</v>
      </c>
      <c r="C340">
        <v>1791</v>
      </c>
      <c r="D340">
        <v>3</v>
      </c>
      <c r="E340">
        <v>16</v>
      </c>
      <c r="F340">
        <v>75</v>
      </c>
      <c r="H340" t="s">
        <v>312</v>
      </c>
      <c r="I340" t="s">
        <v>293</v>
      </c>
      <c r="J340">
        <v>896</v>
      </c>
      <c r="L340">
        <v>118</v>
      </c>
      <c r="M340" s="21">
        <v>7419</v>
      </c>
      <c r="N340">
        <v>18</v>
      </c>
      <c r="Q340">
        <v>170</v>
      </c>
      <c r="R340">
        <v>141542</v>
      </c>
      <c r="S340">
        <v>1791</v>
      </c>
      <c r="T340">
        <v>3</v>
      </c>
      <c r="U340">
        <v>16</v>
      </c>
      <c r="V340">
        <v>75</v>
      </c>
      <c r="X340" t="s">
        <v>312</v>
      </c>
      <c r="Y340" t="s">
        <v>293</v>
      </c>
      <c r="Z340">
        <v>589</v>
      </c>
      <c r="AB340">
        <v>118</v>
      </c>
      <c r="AC340" s="21">
        <v>3709</v>
      </c>
      <c r="AD340">
        <v>61</v>
      </c>
      <c r="AF340">
        <v>177</v>
      </c>
      <c r="AG340">
        <v>141550</v>
      </c>
      <c r="AH340">
        <v>1791</v>
      </c>
      <c r="AI340">
        <v>3</v>
      </c>
      <c r="AJ340">
        <v>16</v>
      </c>
      <c r="AK340">
        <v>75</v>
      </c>
      <c r="AM340" t="s">
        <v>312</v>
      </c>
      <c r="AN340" t="s">
        <v>293</v>
      </c>
      <c r="AO340">
        <v>718</v>
      </c>
      <c r="AQ340">
        <v>118</v>
      </c>
      <c r="AR340" s="21">
        <v>4182</v>
      </c>
      <c r="AS340">
        <v>51</v>
      </c>
    </row>
    <row r="341" spans="1:46" x14ac:dyDescent="0.35">
      <c r="A341">
        <v>178</v>
      </c>
      <c r="B341">
        <v>141601</v>
      </c>
      <c r="C341">
        <v>1791</v>
      </c>
      <c r="D341">
        <v>3</v>
      </c>
      <c r="E341">
        <v>16</v>
      </c>
      <c r="F341">
        <v>75</v>
      </c>
      <c r="H341" t="s">
        <v>312</v>
      </c>
      <c r="I341" t="s">
        <v>293</v>
      </c>
      <c r="J341">
        <v>897</v>
      </c>
      <c r="L341">
        <v>118</v>
      </c>
      <c r="M341" s="21">
        <v>1666</v>
      </c>
      <c r="N341">
        <v>66</v>
      </c>
      <c r="Q341">
        <v>170</v>
      </c>
      <c r="R341">
        <v>141542</v>
      </c>
      <c r="S341">
        <v>1791</v>
      </c>
      <c r="T341">
        <v>3</v>
      </c>
      <c r="U341">
        <v>16</v>
      </c>
      <c r="V341">
        <v>75</v>
      </c>
      <c r="X341" t="s">
        <v>312</v>
      </c>
      <c r="Y341" t="s">
        <v>293</v>
      </c>
      <c r="Z341">
        <v>590</v>
      </c>
      <c r="AB341">
        <v>118</v>
      </c>
      <c r="AC341" s="21">
        <v>833</v>
      </c>
      <c r="AD341">
        <v>34</v>
      </c>
      <c r="AF341">
        <v>177</v>
      </c>
      <c r="AG341">
        <v>141550</v>
      </c>
      <c r="AH341">
        <v>1791</v>
      </c>
      <c r="AI341">
        <v>3</v>
      </c>
      <c r="AJ341">
        <v>16</v>
      </c>
      <c r="AK341">
        <v>75</v>
      </c>
      <c r="AM341" t="s">
        <v>312</v>
      </c>
      <c r="AN341" t="s">
        <v>293</v>
      </c>
      <c r="AO341">
        <v>719</v>
      </c>
      <c r="AQ341">
        <v>4</v>
      </c>
      <c r="AR341" s="21">
        <v>450</v>
      </c>
    </row>
    <row r="342" spans="1:46" x14ac:dyDescent="0.35">
      <c r="A342">
        <v>178</v>
      </c>
      <c r="B342">
        <v>141601</v>
      </c>
      <c r="C342">
        <v>1791</v>
      </c>
      <c r="D342">
        <v>3</v>
      </c>
      <c r="E342">
        <v>16</v>
      </c>
      <c r="F342">
        <v>75</v>
      </c>
      <c r="H342" t="s">
        <v>27</v>
      </c>
      <c r="I342" t="s">
        <v>293</v>
      </c>
      <c r="J342">
        <v>898</v>
      </c>
      <c r="L342">
        <v>170</v>
      </c>
      <c r="M342" s="21">
        <v>2134</v>
      </c>
      <c r="N342">
        <v>66</v>
      </c>
      <c r="Q342">
        <v>170</v>
      </c>
      <c r="R342">
        <v>141542</v>
      </c>
      <c r="S342">
        <v>1791</v>
      </c>
      <c r="T342">
        <v>3</v>
      </c>
      <c r="U342">
        <v>16</v>
      </c>
      <c r="V342">
        <v>75</v>
      </c>
      <c r="X342" t="s">
        <v>27</v>
      </c>
      <c r="Y342" t="s">
        <v>293</v>
      </c>
      <c r="Z342">
        <v>591</v>
      </c>
      <c r="AB342">
        <v>170</v>
      </c>
      <c r="AC342" s="21">
        <v>1067</v>
      </c>
      <c r="AD342">
        <v>34</v>
      </c>
      <c r="AF342">
        <v>177</v>
      </c>
      <c r="AG342">
        <v>141550</v>
      </c>
      <c r="AH342">
        <v>1791</v>
      </c>
      <c r="AI342">
        <v>3</v>
      </c>
      <c r="AJ342">
        <v>16</v>
      </c>
      <c r="AK342">
        <v>75</v>
      </c>
      <c r="AM342" t="s">
        <v>24</v>
      </c>
      <c r="AN342" t="s">
        <v>293</v>
      </c>
      <c r="AO342">
        <v>720</v>
      </c>
      <c r="AQ342">
        <v>170</v>
      </c>
      <c r="AR342" s="21">
        <v>2230</v>
      </c>
      <c r="AS342">
        <v>19</v>
      </c>
    </row>
    <row r="343" spans="1:46" x14ac:dyDescent="0.35">
      <c r="A343">
        <v>178</v>
      </c>
      <c r="B343">
        <v>141601</v>
      </c>
      <c r="C343">
        <v>1791</v>
      </c>
      <c r="D343">
        <v>3</v>
      </c>
      <c r="E343">
        <v>16</v>
      </c>
      <c r="F343">
        <v>75</v>
      </c>
      <c r="H343" t="s">
        <v>167</v>
      </c>
      <c r="I343" t="s">
        <v>294</v>
      </c>
      <c r="J343">
        <v>899</v>
      </c>
      <c r="L343">
        <v>91</v>
      </c>
      <c r="M343" s="21">
        <v>2628</v>
      </c>
      <c r="N343">
        <v>40</v>
      </c>
      <c r="Q343">
        <v>170</v>
      </c>
      <c r="R343">
        <v>141542</v>
      </c>
      <c r="S343">
        <v>1791</v>
      </c>
      <c r="T343">
        <v>3</v>
      </c>
      <c r="U343">
        <v>16</v>
      </c>
      <c r="V343">
        <v>75</v>
      </c>
      <c r="X343" t="s">
        <v>167</v>
      </c>
      <c r="Y343" t="s">
        <v>294</v>
      </c>
      <c r="Z343">
        <v>592</v>
      </c>
      <c r="AB343">
        <v>91</v>
      </c>
      <c r="AC343" s="21">
        <v>1314</v>
      </c>
      <c r="AD343">
        <v>22</v>
      </c>
      <c r="AF343">
        <v>177</v>
      </c>
      <c r="AG343">
        <v>141550</v>
      </c>
      <c r="AH343">
        <v>1791</v>
      </c>
      <c r="AI343">
        <v>3</v>
      </c>
      <c r="AJ343">
        <v>16</v>
      </c>
      <c r="AK343">
        <v>75</v>
      </c>
      <c r="AM343" t="s">
        <v>167</v>
      </c>
      <c r="AN343" t="s">
        <v>294</v>
      </c>
      <c r="AO343">
        <v>721</v>
      </c>
      <c r="AQ343">
        <v>91</v>
      </c>
      <c r="AR343" s="21">
        <v>709</v>
      </c>
      <c r="AS343">
        <v>67</v>
      </c>
    </row>
    <row r="344" spans="1:46" x14ac:dyDescent="0.35">
      <c r="A344">
        <v>178</v>
      </c>
      <c r="B344">
        <v>141601</v>
      </c>
      <c r="C344">
        <v>1791</v>
      </c>
      <c r="D344">
        <v>3</v>
      </c>
      <c r="E344">
        <v>16</v>
      </c>
      <c r="F344">
        <v>75</v>
      </c>
      <c r="H344" t="s">
        <v>26</v>
      </c>
      <c r="I344" t="s">
        <v>47</v>
      </c>
      <c r="J344">
        <v>900</v>
      </c>
      <c r="L344">
        <v>100</v>
      </c>
      <c r="M344" s="21">
        <v>4438</v>
      </c>
      <c r="N344">
        <v>70</v>
      </c>
      <c r="Q344">
        <v>170</v>
      </c>
      <c r="R344">
        <v>141542</v>
      </c>
      <c r="S344">
        <v>1791</v>
      </c>
      <c r="T344">
        <v>3</v>
      </c>
      <c r="U344">
        <v>16</v>
      </c>
      <c r="V344">
        <v>75</v>
      </c>
      <c r="X344" t="s">
        <v>26</v>
      </c>
      <c r="Y344" t="s">
        <v>47</v>
      </c>
      <c r="Z344">
        <v>593</v>
      </c>
      <c r="AB344">
        <v>100</v>
      </c>
      <c r="AC344" s="21">
        <v>2219</v>
      </c>
      <c r="AD344">
        <v>37</v>
      </c>
      <c r="AF344">
        <v>177</v>
      </c>
      <c r="AG344">
        <v>141550</v>
      </c>
      <c r="AH344">
        <v>1791</v>
      </c>
      <c r="AI344">
        <v>3</v>
      </c>
      <c r="AJ344">
        <v>16</v>
      </c>
      <c r="AK344">
        <v>75</v>
      </c>
      <c r="AM344" t="s">
        <v>26</v>
      </c>
      <c r="AN344" t="s">
        <v>47</v>
      </c>
      <c r="AO344">
        <v>722</v>
      </c>
      <c r="AQ344">
        <v>100</v>
      </c>
      <c r="AR344" s="21">
        <v>1556</v>
      </c>
      <c r="AS344">
        <v>20</v>
      </c>
    </row>
    <row r="345" spans="1:46" x14ac:dyDescent="0.35">
      <c r="M345"/>
      <c r="Q345">
        <v>170</v>
      </c>
      <c r="R345">
        <v>141542</v>
      </c>
      <c r="S345">
        <v>1791</v>
      </c>
      <c r="T345">
        <v>3</v>
      </c>
      <c r="U345">
        <v>16</v>
      </c>
      <c r="V345">
        <v>74</v>
      </c>
      <c r="X345" t="s">
        <v>42</v>
      </c>
      <c r="Y345" t="s">
        <v>45</v>
      </c>
      <c r="Z345">
        <v>583</v>
      </c>
      <c r="AB345">
        <v>27</v>
      </c>
      <c r="AC345" s="21">
        <v>15000</v>
      </c>
      <c r="AD345">
        <v>0</v>
      </c>
    </row>
    <row r="346" spans="1:46" x14ac:dyDescent="0.35">
      <c r="M346"/>
      <c r="O346" s="22"/>
      <c r="AF346">
        <v>177</v>
      </c>
      <c r="AG346">
        <v>141550</v>
      </c>
      <c r="AH346">
        <v>1791</v>
      </c>
      <c r="AI346">
        <v>3</v>
      </c>
      <c r="AJ346">
        <v>16</v>
      </c>
      <c r="AK346">
        <v>73</v>
      </c>
      <c r="AM346" t="s">
        <v>27</v>
      </c>
      <c r="AN346" t="s">
        <v>70</v>
      </c>
      <c r="AO346">
        <v>70</v>
      </c>
      <c r="AQ346">
        <v>42</v>
      </c>
      <c r="AR346" s="21">
        <v>1944</v>
      </c>
      <c r="AS346">
        <v>71</v>
      </c>
    </row>
    <row r="347" spans="1:46" x14ac:dyDescent="0.35">
      <c r="M347"/>
      <c r="AF347">
        <v>177</v>
      </c>
      <c r="AG347">
        <v>141550</v>
      </c>
      <c r="AH347">
        <v>1791</v>
      </c>
      <c r="AI347">
        <v>3</v>
      </c>
      <c r="AJ347">
        <v>16</v>
      </c>
      <c r="AK347">
        <v>74</v>
      </c>
      <c r="AM347" t="s">
        <v>40</v>
      </c>
      <c r="AN347" t="s">
        <v>61</v>
      </c>
      <c r="AO347">
        <v>71</v>
      </c>
      <c r="AQ347">
        <v>3</v>
      </c>
      <c r="AR347" s="21">
        <v>12786</v>
      </c>
      <c r="AS347">
        <v>17</v>
      </c>
    </row>
    <row r="348" spans="1:46" x14ac:dyDescent="0.35">
      <c r="M348"/>
      <c r="AC348"/>
      <c r="AE348" s="22"/>
      <c r="AF348">
        <v>177</v>
      </c>
      <c r="AG348">
        <v>141550</v>
      </c>
      <c r="AH348">
        <v>1791</v>
      </c>
      <c r="AI348">
        <v>3</v>
      </c>
      <c r="AJ348">
        <v>16</v>
      </c>
      <c r="AK348">
        <v>75</v>
      </c>
      <c r="AM348" t="s">
        <v>36</v>
      </c>
      <c r="AN348" t="s">
        <v>47</v>
      </c>
      <c r="AO348">
        <v>704</v>
      </c>
      <c r="AQ348">
        <v>68</v>
      </c>
      <c r="AR348" s="21">
        <v>112</v>
      </c>
      <c r="AS348">
        <v>77</v>
      </c>
      <c r="AT348" s="22">
        <f>SUM(AR$14:AR378)+SUM(AS$14:AS378)/100-AT$321-AT$639-76622.71-123878.16-55235.32-156508.14</f>
        <v>565277.12</v>
      </c>
    </row>
    <row r="349" spans="1:46" x14ac:dyDescent="0.35">
      <c r="M349"/>
      <c r="AC349"/>
      <c r="AE349" s="22"/>
      <c r="AF349">
        <v>177</v>
      </c>
      <c r="AG349">
        <v>141550</v>
      </c>
      <c r="AH349">
        <v>1791</v>
      </c>
      <c r="AI349">
        <v>3</v>
      </c>
      <c r="AJ349">
        <v>16</v>
      </c>
      <c r="AK349">
        <v>75</v>
      </c>
      <c r="AM349" t="s">
        <v>27</v>
      </c>
      <c r="AN349" t="s">
        <v>298</v>
      </c>
      <c r="AO349">
        <v>723</v>
      </c>
      <c r="AR349" s="21">
        <v>4454</v>
      </c>
      <c r="AS349">
        <v>98</v>
      </c>
      <c r="AT349" s="22"/>
    </row>
    <row r="350" spans="1:46" x14ac:dyDescent="0.35">
      <c r="M350"/>
      <c r="AC350"/>
      <c r="AF350">
        <v>1</v>
      </c>
      <c r="AG350">
        <v>143425</v>
      </c>
      <c r="AH350">
        <v>1791</v>
      </c>
      <c r="AI350">
        <v>3</v>
      </c>
      <c r="AJ350">
        <v>16</v>
      </c>
      <c r="AK350">
        <v>75</v>
      </c>
      <c r="AM350" t="s">
        <v>27</v>
      </c>
      <c r="AN350" t="s">
        <v>298</v>
      </c>
      <c r="AO350">
        <v>724</v>
      </c>
      <c r="AR350" s="21">
        <v>2766</v>
      </c>
      <c r="AS350">
        <v>45</v>
      </c>
    </row>
    <row r="351" spans="1:46" x14ac:dyDescent="0.35">
      <c r="M351"/>
      <c r="AC351"/>
      <c r="AF351">
        <v>1</v>
      </c>
      <c r="AG351">
        <v>143425</v>
      </c>
      <c r="AH351">
        <v>1791</v>
      </c>
      <c r="AI351">
        <v>4</v>
      </c>
      <c r="AJ351">
        <v>1</v>
      </c>
      <c r="AK351">
        <v>1</v>
      </c>
      <c r="AM351" t="s">
        <v>42</v>
      </c>
      <c r="AN351" t="s">
        <v>247</v>
      </c>
      <c r="AO351">
        <v>725</v>
      </c>
      <c r="AR351" s="21">
        <v>2201</v>
      </c>
      <c r="AS351">
        <v>70</v>
      </c>
    </row>
    <row r="352" spans="1:46" x14ac:dyDescent="0.35">
      <c r="M352"/>
      <c r="AC352"/>
      <c r="AF352">
        <v>1</v>
      </c>
      <c r="AG352">
        <v>143425</v>
      </c>
      <c r="AH352">
        <v>1791</v>
      </c>
      <c r="AI352">
        <v>4</v>
      </c>
      <c r="AJ352">
        <v>1</v>
      </c>
      <c r="AK352">
        <v>1</v>
      </c>
      <c r="AM352" t="s">
        <v>93</v>
      </c>
      <c r="AN352" t="s">
        <v>299</v>
      </c>
      <c r="AO352">
        <v>726</v>
      </c>
      <c r="AR352" s="21">
        <v>935</v>
      </c>
      <c r="AS352">
        <v>88</v>
      </c>
    </row>
    <row r="353" spans="13:45" x14ac:dyDescent="0.35">
      <c r="M353"/>
      <c r="AC353"/>
      <c r="AF353">
        <v>1</v>
      </c>
      <c r="AG353">
        <v>143425</v>
      </c>
      <c r="AH353">
        <v>1791</v>
      </c>
      <c r="AI353">
        <v>4</v>
      </c>
      <c r="AJ353">
        <v>1</v>
      </c>
      <c r="AK353">
        <v>1</v>
      </c>
      <c r="AM353" t="s">
        <v>176</v>
      </c>
      <c r="AN353" t="s">
        <v>300</v>
      </c>
      <c r="AO353">
        <v>727</v>
      </c>
      <c r="AR353" s="21">
        <v>899</v>
      </c>
      <c r="AS353">
        <v>84</v>
      </c>
    </row>
    <row r="354" spans="13:45" x14ac:dyDescent="0.35">
      <c r="M354"/>
      <c r="AC354"/>
      <c r="AF354">
        <v>1</v>
      </c>
      <c r="AG354">
        <v>143425</v>
      </c>
      <c r="AH354">
        <v>1791</v>
      </c>
      <c r="AI354">
        <v>4</v>
      </c>
      <c r="AJ354">
        <v>1</v>
      </c>
      <c r="AK354">
        <v>1</v>
      </c>
      <c r="AM354" t="s">
        <v>145</v>
      </c>
      <c r="AO354">
        <v>728</v>
      </c>
      <c r="AR354" s="21">
        <v>52</v>
      </c>
      <c r="AS354">
        <v>50</v>
      </c>
    </row>
    <row r="355" spans="13:45" x14ac:dyDescent="0.35">
      <c r="M355"/>
      <c r="AC355"/>
      <c r="AF355">
        <v>1</v>
      </c>
      <c r="AG355">
        <v>143425</v>
      </c>
      <c r="AH355">
        <v>1791</v>
      </c>
      <c r="AI355">
        <v>4</v>
      </c>
      <c r="AJ355">
        <v>1</v>
      </c>
      <c r="AK355">
        <v>1</v>
      </c>
      <c r="AM355" t="s">
        <v>301</v>
      </c>
      <c r="AN355" t="s">
        <v>299</v>
      </c>
      <c r="AO355">
        <v>729</v>
      </c>
      <c r="AR355" s="21">
        <v>113</v>
      </c>
      <c r="AS355">
        <v>75</v>
      </c>
    </row>
    <row r="356" spans="13:45" x14ac:dyDescent="0.35">
      <c r="M356"/>
      <c r="AC356"/>
      <c r="AF356">
        <v>1</v>
      </c>
      <c r="AG356">
        <v>143425</v>
      </c>
      <c r="AH356">
        <v>1791</v>
      </c>
      <c r="AI356">
        <v>4</v>
      </c>
      <c r="AJ356">
        <v>2</v>
      </c>
      <c r="AK356">
        <v>1</v>
      </c>
      <c r="AM356" t="s">
        <v>104</v>
      </c>
      <c r="AN356" t="s">
        <v>302</v>
      </c>
      <c r="AO356">
        <v>730</v>
      </c>
      <c r="AR356" s="21">
        <v>300</v>
      </c>
      <c r="AS356">
        <v>35</v>
      </c>
    </row>
    <row r="357" spans="13:45" x14ac:dyDescent="0.35">
      <c r="M357"/>
      <c r="AC357"/>
      <c r="AF357">
        <v>1</v>
      </c>
      <c r="AG357">
        <v>143425</v>
      </c>
      <c r="AH357">
        <v>1791</v>
      </c>
      <c r="AI357">
        <v>4</v>
      </c>
      <c r="AJ357">
        <v>2</v>
      </c>
      <c r="AK357">
        <v>1</v>
      </c>
      <c r="AM357" t="s">
        <v>303</v>
      </c>
      <c r="AN357" t="s">
        <v>304</v>
      </c>
      <c r="AO357">
        <v>731</v>
      </c>
      <c r="AR357" s="21">
        <v>268</v>
      </c>
      <c r="AS357">
        <v>38</v>
      </c>
    </row>
    <row r="358" spans="13:45" x14ac:dyDescent="0.35">
      <c r="M358"/>
      <c r="AC358"/>
      <c r="AF358">
        <v>1</v>
      </c>
      <c r="AG358">
        <v>143425</v>
      </c>
      <c r="AH358">
        <v>1791</v>
      </c>
      <c r="AI358">
        <v>4</v>
      </c>
      <c r="AJ358">
        <v>2</v>
      </c>
      <c r="AK358">
        <v>1</v>
      </c>
      <c r="AL358" t="s">
        <v>23</v>
      </c>
      <c r="AM358" t="s">
        <v>33</v>
      </c>
      <c r="AN358" t="s">
        <v>49</v>
      </c>
      <c r="AO358">
        <v>732</v>
      </c>
      <c r="AR358" s="21">
        <v>900</v>
      </c>
      <c r="AS358">
        <v>0</v>
      </c>
    </row>
    <row r="359" spans="13:45" x14ac:dyDescent="0.35">
      <c r="M359"/>
      <c r="AC359"/>
      <c r="AF359">
        <v>1</v>
      </c>
      <c r="AG359">
        <v>143425</v>
      </c>
      <c r="AH359">
        <v>1791</v>
      </c>
      <c r="AI359">
        <v>4</v>
      </c>
      <c r="AJ359">
        <v>2</v>
      </c>
      <c r="AK359">
        <v>1</v>
      </c>
      <c r="AL359" t="s">
        <v>23</v>
      </c>
      <c r="AM359" t="s">
        <v>233</v>
      </c>
      <c r="AN359" t="s">
        <v>234</v>
      </c>
      <c r="AO359">
        <v>733</v>
      </c>
      <c r="AQ359">
        <v>7</v>
      </c>
      <c r="AR359" s="21">
        <v>1058</v>
      </c>
      <c r="AS359">
        <v>94</v>
      </c>
    </row>
    <row r="360" spans="13:45" x14ac:dyDescent="0.35">
      <c r="M360"/>
      <c r="AC360"/>
      <c r="AF360">
        <v>1</v>
      </c>
      <c r="AG360">
        <v>143425</v>
      </c>
      <c r="AH360">
        <v>1791</v>
      </c>
      <c r="AI360">
        <v>4</v>
      </c>
      <c r="AJ360">
        <v>2</v>
      </c>
      <c r="AK360">
        <v>1</v>
      </c>
      <c r="AM360" t="s">
        <v>67</v>
      </c>
      <c r="AN360" t="s">
        <v>305</v>
      </c>
      <c r="AO360">
        <v>734</v>
      </c>
      <c r="AQ360">
        <v>8</v>
      </c>
      <c r="AR360" s="21">
        <v>36</v>
      </c>
      <c r="AS360">
        <v>10</v>
      </c>
    </row>
    <row r="361" spans="13:45" x14ac:dyDescent="0.35">
      <c r="M361"/>
      <c r="AC361"/>
      <c r="AF361">
        <v>1</v>
      </c>
      <c r="AG361">
        <v>143425</v>
      </c>
      <c r="AH361">
        <v>1791</v>
      </c>
      <c r="AI361">
        <v>4</v>
      </c>
      <c r="AJ361">
        <v>4</v>
      </c>
      <c r="AK361">
        <v>1</v>
      </c>
      <c r="AM361" t="s">
        <v>148</v>
      </c>
      <c r="AN361" t="s">
        <v>149</v>
      </c>
      <c r="AO361">
        <v>735</v>
      </c>
      <c r="AQ361">
        <v>9</v>
      </c>
      <c r="AR361" s="21">
        <v>1260</v>
      </c>
      <c r="AS361">
        <v>51</v>
      </c>
    </row>
    <row r="362" spans="13:45" x14ac:dyDescent="0.35">
      <c r="M362"/>
      <c r="AC362"/>
      <c r="AF362">
        <v>1</v>
      </c>
      <c r="AG362">
        <v>143425</v>
      </c>
      <c r="AH362">
        <v>1791</v>
      </c>
      <c r="AI362">
        <v>4</v>
      </c>
      <c r="AJ362">
        <v>4</v>
      </c>
      <c r="AK362">
        <v>1</v>
      </c>
      <c r="AM362" t="s">
        <v>306</v>
      </c>
      <c r="AN362" t="s">
        <v>307</v>
      </c>
      <c r="AO362">
        <v>736</v>
      </c>
      <c r="AQ362">
        <v>10</v>
      </c>
      <c r="AR362" s="21">
        <v>7197</v>
      </c>
      <c r="AS362">
        <v>96</v>
      </c>
    </row>
    <row r="363" spans="13:45" x14ac:dyDescent="0.35">
      <c r="M363"/>
      <c r="AC363"/>
      <c r="AF363">
        <v>1</v>
      </c>
      <c r="AG363">
        <v>143425</v>
      </c>
      <c r="AH363">
        <v>1791</v>
      </c>
      <c r="AI363">
        <v>4</v>
      </c>
      <c r="AJ363">
        <v>4</v>
      </c>
      <c r="AK363">
        <v>1</v>
      </c>
      <c r="AM363" t="s">
        <v>308</v>
      </c>
      <c r="AN363" t="s">
        <v>309</v>
      </c>
      <c r="AO363">
        <v>737</v>
      </c>
      <c r="AQ363">
        <v>10</v>
      </c>
      <c r="AR363" s="21">
        <v>39</v>
      </c>
      <c r="AS363">
        <v>52</v>
      </c>
    </row>
    <row r="364" spans="13:45" x14ac:dyDescent="0.35">
      <c r="M364"/>
      <c r="AC364"/>
      <c r="AF364">
        <v>1</v>
      </c>
      <c r="AG364">
        <v>143425</v>
      </c>
      <c r="AH364">
        <v>1791</v>
      </c>
      <c r="AI364">
        <v>4</v>
      </c>
      <c r="AJ364">
        <v>4</v>
      </c>
      <c r="AK364">
        <v>1</v>
      </c>
      <c r="AM364" t="s">
        <v>310</v>
      </c>
      <c r="AN364" t="s">
        <v>311</v>
      </c>
      <c r="AO364">
        <v>738</v>
      </c>
      <c r="AQ364">
        <v>10</v>
      </c>
      <c r="AR364" s="21">
        <v>914</v>
      </c>
      <c r="AS364">
        <v>5</v>
      </c>
    </row>
    <row r="365" spans="13:45" x14ac:dyDescent="0.35">
      <c r="M365"/>
      <c r="AC365"/>
      <c r="AF365">
        <v>1</v>
      </c>
      <c r="AG365">
        <v>143425</v>
      </c>
      <c r="AH365">
        <v>1791</v>
      </c>
      <c r="AI365">
        <v>4</v>
      </c>
      <c r="AJ365">
        <v>4</v>
      </c>
      <c r="AK365">
        <v>1</v>
      </c>
      <c r="AM365" t="s">
        <v>107</v>
      </c>
      <c r="AN365" t="s">
        <v>109</v>
      </c>
      <c r="AO365">
        <v>739</v>
      </c>
      <c r="AQ365">
        <v>11</v>
      </c>
      <c r="AR365" s="21">
        <v>1476</v>
      </c>
      <c r="AS365">
        <v>68</v>
      </c>
    </row>
    <row r="366" spans="13:45" x14ac:dyDescent="0.35">
      <c r="M366"/>
      <c r="AC366"/>
      <c r="AF366">
        <v>1</v>
      </c>
      <c r="AG366">
        <v>143425</v>
      </c>
      <c r="AH366">
        <v>1791</v>
      </c>
      <c r="AI366">
        <v>4</v>
      </c>
      <c r="AJ366">
        <v>4</v>
      </c>
      <c r="AK366">
        <v>1</v>
      </c>
      <c r="AM366" s="23" t="s">
        <v>133</v>
      </c>
      <c r="AN366" s="23" t="s">
        <v>689</v>
      </c>
      <c r="AO366">
        <v>740</v>
      </c>
      <c r="AQ366">
        <v>11</v>
      </c>
      <c r="AR366" s="21">
        <v>3146</v>
      </c>
      <c r="AS366">
        <v>17</v>
      </c>
    </row>
    <row r="367" spans="13:45" x14ac:dyDescent="0.35">
      <c r="M367"/>
      <c r="AC367"/>
      <c r="AF367">
        <v>1</v>
      </c>
      <c r="AG367">
        <v>143425</v>
      </c>
      <c r="AH367">
        <v>1791</v>
      </c>
      <c r="AI367">
        <v>4</v>
      </c>
      <c r="AJ367">
        <v>5</v>
      </c>
      <c r="AK367">
        <v>1</v>
      </c>
      <c r="AM367" t="s">
        <v>40</v>
      </c>
      <c r="AN367" t="s">
        <v>48</v>
      </c>
      <c r="AO367">
        <v>742</v>
      </c>
      <c r="AQ367">
        <v>12</v>
      </c>
      <c r="AR367" s="21">
        <v>1492</v>
      </c>
      <c r="AS367">
        <v>4</v>
      </c>
    </row>
    <row r="368" spans="13:45" x14ac:dyDescent="0.35">
      <c r="M368"/>
      <c r="AC368"/>
      <c r="AF368">
        <v>1</v>
      </c>
      <c r="AG368">
        <v>143431</v>
      </c>
      <c r="AH368">
        <v>1791</v>
      </c>
      <c r="AI368">
        <v>4</v>
      </c>
      <c r="AJ368">
        <v>5</v>
      </c>
      <c r="AK368">
        <v>1</v>
      </c>
      <c r="AM368" t="s">
        <v>312</v>
      </c>
      <c r="AN368" t="s">
        <v>293</v>
      </c>
      <c r="AO368">
        <v>758</v>
      </c>
      <c r="AQ368">
        <v>21</v>
      </c>
      <c r="AR368" s="21">
        <v>626</v>
      </c>
      <c r="AS368">
        <v>94</v>
      </c>
    </row>
    <row r="369" spans="13:46" x14ac:dyDescent="0.35">
      <c r="M369"/>
      <c r="AC369"/>
      <c r="AF369">
        <v>1</v>
      </c>
      <c r="AG369">
        <v>143431</v>
      </c>
      <c r="AH369">
        <v>1791</v>
      </c>
      <c r="AI369">
        <v>4</v>
      </c>
      <c r="AJ369">
        <v>5</v>
      </c>
      <c r="AK369">
        <v>1</v>
      </c>
      <c r="AM369" t="s">
        <v>27</v>
      </c>
      <c r="AN369" t="s">
        <v>293</v>
      </c>
      <c r="AO369">
        <v>759</v>
      </c>
      <c r="AQ369">
        <v>22</v>
      </c>
      <c r="AR369" s="21">
        <v>1532</v>
      </c>
      <c r="AS369">
        <v>40</v>
      </c>
    </row>
    <row r="370" spans="13:46" x14ac:dyDescent="0.35">
      <c r="M370"/>
      <c r="AC370"/>
      <c r="AF370">
        <v>1</v>
      </c>
      <c r="AG370">
        <v>143431</v>
      </c>
      <c r="AH370">
        <v>1791</v>
      </c>
      <c r="AI370">
        <v>4</v>
      </c>
      <c r="AJ370">
        <v>6</v>
      </c>
      <c r="AK370">
        <v>2</v>
      </c>
      <c r="AM370" t="s">
        <v>32</v>
      </c>
      <c r="AN370" t="s">
        <v>313</v>
      </c>
      <c r="AO370">
        <v>760</v>
      </c>
      <c r="AQ370">
        <v>22</v>
      </c>
      <c r="AR370" s="21">
        <v>400</v>
      </c>
      <c r="AS370">
        <v>62</v>
      </c>
    </row>
    <row r="371" spans="13:46" x14ac:dyDescent="0.35">
      <c r="M371"/>
      <c r="AC371"/>
      <c r="AF371">
        <v>1</v>
      </c>
      <c r="AG371">
        <v>143431</v>
      </c>
      <c r="AH371">
        <v>1791</v>
      </c>
      <c r="AI371">
        <v>4</v>
      </c>
      <c r="AJ371">
        <v>6</v>
      </c>
      <c r="AK371">
        <v>2</v>
      </c>
      <c r="AM371" t="s">
        <v>185</v>
      </c>
      <c r="AN371" t="s">
        <v>314</v>
      </c>
      <c r="AO371">
        <v>761</v>
      </c>
      <c r="AQ371">
        <v>23</v>
      </c>
      <c r="AR371" s="21">
        <v>1045</v>
      </c>
      <c r="AS371">
        <v>34</v>
      </c>
    </row>
    <row r="372" spans="13:46" x14ac:dyDescent="0.35">
      <c r="M372"/>
      <c r="AC372"/>
      <c r="AF372">
        <v>1</v>
      </c>
      <c r="AG372">
        <v>143431</v>
      </c>
      <c r="AH372">
        <v>1791</v>
      </c>
      <c r="AI372">
        <v>4</v>
      </c>
      <c r="AJ372">
        <v>6</v>
      </c>
      <c r="AK372">
        <v>2</v>
      </c>
      <c r="AM372" t="s">
        <v>315</v>
      </c>
      <c r="AO372">
        <v>269</v>
      </c>
      <c r="AQ372">
        <v>27</v>
      </c>
      <c r="AR372" s="21">
        <v>2766</v>
      </c>
      <c r="AS372">
        <v>26</v>
      </c>
    </row>
    <row r="373" spans="13:46" x14ac:dyDescent="0.35">
      <c r="M373"/>
      <c r="AC373"/>
      <c r="AF373">
        <v>1</v>
      </c>
      <c r="AG373">
        <v>143431</v>
      </c>
      <c r="AH373">
        <v>1791</v>
      </c>
      <c r="AI373">
        <v>4</v>
      </c>
      <c r="AJ373">
        <v>6</v>
      </c>
      <c r="AK373">
        <v>2</v>
      </c>
      <c r="AM373" t="s">
        <v>185</v>
      </c>
      <c r="AN373" t="s">
        <v>316</v>
      </c>
      <c r="AO373">
        <v>255</v>
      </c>
      <c r="AQ373">
        <v>31</v>
      </c>
      <c r="AR373" s="21">
        <v>94</v>
      </c>
      <c r="AS373">
        <v>57</v>
      </c>
    </row>
    <row r="374" spans="13:46" x14ac:dyDescent="0.35">
      <c r="M374"/>
      <c r="AC374"/>
      <c r="AF374">
        <v>1</v>
      </c>
      <c r="AG374">
        <v>143431</v>
      </c>
      <c r="AH374">
        <v>1791</v>
      </c>
      <c r="AI374">
        <v>4</v>
      </c>
      <c r="AJ374">
        <v>7</v>
      </c>
      <c r="AK374">
        <v>3</v>
      </c>
      <c r="AM374" t="s">
        <v>317</v>
      </c>
      <c r="AN374" t="s">
        <v>48</v>
      </c>
      <c r="AO374">
        <v>782</v>
      </c>
      <c r="AQ374">
        <v>31</v>
      </c>
      <c r="AR374" s="21">
        <v>401</v>
      </c>
      <c r="AS374">
        <v>13</v>
      </c>
    </row>
    <row r="375" spans="13:46" x14ac:dyDescent="0.35">
      <c r="M375"/>
      <c r="AC375"/>
      <c r="AF375">
        <v>1</v>
      </c>
      <c r="AG375">
        <v>143431</v>
      </c>
      <c r="AH375">
        <v>1791</v>
      </c>
      <c r="AI375">
        <v>4</v>
      </c>
      <c r="AJ375">
        <v>7</v>
      </c>
      <c r="AK375">
        <v>3</v>
      </c>
      <c r="AM375" t="s">
        <v>24</v>
      </c>
      <c r="AN375" t="s">
        <v>318</v>
      </c>
      <c r="AO375">
        <v>787</v>
      </c>
      <c r="AQ375">
        <v>32</v>
      </c>
      <c r="AR375" s="21">
        <v>1614</v>
      </c>
      <c r="AS375">
        <v>30</v>
      </c>
    </row>
    <row r="376" spans="13:46" x14ac:dyDescent="0.35">
      <c r="M376"/>
      <c r="AC376"/>
      <c r="AF376">
        <v>1</v>
      </c>
      <c r="AG376">
        <v>143431</v>
      </c>
      <c r="AH376">
        <v>1791</v>
      </c>
      <c r="AI376">
        <v>4</v>
      </c>
      <c r="AJ376">
        <v>8</v>
      </c>
      <c r="AK376">
        <v>4</v>
      </c>
      <c r="AM376" t="s">
        <v>24</v>
      </c>
      <c r="AN376" t="s">
        <v>318</v>
      </c>
      <c r="AO376">
        <v>788</v>
      </c>
      <c r="AQ376">
        <v>32</v>
      </c>
      <c r="AR376" s="21">
        <v>147</v>
      </c>
      <c r="AS376">
        <v>75</v>
      </c>
    </row>
    <row r="377" spans="13:46" x14ac:dyDescent="0.35">
      <c r="M377"/>
      <c r="AC377"/>
      <c r="AF377">
        <v>1</v>
      </c>
      <c r="AG377">
        <v>143431</v>
      </c>
      <c r="AH377">
        <v>1791</v>
      </c>
      <c r="AI377">
        <v>4</v>
      </c>
      <c r="AJ377">
        <v>8</v>
      </c>
      <c r="AK377">
        <v>4</v>
      </c>
      <c r="AM377" t="s">
        <v>319</v>
      </c>
      <c r="AN377" t="s">
        <v>320</v>
      </c>
      <c r="AO377">
        <v>789</v>
      </c>
      <c r="AQ377">
        <v>32</v>
      </c>
      <c r="AR377" s="21">
        <v>506</v>
      </c>
      <c r="AS377">
        <v>84</v>
      </c>
    </row>
    <row r="378" spans="13:46" x14ac:dyDescent="0.35">
      <c r="M378"/>
      <c r="AC378"/>
      <c r="AF378">
        <v>1</v>
      </c>
      <c r="AG378">
        <v>143431</v>
      </c>
      <c r="AH378">
        <v>1791</v>
      </c>
      <c r="AI378">
        <v>4</v>
      </c>
      <c r="AJ378">
        <v>8</v>
      </c>
      <c r="AK378">
        <v>4</v>
      </c>
      <c r="AM378" t="s">
        <v>40</v>
      </c>
      <c r="AN378" t="s">
        <v>41</v>
      </c>
      <c r="AO378">
        <v>790</v>
      </c>
      <c r="AQ378">
        <v>33</v>
      </c>
      <c r="AR378" s="21">
        <v>264</v>
      </c>
      <c r="AS378">
        <v>85</v>
      </c>
    </row>
    <row r="379" spans="13:46" x14ac:dyDescent="0.35">
      <c r="M379"/>
      <c r="AC379"/>
      <c r="AF379">
        <v>1</v>
      </c>
      <c r="AG379">
        <v>143431</v>
      </c>
      <c r="AH379">
        <v>1791</v>
      </c>
      <c r="AI379">
        <v>4</v>
      </c>
      <c r="AJ379">
        <v>8</v>
      </c>
      <c r="AK379">
        <v>4</v>
      </c>
      <c r="AL379" t="s">
        <v>255</v>
      </c>
      <c r="AM379" t="s">
        <v>27</v>
      </c>
      <c r="AN379" t="s">
        <v>321</v>
      </c>
      <c r="AO379">
        <v>791</v>
      </c>
      <c r="AQ379">
        <v>34</v>
      </c>
      <c r="AR379" s="21">
        <v>191</v>
      </c>
      <c r="AS379">
        <v>45</v>
      </c>
    </row>
    <row r="380" spans="13:46" x14ac:dyDescent="0.35">
      <c r="M380"/>
      <c r="AC380"/>
      <c r="AF380">
        <v>1</v>
      </c>
      <c r="AG380">
        <v>143431</v>
      </c>
      <c r="AH380">
        <v>1791</v>
      </c>
      <c r="AI380">
        <v>4</v>
      </c>
      <c r="AJ380">
        <v>9</v>
      </c>
      <c r="AK380">
        <v>4</v>
      </c>
      <c r="AM380" t="s">
        <v>27</v>
      </c>
      <c r="AN380" t="s">
        <v>322</v>
      </c>
      <c r="AO380">
        <v>792</v>
      </c>
      <c r="AQ380">
        <v>34</v>
      </c>
      <c r="AR380" s="21">
        <v>544</v>
      </c>
      <c r="AS380">
        <v>27</v>
      </c>
    </row>
    <row r="381" spans="13:46" x14ac:dyDescent="0.35">
      <c r="M381"/>
      <c r="AC381"/>
      <c r="AF381">
        <v>1</v>
      </c>
      <c r="AG381">
        <v>143431</v>
      </c>
      <c r="AH381">
        <v>1791</v>
      </c>
      <c r="AI381">
        <v>4</v>
      </c>
      <c r="AJ381">
        <v>9</v>
      </c>
      <c r="AK381">
        <v>4</v>
      </c>
      <c r="AM381" t="s">
        <v>36</v>
      </c>
      <c r="AN381" t="s">
        <v>323</v>
      </c>
      <c r="AO381">
        <v>904</v>
      </c>
      <c r="AQ381">
        <v>37</v>
      </c>
      <c r="AR381" s="21">
        <v>40</v>
      </c>
      <c r="AS381">
        <v>15</v>
      </c>
    </row>
    <row r="382" spans="13:46" x14ac:dyDescent="0.35">
      <c r="M382"/>
      <c r="AC382"/>
      <c r="AF382">
        <v>1</v>
      </c>
      <c r="AG382">
        <v>143431</v>
      </c>
      <c r="AH382">
        <v>1791</v>
      </c>
      <c r="AI382">
        <v>4</v>
      </c>
      <c r="AJ382">
        <v>9</v>
      </c>
      <c r="AK382">
        <v>4</v>
      </c>
      <c r="AM382" t="s">
        <v>324</v>
      </c>
      <c r="AN382" t="s">
        <v>161</v>
      </c>
      <c r="AO382">
        <v>915</v>
      </c>
      <c r="AQ382">
        <v>41</v>
      </c>
      <c r="AR382" s="21">
        <v>1077</v>
      </c>
      <c r="AS382">
        <v>10</v>
      </c>
      <c r="AT382" s="22">
        <f>SUM(AR$14:AR412)+SUM(AS$14:AS412)/100-AT$321-AT$639-76622.71-123878.16-55235.32-156508.14</f>
        <v>605429.21000000008</v>
      </c>
    </row>
    <row r="383" spans="13:46" x14ac:dyDescent="0.35">
      <c r="M383"/>
      <c r="AC383"/>
      <c r="AF383">
        <v>1</v>
      </c>
      <c r="AG383">
        <v>143431</v>
      </c>
      <c r="AH383">
        <v>1791</v>
      </c>
      <c r="AI383">
        <v>4</v>
      </c>
      <c r="AJ383">
        <v>11</v>
      </c>
      <c r="AK383">
        <v>4</v>
      </c>
      <c r="AM383" t="s">
        <v>325</v>
      </c>
      <c r="AN383" t="s">
        <v>326</v>
      </c>
      <c r="AO383">
        <v>916</v>
      </c>
      <c r="AQ383">
        <v>41</v>
      </c>
      <c r="AR383" s="21">
        <v>60</v>
      </c>
      <c r="AS383">
        <v>0</v>
      </c>
    </row>
    <row r="384" spans="13:46" x14ac:dyDescent="0.35">
      <c r="M384"/>
      <c r="AC384"/>
      <c r="AF384">
        <v>1</v>
      </c>
      <c r="AG384">
        <v>143431</v>
      </c>
      <c r="AH384">
        <v>1791</v>
      </c>
      <c r="AI384">
        <v>4</v>
      </c>
      <c r="AJ384">
        <v>12</v>
      </c>
      <c r="AK384">
        <v>5</v>
      </c>
      <c r="AM384" t="s">
        <v>327</v>
      </c>
      <c r="AN384" t="s">
        <v>328</v>
      </c>
      <c r="AO384">
        <v>917</v>
      </c>
      <c r="AQ384">
        <v>42</v>
      </c>
      <c r="AR384" s="21">
        <v>109</v>
      </c>
      <c r="AS384">
        <v>19</v>
      </c>
    </row>
    <row r="385" spans="13:45" x14ac:dyDescent="0.35">
      <c r="M385"/>
      <c r="AC385"/>
      <c r="AF385">
        <v>1</v>
      </c>
      <c r="AG385">
        <v>143431</v>
      </c>
      <c r="AH385">
        <v>1791</v>
      </c>
      <c r="AI385">
        <v>4</v>
      </c>
      <c r="AJ385">
        <v>12</v>
      </c>
      <c r="AK385">
        <v>5</v>
      </c>
      <c r="AM385" t="s">
        <v>124</v>
      </c>
      <c r="AN385" t="s">
        <v>329</v>
      </c>
      <c r="AO385">
        <v>918</v>
      </c>
      <c r="AQ385">
        <v>42</v>
      </c>
      <c r="AR385" s="21">
        <v>210</v>
      </c>
      <c r="AS385">
        <v>3</v>
      </c>
    </row>
    <row r="386" spans="13:45" x14ac:dyDescent="0.35">
      <c r="M386"/>
      <c r="AC386"/>
      <c r="AF386">
        <v>91</v>
      </c>
      <c r="AG386">
        <v>143514</v>
      </c>
      <c r="AH386">
        <v>1791</v>
      </c>
      <c r="AI386">
        <v>4</v>
      </c>
      <c r="AJ386">
        <v>12</v>
      </c>
      <c r="AK386">
        <v>5</v>
      </c>
      <c r="AM386" s="23" t="s">
        <v>330</v>
      </c>
      <c r="AN386" t="s">
        <v>513</v>
      </c>
      <c r="AO386">
        <v>921</v>
      </c>
      <c r="AQ386">
        <v>16</v>
      </c>
      <c r="AR386" s="21">
        <v>1102</v>
      </c>
      <c r="AS386">
        <v>7</v>
      </c>
    </row>
    <row r="387" spans="13:45" x14ac:dyDescent="0.35">
      <c r="M387"/>
      <c r="AC387"/>
      <c r="AF387">
        <v>91</v>
      </c>
      <c r="AG387">
        <v>143514</v>
      </c>
      <c r="AH387">
        <v>1791</v>
      </c>
      <c r="AI387">
        <v>4</v>
      </c>
      <c r="AJ387">
        <v>12</v>
      </c>
      <c r="AK387">
        <v>5</v>
      </c>
      <c r="AM387" t="s">
        <v>33</v>
      </c>
      <c r="AN387" t="s">
        <v>331</v>
      </c>
      <c r="AO387">
        <v>922</v>
      </c>
      <c r="AQ387">
        <v>42</v>
      </c>
      <c r="AR387" s="21">
        <v>26</v>
      </c>
      <c r="AS387">
        <v>64</v>
      </c>
    </row>
    <row r="388" spans="13:45" x14ac:dyDescent="0.35">
      <c r="M388"/>
      <c r="AC388"/>
      <c r="AF388">
        <v>91</v>
      </c>
      <c r="AG388">
        <v>143514</v>
      </c>
      <c r="AH388">
        <v>1791</v>
      </c>
      <c r="AI388">
        <v>4</v>
      </c>
      <c r="AJ388">
        <v>13</v>
      </c>
      <c r="AK388">
        <v>6</v>
      </c>
      <c r="AM388" t="s">
        <v>332</v>
      </c>
      <c r="AN388" t="s">
        <v>333</v>
      </c>
      <c r="AO388">
        <v>929</v>
      </c>
      <c r="AQ388">
        <v>46</v>
      </c>
      <c r="AR388" s="21">
        <v>757</v>
      </c>
      <c r="AS388">
        <v>44</v>
      </c>
    </row>
    <row r="389" spans="13:45" x14ac:dyDescent="0.35">
      <c r="M389"/>
      <c r="AC389"/>
      <c r="AF389">
        <v>91</v>
      </c>
      <c r="AG389">
        <v>143514</v>
      </c>
      <c r="AH389">
        <v>1791</v>
      </c>
      <c r="AI389">
        <v>4</v>
      </c>
      <c r="AJ389">
        <v>13</v>
      </c>
      <c r="AK389">
        <v>6</v>
      </c>
      <c r="AM389" t="s">
        <v>185</v>
      </c>
      <c r="AN389" t="s">
        <v>288</v>
      </c>
      <c r="AO389">
        <v>930</v>
      </c>
      <c r="AQ389">
        <v>26</v>
      </c>
      <c r="AR389" s="21">
        <v>274</v>
      </c>
      <c r="AS389">
        <v>42</v>
      </c>
    </row>
    <row r="390" spans="13:45" x14ac:dyDescent="0.35">
      <c r="M390"/>
      <c r="AC390"/>
      <c r="AF390">
        <v>91</v>
      </c>
      <c r="AG390">
        <v>143514</v>
      </c>
      <c r="AH390">
        <v>1791</v>
      </c>
      <c r="AI390">
        <v>4</v>
      </c>
      <c r="AJ390">
        <v>13</v>
      </c>
      <c r="AK390">
        <v>6</v>
      </c>
      <c r="AM390" t="s">
        <v>334</v>
      </c>
      <c r="AN390" t="s">
        <v>335</v>
      </c>
      <c r="AO390">
        <v>931</v>
      </c>
      <c r="AQ390">
        <v>46</v>
      </c>
      <c r="AR390" s="21">
        <v>660</v>
      </c>
      <c r="AS390">
        <v>54</v>
      </c>
    </row>
    <row r="391" spans="13:45" x14ac:dyDescent="0.35">
      <c r="M391"/>
      <c r="AC391"/>
      <c r="AF391">
        <v>91</v>
      </c>
      <c r="AG391">
        <v>143514</v>
      </c>
      <c r="AH391">
        <v>1791</v>
      </c>
      <c r="AI391">
        <v>4</v>
      </c>
      <c r="AJ391">
        <v>13</v>
      </c>
      <c r="AK391">
        <v>6</v>
      </c>
      <c r="AM391" t="s">
        <v>185</v>
      </c>
      <c r="AN391" t="s">
        <v>288</v>
      </c>
      <c r="AO391">
        <v>932</v>
      </c>
      <c r="AQ391">
        <v>26</v>
      </c>
      <c r="AR391" s="21">
        <v>1394</v>
      </c>
      <c r="AS391">
        <v>17</v>
      </c>
    </row>
    <row r="392" spans="13:45" x14ac:dyDescent="0.35">
      <c r="M392"/>
      <c r="AC392"/>
      <c r="AF392">
        <v>91</v>
      </c>
      <c r="AG392">
        <v>143514</v>
      </c>
      <c r="AH392">
        <v>1791</v>
      </c>
      <c r="AI392">
        <v>4</v>
      </c>
      <c r="AJ392">
        <v>13</v>
      </c>
      <c r="AK392">
        <v>6</v>
      </c>
      <c r="AM392" t="s">
        <v>336</v>
      </c>
      <c r="AN392" t="s">
        <v>288</v>
      </c>
      <c r="AO392">
        <v>933</v>
      </c>
      <c r="AQ392">
        <v>47</v>
      </c>
      <c r="AR392" s="21">
        <v>569</v>
      </c>
      <c r="AS392">
        <v>57</v>
      </c>
    </row>
    <row r="393" spans="13:45" x14ac:dyDescent="0.35">
      <c r="M393"/>
      <c r="AC393"/>
      <c r="AF393">
        <v>91</v>
      </c>
      <c r="AG393">
        <v>143514</v>
      </c>
      <c r="AH393">
        <v>1791</v>
      </c>
      <c r="AI393">
        <v>4</v>
      </c>
      <c r="AJ393">
        <v>13</v>
      </c>
      <c r="AK393">
        <v>6</v>
      </c>
      <c r="AM393" t="s">
        <v>337</v>
      </c>
      <c r="AN393" t="s">
        <v>199</v>
      </c>
      <c r="AO393">
        <v>934</v>
      </c>
      <c r="AQ393">
        <v>47</v>
      </c>
      <c r="AR393" s="21">
        <v>2438</v>
      </c>
      <c r="AS393">
        <v>50</v>
      </c>
    </row>
    <row r="394" spans="13:45" x14ac:dyDescent="0.35">
      <c r="M394"/>
      <c r="AC394"/>
      <c r="AF394">
        <v>91</v>
      </c>
      <c r="AG394">
        <v>143514</v>
      </c>
      <c r="AH394">
        <v>1791</v>
      </c>
      <c r="AI394">
        <v>4</v>
      </c>
      <c r="AJ394">
        <v>14</v>
      </c>
      <c r="AK394">
        <v>6</v>
      </c>
      <c r="AM394" t="s">
        <v>37</v>
      </c>
      <c r="AN394" t="s">
        <v>338</v>
      </c>
      <c r="AO394">
        <v>935</v>
      </c>
      <c r="AQ394">
        <v>48</v>
      </c>
      <c r="AR394" s="21">
        <v>333</v>
      </c>
      <c r="AS394">
        <v>16</v>
      </c>
    </row>
    <row r="395" spans="13:45" x14ac:dyDescent="0.35">
      <c r="M395"/>
      <c r="AC395"/>
      <c r="AF395">
        <v>91</v>
      </c>
      <c r="AG395">
        <v>143514</v>
      </c>
      <c r="AH395">
        <v>1791</v>
      </c>
      <c r="AI395">
        <v>4</v>
      </c>
      <c r="AJ395">
        <v>14</v>
      </c>
      <c r="AK395">
        <v>6</v>
      </c>
      <c r="AM395" t="s">
        <v>154</v>
      </c>
      <c r="AN395" t="s">
        <v>339</v>
      </c>
      <c r="AO395">
        <v>936</v>
      </c>
      <c r="AQ395">
        <v>48</v>
      </c>
      <c r="AR395" s="21">
        <v>1274</v>
      </c>
      <c r="AS395">
        <v>41</v>
      </c>
    </row>
    <row r="396" spans="13:45" x14ac:dyDescent="0.35">
      <c r="M396"/>
      <c r="AC396"/>
      <c r="AF396">
        <v>91</v>
      </c>
      <c r="AG396">
        <v>143514</v>
      </c>
      <c r="AH396">
        <v>1791</v>
      </c>
      <c r="AI396">
        <v>4</v>
      </c>
      <c r="AJ396">
        <v>14</v>
      </c>
      <c r="AK396">
        <v>6</v>
      </c>
      <c r="AM396" t="s">
        <v>154</v>
      </c>
      <c r="AN396" t="s">
        <v>339</v>
      </c>
      <c r="AO396">
        <v>937</v>
      </c>
      <c r="AQ396">
        <v>48</v>
      </c>
      <c r="AR396" s="21">
        <v>224</v>
      </c>
      <c r="AS396">
        <v>45</v>
      </c>
    </row>
    <row r="397" spans="13:45" x14ac:dyDescent="0.35">
      <c r="M397"/>
      <c r="AC397"/>
      <c r="AF397">
        <v>91</v>
      </c>
      <c r="AG397">
        <v>143514</v>
      </c>
      <c r="AH397">
        <v>1791</v>
      </c>
      <c r="AI397">
        <v>4</v>
      </c>
      <c r="AJ397">
        <v>14</v>
      </c>
      <c r="AK397">
        <v>6</v>
      </c>
      <c r="AM397" t="s">
        <v>102</v>
      </c>
      <c r="AN397" t="s">
        <v>340</v>
      </c>
      <c r="AO397">
        <v>938</v>
      </c>
      <c r="AQ397">
        <v>49</v>
      </c>
      <c r="AR397" s="21">
        <v>62</v>
      </c>
      <c r="AS397">
        <v>9</v>
      </c>
    </row>
    <row r="398" spans="13:45" x14ac:dyDescent="0.35">
      <c r="M398"/>
      <c r="AC398"/>
      <c r="AF398">
        <v>91</v>
      </c>
      <c r="AG398">
        <v>143514</v>
      </c>
      <c r="AH398">
        <v>1791</v>
      </c>
      <c r="AI398">
        <v>4</v>
      </c>
      <c r="AJ398">
        <v>14</v>
      </c>
      <c r="AK398">
        <v>6</v>
      </c>
      <c r="AM398" t="s">
        <v>53</v>
      </c>
      <c r="AN398" t="s">
        <v>227</v>
      </c>
      <c r="AO398">
        <v>941</v>
      </c>
      <c r="AQ398">
        <v>49</v>
      </c>
      <c r="AR398" s="21">
        <v>2069</v>
      </c>
      <c r="AS398">
        <v>91</v>
      </c>
    </row>
    <row r="399" spans="13:45" x14ac:dyDescent="0.35">
      <c r="M399"/>
      <c r="AC399"/>
      <c r="AF399">
        <v>91</v>
      </c>
      <c r="AG399">
        <v>143514</v>
      </c>
      <c r="AH399">
        <v>1791</v>
      </c>
      <c r="AI399">
        <v>4</v>
      </c>
      <c r="AJ399">
        <v>14</v>
      </c>
      <c r="AK399">
        <v>6</v>
      </c>
      <c r="AM399" t="s">
        <v>27</v>
      </c>
      <c r="AN399" t="s">
        <v>341</v>
      </c>
      <c r="AO399">
        <v>953</v>
      </c>
      <c r="AQ399">
        <v>51</v>
      </c>
      <c r="AR399" s="21">
        <v>902</v>
      </c>
      <c r="AS399">
        <v>2</v>
      </c>
    </row>
    <row r="400" spans="13:45" x14ac:dyDescent="0.35">
      <c r="M400"/>
      <c r="AC400"/>
      <c r="AF400">
        <v>91</v>
      </c>
      <c r="AG400">
        <v>143514</v>
      </c>
      <c r="AH400">
        <v>1791</v>
      </c>
      <c r="AI400">
        <v>4</v>
      </c>
      <c r="AJ400">
        <v>14</v>
      </c>
      <c r="AK400">
        <v>6</v>
      </c>
      <c r="AM400" t="s">
        <v>342</v>
      </c>
      <c r="AN400" t="s">
        <v>343</v>
      </c>
      <c r="AO400">
        <v>954</v>
      </c>
      <c r="AQ400">
        <v>54</v>
      </c>
      <c r="AR400" s="21">
        <v>641</v>
      </c>
      <c r="AS400">
        <v>22</v>
      </c>
    </row>
    <row r="401" spans="13:45" x14ac:dyDescent="0.35">
      <c r="M401"/>
      <c r="AC401"/>
      <c r="AF401">
        <v>91</v>
      </c>
      <c r="AG401">
        <v>143514</v>
      </c>
      <c r="AH401">
        <v>1791</v>
      </c>
      <c r="AI401">
        <v>4</v>
      </c>
      <c r="AJ401">
        <v>15</v>
      </c>
      <c r="AK401">
        <v>7</v>
      </c>
      <c r="AM401" t="s">
        <v>37</v>
      </c>
      <c r="AN401" t="s">
        <v>338</v>
      </c>
      <c r="AO401">
        <v>955</v>
      </c>
      <c r="AQ401">
        <v>48</v>
      </c>
      <c r="AR401" s="21">
        <v>121</v>
      </c>
      <c r="AS401">
        <v>60</v>
      </c>
    </row>
    <row r="402" spans="13:45" x14ac:dyDescent="0.35">
      <c r="M402"/>
      <c r="AC402"/>
      <c r="AF402">
        <v>91</v>
      </c>
      <c r="AG402">
        <v>143514</v>
      </c>
      <c r="AH402">
        <v>1791</v>
      </c>
      <c r="AI402">
        <v>4</v>
      </c>
      <c r="AJ402">
        <v>15</v>
      </c>
      <c r="AK402">
        <v>7</v>
      </c>
      <c r="AM402" t="s">
        <v>27</v>
      </c>
      <c r="AN402" t="s">
        <v>172</v>
      </c>
      <c r="AO402">
        <v>956</v>
      </c>
      <c r="AQ402">
        <v>45</v>
      </c>
      <c r="AR402" s="21">
        <v>120</v>
      </c>
      <c r="AS402">
        <v>42</v>
      </c>
    </row>
    <row r="403" spans="13:45" x14ac:dyDescent="0.35">
      <c r="M403"/>
      <c r="AC403"/>
      <c r="AF403">
        <v>91</v>
      </c>
      <c r="AG403">
        <v>143514</v>
      </c>
      <c r="AH403">
        <v>1791</v>
      </c>
      <c r="AI403">
        <v>4</v>
      </c>
      <c r="AJ403">
        <v>15</v>
      </c>
      <c r="AK403">
        <v>7</v>
      </c>
      <c r="AM403" t="s">
        <v>27</v>
      </c>
      <c r="AN403" t="s">
        <v>344</v>
      </c>
      <c r="AO403">
        <v>957</v>
      </c>
      <c r="AQ403">
        <v>54</v>
      </c>
      <c r="AR403" s="21">
        <v>2713</v>
      </c>
      <c r="AS403">
        <v>0</v>
      </c>
    </row>
    <row r="404" spans="13:45" x14ac:dyDescent="0.35">
      <c r="M404"/>
      <c r="AC404"/>
      <c r="AF404">
        <v>91</v>
      </c>
      <c r="AG404">
        <v>143514</v>
      </c>
      <c r="AH404">
        <v>1791</v>
      </c>
      <c r="AI404">
        <v>4</v>
      </c>
      <c r="AJ404">
        <v>15</v>
      </c>
      <c r="AK404">
        <v>7</v>
      </c>
      <c r="AM404" t="s">
        <v>35</v>
      </c>
      <c r="AN404" t="s">
        <v>345</v>
      </c>
      <c r="AO404">
        <v>958</v>
      </c>
      <c r="AQ404">
        <v>54</v>
      </c>
      <c r="AR404" s="21">
        <v>1531</v>
      </c>
      <c r="AS404">
        <v>80</v>
      </c>
    </row>
    <row r="405" spans="13:45" x14ac:dyDescent="0.35">
      <c r="M405"/>
      <c r="AC405"/>
      <c r="AF405">
        <v>91</v>
      </c>
      <c r="AG405">
        <v>143514</v>
      </c>
      <c r="AH405">
        <v>1791</v>
      </c>
      <c r="AI405">
        <v>4</v>
      </c>
      <c r="AJ405">
        <v>15</v>
      </c>
      <c r="AK405">
        <v>7</v>
      </c>
      <c r="AM405" t="s">
        <v>220</v>
      </c>
      <c r="AN405" t="s">
        <v>132</v>
      </c>
      <c r="AO405">
        <v>959</v>
      </c>
      <c r="AQ405">
        <v>55</v>
      </c>
      <c r="AR405" s="21">
        <v>16470</v>
      </c>
    </row>
    <row r="406" spans="13:45" x14ac:dyDescent="0.35">
      <c r="M406"/>
      <c r="AC406"/>
      <c r="AF406">
        <v>91</v>
      </c>
      <c r="AG406">
        <v>143514</v>
      </c>
      <c r="AH406">
        <v>1791</v>
      </c>
      <c r="AI406">
        <v>4</v>
      </c>
      <c r="AJ406">
        <v>15</v>
      </c>
      <c r="AK406">
        <v>7</v>
      </c>
      <c r="AM406" t="s">
        <v>35</v>
      </c>
      <c r="AN406" t="s">
        <v>345</v>
      </c>
      <c r="AO406">
        <v>960</v>
      </c>
      <c r="AQ406">
        <v>54</v>
      </c>
      <c r="AR406" s="21">
        <v>450</v>
      </c>
    </row>
    <row r="407" spans="13:45" x14ac:dyDescent="0.35">
      <c r="M407"/>
      <c r="AC407"/>
      <c r="AF407">
        <v>91</v>
      </c>
      <c r="AG407">
        <v>143514</v>
      </c>
      <c r="AH407">
        <v>1791</v>
      </c>
      <c r="AI407">
        <v>4</v>
      </c>
      <c r="AJ407">
        <v>15</v>
      </c>
      <c r="AK407">
        <v>7</v>
      </c>
      <c r="AM407" t="s">
        <v>35</v>
      </c>
      <c r="AN407" t="s">
        <v>346</v>
      </c>
      <c r="AO407">
        <v>963</v>
      </c>
      <c r="AQ407">
        <v>15</v>
      </c>
      <c r="AR407" s="21">
        <v>231</v>
      </c>
      <c r="AS407">
        <v>58</v>
      </c>
    </row>
    <row r="408" spans="13:45" x14ac:dyDescent="0.35">
      <c r="M408"/>
      <c r="AC408"/>
      <c r="AF408">
        <v>91</v>
      </c>
      <c r="AG408">
        <v>143514</v>
      </c>
      <c r="AH408">
        <v>1791</v>
      </c>
      <c r="AI408">
        <v>4</v>
      </c>
      <c r="AJ408">
        <v>15</v>
      </c>
      <c r="AK408">
        <v>7</v>
      </c>
      <c r="AM408" t="s">
        <v>284</v>
      </c>
      <c r="AN408" t="s">
        <v>347</v>
      </c>
      <c r="AO408">
        <v>964</v>
      </c>
      <c r="AQ408">
        <v>51</v>
      </c>
      <c r="AR408" s="21">
        <v>118</v>
      </c>
      <c r="AS408">
        <v>44</v>
      </c>
    </row>
    <row r="409" spans="13:45" x14ac:dyDescent="0.35">
      <c r="M409"/>
      <c r="AC409"/>
      <c r="AF409">
        <v>91</v>
      </c>
      <c r="AG409">
        <v>143514</v>
      </c>
      <c r="AH409">
        <v>1791</v>
      </c>
      <c r="AI409">
        <v>4</v>
      </c>
      <c r="AJ409">
        <v>18</v>
      </c>
      <c r="AK409">
        <v>8</v>
      </c>
      <c r="AM409" t="s">
        <v>348</v>
      </c>
      <c r="AN409" t="s">
        <v>58</v>
      </c>
      <c r="AO409">
        <v>965</v>
      </c>
      <c r="AQ409">
        <v>20</v>
      </c>
      <c r="AR409" s="21">
        <v>1694</v>
      </c>
      <c r="AS409">
        <v>14</v>
      </c>
    </row>
    <row r="410" spans="13:45" x14ac:dyDescent="0.35">
      <c r="M410"/>
      <c r="AC410"/>
      <c r="AF410">
        <v>91</v>
      </c>
      <c r="AG410">
        <v>143514</v>
      </c>
      <c r="AH410">
        <v>1791</v>
      </c>
      <c r="AI410">
        <v>4</v>
      </c>
      <c r="AJ410">
        <v>18</v>
      </c>
      <c r="AK410">
        <v>8</v>
      </c>
      <c r="AM410" t="s">
        <v>35</v>
      </c>
      <c r="AN410" t="s">
        <v>349</v>
      </c>
      <c r="AO410">
        <v>968</v>
      </c>
      <c r="AQ410">
        <v>56</v>
      </c>
      <c r="AR410" s="21">
        <v>174</v>
      </c>
      <c r="AS410">
        <v>74</v>
      </c>
    </row>
    <row r="411" spans="13:45" x14ac:dyDescent="0.35">
      <c r="M411"/>
      <c r="AC411"/>
      <c r="AF411">
        <v>91</v>
      </c>
      <c r="AG411">
        <v>143514</v>
      </c>
      <c r="AH411">
        <v>1791</v>
      </c>
      <c r="AI411">
        <v>4</v>
      </c>
      <c r="AJ411">
        <v>18</v>
      </c>
      <c r="AK411">
        <v>8</v>
      </c>
      <c r="AM411" t="s">
        <v>185</v>
      </c>
      <c r="AN411" t="s">
        <v>157</v>
      </c>
      <c r="AO411">
        <v>969</v>
      </c>
      <c r="AQ411">
        <v>103</v>
      </c>
      <c r="AR411" s="21">
        <v>409</v>
      </c>
      <c r="AS411">
        <v>16</v>
      </c>
    </row>
    <row r="412" spans="13:45" x14ac:dyDescent="0.35">
      <c r="M412"/>
      <c r="AC412"/>
      <c r="AF412">
        <v>91</v>
      </c>
      <c r="AG412">
        <v>143514</v>
      </c>
      <c r="AH412">
        <v>1791</v>
      </c>
      <c r="AI412">
        <v>4</v>
      </c>
      <c r="AJ412">
        <v>18</v>
      </c>
      <c r="AK412">
        <v>8</v>
      </c>
      <c r="AM412" t="s">
        <v>350</v>
      </c>
      <c r="AN412" t="s">
        <v>351</v>
      </c>
      <c r="AO412">
        <v>971</v>
      </c>
      <c r="AQ412">
        <v>51</v>
      </c>
      <c r="AR412" s="21">
        <v>1154</v>
      </c>
      <c r="AS412">
        <v>41</v>
      </c>
    </row>
    <row r="413" spans="13:45" x14ac:dyDescent="0.35">
      <c r="M413"/>
      <c r="AC413"/>
      <c r="AF413">
        <v>91</v>
      </c>
      <c r="AG413">
        <v>143514</v>
      </c>
      <c r="AH413">
        <v>1791</v>
      </c>
      <c r="AI413">
        <v>4</v>
      </c>
      <c r="AJ413">
        <v>18</v>
      </c>
      <c r="AK413">
        <v>8</v>
      </c>
      <c r="AM413" t="s">
        <v>185</v>
      </c>
      <c r="AN413" t="s">
        <v>288</v>
      </c>
      <c r="AO413">
        <v>984</v>
      </c>
      <c r="AQ413">
        <v>26</v>
      </c>
      <c r="AR413" s="21">
        <v>587</v>
      </c>
      <c r="AS413">
        <v>19</v>
      </c>
    </row>
    <row r="414" spans="13:45" x14ac:dyDescent="0.35">
      <c r="M414"/>
      <c r="AC414"/>
      <c r="AF414">
        <v>91</v>
      </c>
      <c r="AG414">
        <v>143514</v>
      </c>
      <c r="AH414">
        <v>1791</v>
      </c>
      <c r="AI414">
        <v>4</v>
      </c>
      <c r="AJ414">
        <v>18</v>
      </c>
      <c r="AK414">
        <v>8</v>
      </c>
      <c r="AM414" t="s">
        <v>352</v>
      </c>
      <c r="AN414" t="s">
        <v>353</v>
      </c>
      <c r="AO414">
        <v>989</v>
      </c>
      <c r="AQ414">
        <v>57</v>
      </c>
      <c r="AR414" s="21">
        <v>408</v>
      </c>
      <c r="AS414">
        <v>8</v>
      </c>
    </row>
    <row r="415" spans="13:45" x14ac:dyDescent="0.35">
      <c r="M415"/>
      <c r="AC415"/>
      <c r="AF415">
        <v>91</v>
      </c>
      <c r="AG415">
        <v>143514</v>
      </c>
      <c r="AH415">
        <v>1791</v>
      </c>
      <c r="AI415">
        <v>4</v>
      </c>
      <c r="AJ415">
        <v>19</v>
      </c>
      <c r="AK415">
        <v>9</v>
      </c>
      <c r="AM415" t="s">
        <v>26</v>
      </c>
      <c r="AN415" t="s">
        <v>353</v>
      </c>
      <c r="AO415">
        <v>990</v>
      </c>
      <c r="AQ415">
        <v>58</v>
      </c>
      <c r="AR415" s="21">
        <v>1111</v>
      </c>
      <c r="AS415">
        <v>70</v>
      </c>
    </row>
    <row r="416" spans="13:45" x14ac:dyDescent="0.35">
      <c r="M416"/>
      <c r="AC416"/>
      <c r="AF416">
        <v>91</v>
      </c>
      <c r="AG416">
        <v>143514</v>
      </c>
      <c r="AH416">
        <v>1791</v>
      </c>
      <c r="AI416">
        <v>4</v>
      </c>
      <c r="AJ416">
        <v>19</v>
      </c>
      <c r="AK416">
        <v>9</v>
      </c>
      <c r="AM416" t="s">
        <v>354</v>
      </c>
      <c r="AN416" t="s">
        <v>355</v>
      </c>
      <c r="AO416">
        <v>1003</v>
      </c>
      <c r="AQ416">
        <v>61</v>
      </c>
      <c r="AR416" s="21">
        <v>1382</v>
      </c>
      <c r="AS416">
        <v>93</v>
      </c>
    </row>
    <row r="417" spans="13:46" x14ac:dyDescent="0.35">
      <c r="M417"/>
      <c r="AC417"/>
      <c r="AF417">
        <v>91</v>
      </c>
      <c r="AG417">
        <v>143514</v>
      </c>
      <c r="AH417">
        <v>1791</v>
      </c>
      <c r="AI417">
        <v>4</v>
      </c>
      <c r="AJ417">
        <v>19</v>
      </c>
      <c r="AK417">
        <v>9</v>
      </c>
      <c r="AM417" t="s">
        <v>1057</v>
      </c>
      <c r="AN417" t="s">
        <v>157</v>
      </c>
      <c r="AO417">
        <v>1004</v>
      </c>
      <c r="AQ417">
        <v>62</v>
      </c>
      <c r="AR417" s="21">
        <v>386</v>
      </c>
      <c r="AS417">
        <v>7</v>
      </c>
    </row>
    <row r="418" spans="13:46" x14ac:dyDescent="0.35">
      <c r="M418"/>
      <c r="AC418"/>
      <c r="AF418">
        <v>91</v>
      </c>
      <c r="AG418">
        <v>143514</v>
      </c>
      <c r="AH418">
        <v>1791</v>
      </c>
      <c r="AI418">
        <v>4</v>
      </c>
      <c r="AJ418">
        <v>20</v>
      </c>
      <c r="AK418">
        <v>10</v>
      </c>
      <c r="AM418" t="s">
        <v>24</v>
      </c>
      <c r="AN418" t="s">
        <v>356</v>
      </c>
      <c r="AO418">
        <v>1015</v>
      </c>
      <c r="AQ418">
        <v>64</v>
      </c>
      <c r="AR418" s="21">
        <v>3600</v>
      </c>
      <c r="AS418">
        <v>0</v>
      </c>
      <c r="AT418" s="22">
        <f>SUM(AR$14:AR447)+SUM(AS$14:AS447)/100-AT$321-AT$639-76622.71-123878.16-55235.32-156508.14</f>
        <v>693168.79000000015</v>
      </c>
    </row>
    <row r="419" spans="13:46" x14ac:dyDescent="0.35">
      <c r="M419"/>
      <c r="AC419"/>
      <c r="AF419">
        <v>91</v>
      </c>
      <c r="AG419">
        <v>143514</v>
      </c>
      <c r="AH419">
        <v>1791</v>
      </c>
      <c r="AI419">
        <v>4</v>
      </c>
      <c r="AJ419">
        <v>20</v>
      </c>
      <c r="AK419">
        <v>10</v>
      </c>
      <c r="AM419" t="s">
        <v>36</v>
      </c>
      <c r="AN419" t="s">
        <v>47</v>
      </c>
      <c r="AO419">
        <v>1016</v>
      </c>
      <c r="AQ419">
        <v>53</v>
      </c>
      <c r="AR419" s="21">
        <v>253</v>
      </c>
      <c r="AS419">
        <v>53</v>
      </c>
      <c r="AT419" s="22">
        <f>+AT418-3401649.66</f>
        <v>-2708480.87</v>
      </c>
    </row>
    <row r="420" spans="13:46" x14ac:dyDescent="0.35">
      <c r="M420"/>
      <c r="AC420"/>
      <c r="AF420">
        <v>91</v>
      </c>
      <c r="AG420">
        <v>143514</v>
      </c>
      <c r="AH420">
        <v>1791</v>
      </c>
      <c r="AI420">
        <v>4</v>
      </c>
      <c r="AJ420">
        <v>21</v>
      </c>
      <c r="AK420">
        <v>11</v>
      </c>
      <c r="AM420" t="s">
        <v>27</v>
      </c>
      <c r="AN420" t="s">
        <v>247</v>
      </c>
      <c r="AO420">
        <v>1017</v>
      </c>
      <c r="AQ420">
        <v>65</v>
      </c>
      <c r="AR420" s="21">
        <v>1749</v>
      </c>
      <c r="AS420">
        <v>26</v>
      </c>
    </row>
    <row r="421" spans="13:46" x14ac:dyDescent="0.35">
      <c r="M421"/>
      <c r="AC421"/>
      <c r="AF421">
        <v>91</v>
      </c>
      <c r="AG421">
        <v>143514</v>
      </c>
      <c r="AH421">
        <v>1791</v>
      </c>
      <c r="AI421">
        <v>4</v>
      </c>
      <c r="AJ421">
        <v>21</v>
      </c>
      <c r="AK421">
        <v>11</v>
      </c>
      <c r="AM421" t="s">
        <v>26</v>
      </c>
      <c r="AN421" t="s">
        <v>357</v>
      </c>
      <c r="AO421">
        <v>1020</v>
      </c>
      <c r="AQ421">
        <v>66</v>
      </c>
      <c r="AR421" s="21">
        <v>88</v>
      </c>
      <c r="AS421">
        <v>48</v>
      </c>
    </row>
    <row r="422" spans="13:46" x14ac:dyDescent="0.35">
      <c r="M422"/>
      <c r="AC422"/>
      <c r="AF422">
        <v>92</v>
      </c>
      <c r="AG422">
        <v>143533</v>
      </c>
      <c r="AH422">
        <v>1791</v>
      </c>
      <c r="AI422">
        <v>4</v>
      </c>
      <c r="AJ422">
        <v>21</v>
      </c>
      <c r="AK422">
        <v>11</v>
      </c>
      <c r="AM422" t="s">
        <v>26</v>
      </c>
      <c r="AN422" t="s">
        <v>357</v>
      </c>
      <c r="AO422">
        <v>1021</v>
      </c>
      <c r="AQ422">
        <v>66</v>
      </c>
      <c r="AR422" s="21">
        <v>1372</v>
      </c>
      <c r="AS422">
        <v>96</v>
      </c>
    </row>
    <row r="423" spans="13:46" x14ac:dyDescent="0.35">
      <c r="M423"/>
      <c r="AC423"/>
      <c r="AF423">
        <v>92</v>
      </c>
      <c r="AG423">
        <v>143533</v>
      </c>
      <c r="AH423">
        <v>1791</v>
      </c>
      <c r="AI423">
        <v>4</v>
      </c>
      <c r="AJ423">
        <v>22</v>
      </c>
      <c r="AK423">
        <v>11</v>
      </c>
      <c r="AM423" t="s">
        <v>26</v>
      </c>
      <c r="AN423" t="s">
        <v>358</v>
      </c>
      <c r="AO423">
        <v>1022</v>
      </c>
      <c r="AQ423">
        <v>66</v>
      </c>
      <c r="AR423" s="21">
        <v>392</v>
      </c>
      <c r="AS423">
        <v>41</v>
      </c>
    </row>
    <row r="424" spans="13:46" x14ac:dyDescent="0.35">
      <c r="M424"/>
      <c r="AC424"/>
      <c r="AF424">
        <v>92</v>
      </c>
      <c r="AG424">
        <v>143533</v>
      </c>
      <c r="AH424">
        <v>1791</v>
      </c>
      <c r="AI424">
        <v>4</v>
      </c>
      <c r="AJ424">
        <v>22</v>
      </c>
      <c r="AK424">
        <v>11</v>
      </c>
      <c r="AM424" t="s">
        <v>26</v>
      </c>
      <c r="AN424" t="s">
        <v>358</v>
      </c>
      <c r="AO424">
        <v>1023</v>
      </c>
      <c r="AQ424">
        <v>66</v>
      </c>
      <c r="AR424" s="21">
        <v>1032</v>
      </c>
      <c r="AS424">
        <v>28</v>
      </c>
    </row>
    <row r="425" spans="13:46" x14ac:dyDescent="0.35">
      <c r="M425"/>
      <c r="AC425"/>
      <c r="AF425">
        <v>92</v>
      </c>
      <c r="AG425">
        <v>143533</v>
      </c>
      <c r="AH425">
        <v>1791</v>
      </c>
      <c r="AI425">
        <v>4</v>
      </c>
      <c r="AJ425">
        <v>22</v>
      </c>
      <c r="AK425">
        <v>11</v>
      </c>
      <c r="AM425" t="s">
        <v>151</v>
      </c>
      <c r="AN425" t="s">
        <v>359</v>
      </c>
      <c r="AO425">
        <v>1024</v>
      </c>
      <c r="AQ425">
        <v>65</v>
      </c>
      <c r="AR425" s="21">
        <v>71</v>
      </c>
      <c r="AS425">
        <v>25</v>
      </c>
    </row>
    <row r="426" spans="13:46" x14ac:dyDescent="0.35">
      <c r="M426"/>
      <c r="AC426"/>
      <c r="AF426">
        <v>92</v>
      </c>
      <c r="AG426">
        <v>143533</v>
      </c>
      <c r="AH426">
        <v>1791</v>
      </c>
      <c r="AI426">
        <v>4</v>
      </c>
      <c r="AJ426">
        <v>22</v>
      </c>
      <c r="AK426">
        <v>11</v>
      </c>
      <c r="AM426" t="s">
        <v>30</v>
      </c>
      <c r="AN426" t="s">
        <v>360</v>
      </c>
      <c r="AO426">
        <v>1025</v>
      </c>
      <c r="AQ426">
        <v>67</v>
      </c>
      <c r="AR426" s="21">
        <v>395</v>
      </c>
      <c r="AS426">
        <v>73</v>
      </c>
    </row>
    <row r="427" spans="13:46" x14ac:dyDescent="0.35">
      <c r="M427"/>
      <c r="AC427"/>
      <c r="AF427">
        <v>92</v>
      </c>
      <c r="AG427">
        <v>143533</v>
      </c>
      <c r="AH427">
        <v>1791</v>
      </c>
      <c r="AI427">
        <v>4</v>
      </c>
      <c r="AJ427">
        <v>23</v>
      </c>
      <c r="AK427">
        <v>11</v>
      </c>
      <c r="AM427" t="s">
        <v>233</v>
      </c>
      <c r="AN427" t="s">
        <v>219</v>
      </c>
      <c r="AO427">
        <v>1028</v>
      </c>
      <c r="AQ427">
        <v>7</v>
      </c>
      <c r="AR427" s="21">
        <v>1895</v>
      </c>
      <c r="AS427">
        <v>85</v>
      </c>
    </row>
    <row r="428" spans="13:46" x14ac:dyDescent="0.35">
      <c r="M428"/>
      <c r="AC428"/>
      <c r="AF428">
        <v>92</v>
      </c>
      <c r="AG428">
        <v>143533</v>
      </c>
      <c r="AH428">
        <v>1791</v>
      </c>
      <c r="AI428">
        <v>4</v>
      </c>
      <c r="AJ428">
        <v>23</v>
      </c>
      <c r="AK428">
        <v>11</v>
      </c>
      <c r="AM428" t="s">
        <v>173</v>
      </c>
      <c r="AN428" t="s">
        <v>361</v>
      </c>
      <c r="AO428">
        <v>1034</v>
      </c>
      <c r="AQ428">
        <v>67</v>
      </c>
      <c r="AR428" s="21">
        <v>9796</v>
      </c>
      <c r="AS428">
        <v>63</v>
      </c>
    </row>
    <row r="429" spans="13:46" x14ac:dyDescent="0.35">
      <c r="M429"/>
      <c r="AC429"/>
      <c r="AF429">
        <v>92</v>
      </c>
      <c r="AG429">
        <v>143533</v>
      </c>
      <c r="AH429">
        <v>1791</v>
      </c>
      <c r="AI429">
        <v>4</v>
      </c>
      <c r="AJ429">
        <v>23</v>
      </c>
      <c r="AK429">
        <v>11</v>
      </c>
      <c r="AM429" t="s">
        <v>362</v>
      </c>
      <c r="AN429" t="s">
        <v>363</v>
      </c>
      <c r="AO429">
        <v>1029</v>
      </c>
      <c r="AQ429">
        <v>67</v>
      </c>
      <c r="AR429" s="21">
        <v>191</v>
      </c>
      <c r="AS429">
        <v>90</v>
      </c>
    </row>
    <row r="430" spans="13:46" x14ac:dyDescent="0.35">
      <c r="M430"/>
      <c r="AC430"/>
      <c r="AF430">
        <v>92</v>
      </c>
      <c r="AG430">
        <v>143533</v>
      </c>
      <c r="AH430">
        <v>1791</v>
      </c>
      <c r="AI430">
        <v>4</v>
      </c>
      <c r="AJ430">
        <v>26</v>
      </c>
      <c r="AK430">
        <v>11</v>
      </c>
      <c r="AM430" t="s">
        <v>40</v>
      </c>
      <c r="AN430" t="s">
        <v>48</v>
      </c>
      <c r="AO430">
        <v>1030</v>
      </c>
      <c r="AQ430">
        <v>12</v>
      </c>
      <c r="AR430" s="21">
        <v>1601</v>
      </c>
      <c r="AS430">
        <v>94</v>
      </c>
    </row>
    <row r="431" spans="13:46" x14ac:dyDescent="0.35">
      <c r="M431"/>
      <c r="AC431"/>
      <c r="AF431">
        <v>92</v>
      </c>
      <c r="AG431">
        <v>143533</v>
      </c>
      <c r="AH431">
        <v>1791</v>
      </c>
      <c r="AI431">
        <v>4</v>
      </c>
      <c r="AJ431">
        <v>26</v>
      </c>
      <c r="AK431">
        <v>11</v>
      </c>
      <c r="AM431" t="s">
        <v>26</v>
      </c>
      <c r="AN431" t="s">
        <v>364</v>
      </c>
      <c r="AO431">
        <v>1037</v>
      </c>
      <c r="AQ431">
        <v>70</v>
      </c>
      <c r="AR431" s="21">
        <v>1017</v>
      </c>
      <c r="AS431">
        <v>60</v>
      </c>
    </row>
    <row r="432" spans="13:46" x14ac:dyDescent="0.35">
      <c r="M432"/>
      <c r="AC432"/>
      <c r="AF432">
        <v>92</v>
      </c>
      <c r="AG432">
        <v>143533</v>
      </c>
      <c r="AH432">
        <v>1791</v>
      </c>
      <c r="AI432">
        <v>4</v>
      </c>
      <c r="AJ432">
        <v>26</v>
      </c>
      <c r="AK432">
        <v>11</v>
      </c>
      <c r="AM432" t="s">
        <v>365</v>
      </c>
      <c r="AN432" t="s">
        <v>366</v>
      </c>
      <c r="AO432">
        <v>1041</v>
      </c>
      <c r="AQ432">
        <v>70</v>
      </c>
      <c r="AR432" s="21">
        <v>265</v>
      </c>
      <c r="AS432">
        <v>13</v>
      </c>
    </row>
    <row r="433" spans="13:45" x14ac:dyDescent="0.35">
      <c r="M433"/>
      <c r="AC433"/>
      <c r="AF433">
        <v>92</v>
      </c>
      <c r="AG433">
        <v>143533</v>
      </c>
      <c r="AH433">
        <v>1791</v>
      </c>
      <c r="AI433">
        <v>4</v>
      </c>
      <c r="AJ433">
        <v>26</v>
      </c>
      <c r="AK433">
        <v>12</v>
      </c>
      <c r="AM433" t="s">
        <v>32</v>
      </c>
      <c r="AN433" t="s">
        <v>367</v>
      </c>
      <c r="AO433">
        <v>1043</v>
      </c>
      <c r="AQ433">
        <v>71</v>
      </c>
      <c r="AR433" s="21">
        <v>73</v>
      </c>
      <c r="AS433">
        <v>73</v>
      </c>
    </row>
    <row r="434" spans="13:45" x14ac:dyDescent="0.35">
      <c r="M434"/>
      <c r="AC434"/>
      <c r="AF434">
        <v>92</v>
      </c>
      <c r="AG434">
        <v>143533</v>
      </c>
      <c r="AH434">
        <v>1791</v>
      </c>
      <c r="AI434">
        <v>4</v>
      </c>
      <c r="AJ434">
        <v>27</v>
      </c>
      <c r="AK434">
        <v>12</v>
      </c>
      <c r="AM434" t="s">
        <v>368</v>
      </c>
      <c r="AN434" t="s">
        <v>369</v>
      </c>
      <c r="AO434">
        <v>1044</v>
      </c>
      <c r="AQ434">
        <v>71</v>
      </c>
      <c r="AR434" s="21">
        <v>113</v>
      </c>
      <c r="AS434">
        <v>63</v>
      </c>
    </row>
    <row r="435" spans="13:45" x14ac:dyDescent="0.35">
      <c r="M435"/>
      <c r="AC435"/>
      <c r="AF435">
        <v>92</v>
      </c>
      <c r="AG435">
        <v>143533</v>
      </c>
      <c r="AH435">
        <v>1791</v>
      </c>
      <c r="AI435">
        <v>4</v>
      </c>
      <c r="AJ435">
        <v>27</v>
      </c>
      <c r="AK435">
        <v>12</v>
      </c>
      <c r="AM435" t="s">
        <v>27</v>
      </c>
      <c r="AN435" t="s">
        <v>370</v>
      </c>
      <c r="AO435">
        <v>1056</v>
      </c>
      <c r="AQ435">
        <v>73</v>
      </c>
      <c r="AR435" s="21">
        <v>4447</v>
      </c>
      <c r="AS435">
        <v>44</v>
      </c>
    </row>
    <row r="436" spans="13:45" x14ac:dyDescent="0.35">
      <c r="M436"/>
      <c r="AC436"/>
      <c r="AF436">
        <v>92</v>
      </c>
      <c r="AG436">
        <v>143533</v>
      </c>
      <c r="AH436">
        <v>1791</v>
      </c>
      <c r="AI436">
        <v>4</v>
      </c>
      <c r="AJ436">
        <v>27</v>
      </c>
      <c r="AK436">
        <v>12</v>
      </c>
      <c r="AM436" t="s">
        <v>240</v>
      </c>
      <c r="AN436" t="s">
        <v>371</v>
      </c>
      <c r="AO436">
        <v>1057</v>
      </c>
      <c r="AQ436">
        <v>73</v>
      </c>
      <c r="AR436" s="21">
        <v>494</v>
      </c>
      <c r="AS436">
        <v>53</v>
      </c>
    </row>
    <row r="437" spans="13:45" x14ac:dyDescent="0.35">
      <c r="M437"/>
      <c r="AC437"/>
      <c r="AF437">
        <v>92</v>
      </c>
      <c r="AG437">
        <v>143533</v>
      </c>
      <c r="AH437">
        <v>1791</v>
      </c>
      <c r="AI437">
        <v>4</v>
      </c>
      <c r="AJ437">
        <v>28</v>
      </c>
      <c r="AK437">
        <v>13</v>
      </c>
      <c r="AM437" t="s">
        <v>26</v>
      </c>
      <c r="AN437" t="s">
        <v>372</v>
      </c>
      <c r="AO437">
        <v>1058</v>
      </c>
      <c r="AQ437">
        <v>73</v>
      </c>
      <c r="AR437" s="21">
        <v>7513</v>
      </c>
      <c r="AS437">
        <v>24</v>
      </c>
    </row>
    <row r="438" spans="13:45" x14ac:dyDescent="0.35">
      <c r="M438"/>
      <c r="AC438"/>
      <c r="AF438">
        <v>92</v>
      </c>
      <c r="AG438">
        <v>143533</v>
      </c>
      <c r="AH438">
        <v>1791</v>
      </c>
      <c r="AI438">
        <v>4</v>
      </c>
      <c r="AJ438">
        <v>28</v>
      </c>
      <c r="AK438">
        <v>13</v>
      </c>
      <c r="AM438" t="s">
        <v>373</v>
      </c>
      <c r="AN438" t="s">
        <v>260</v>
      </c>
      <c r="AO438">
        <v>1060</v>
      </c>
      <c r="AQ438">
        <v>74</v>
      </c>
      <c r="AR438" s="21">
        <v>1117</v>
      </c>
      <c r="AS438">
        <v>0</v>
      </c>
    </row>
    <row r="439" spans="13:45" x14ac:dyDescent="0.35">
      <c r="M439"/>
      <c r="AC439"/>
      <c r="AF439">
        <v>92</v>
      </c>
      <c r="AG439">
        <v>143539</v>
      </c>
      <c r="AH439">
        <v>1791</v>
      </c>
      <c r="AI439">
        <v>4</v>
      </c>
      <c r="AJ439">
        <v>28</v>
      </c>
      <c r="AK439">
        <v>13</v>
      </c>
      <c r="AM439" t="s">
        <v>185</v>
      </c>
      <c r="AN439" t="s">
        <v>288</v>
      </c>
      <c r="AO439">
        <v>1061</v>
      </c>
      <c r="AQ439">
        <v>26</v>
      </c>
      <c r="AR439" s="21">
        <v>2937</v>
      </c>
      <c r="AS439">
        <v>22</v>
      </c>
    </row>
    <row r="440" spans="13:45" x14ac:dyDescent="0.35">
      <c r="M440"/>
      <c r="AC440"/>
      <c r="AF440">
        <v>92</v>
      </c>
      <c r="AG440">
        <v>143539</v>
      </c>
      <c r="AH440">
        <v>1791</v>
      </c>
      <c r="AI440">
        <v>4</v>
      </c>
      <c r="AJ440">
        <v>28</v>
      </c>
      <c r="AK440">
        <v>13</v>
      </c>
      <c r="AM440" t="s">
        <v>40</v>
      </c>
      <c r="AN440" t="s">
        <v>41</v>
      </c>
      <c r="AO440">
        <v>1062</v>
      </c>
      <c r="AQ440">
        <v>33</v>
      </c>
      <c r="AR440" s="21">
        <v>3912</v>
      </c>
      <c r="AS440">
        <v>40</v>
      </c>
    </row>
    <row r="441" spans="13:45" x14ac:dyDescent="0.35">
      <c r="M441"/>
      <c r="AC441"/>
      <c r="AF441">
        <v>92</v>
      </c>
      <c r="AG441">
        <v>143539</v>
      </c>
      <c r="AH441">
        <v>1791</v>
      </c>
      <c r="AI441">
        <v>4</v>
      </c>
      <c r="AJ441">
        <v>28</v>
      </c>
      <c r="AK441">
        <v>13</v>
      </c>
      <c r="AM441" t="s">
        <v>228</v>
      </c>
      <c r="AN441" t="s">
        <v>271</v>
      </c>
      <c r="AO441">
        <v>1063</v>
      </c>
      <c r="AQ441">
        <v>28</v>
      </c>
      <c r="AR441" s="21">
        <v>1589</v>
      </c>
      <c r="AS441">
        <v>75</v>
      </c>
    </row>
    <row r="442" spans="13:45" x14ac:dyDescent="0.35">
      <c r="M442"/>
      <c r="AC442"/>
      <c r="AF442">
        <v>92</v>
      </c>
      <c r="AG442">
        <v>143539</v>
      </c>
      <c r="AH442">
        <v>1791</v>
      </c>
      <c r="AI442">
        <v>4</v>
      </c>
      <c r="AJ442">
        <v>28</v>
      </c>
      <c r="AK442">
        <v>13</v>
      </c>
      <c r="AM442" t="s">
        <v>27</v>
      </c>
      <c r="AN442" t="s">
        <v>374</v>
      </c>
      <c r="AO442">
        <v>1064</v>
      </c>
      <c r="AQ442">
        <v>74</v>
      </c>
      <c r="AR442" s="21">
        <v>142</v>
      </c>
      <c r="AS442">
        <v>35</v>
      </c>
    </row>
    <row r="443" spans="13:45" x14ac:dyDescent="0.35">
      <c r="M443"/>
      <c r="AC443"/>
      <c r="AF443">
        <v>92</v>
      </c>
      <c r="AG443">
        <v>143539</v>
      </c>
      <c r="AH443">
        <v>1791</v>
      </c>
      <c r="AI443">
        <v>4</v>
      </c>
      <c r="AJ443">
        <v>28</v>
      </c>
      <c r="AK443">
        <v>13</v>
      </c>
      <c r="AM443" t="s">
        <v>375</v>
      </c>
      <c r="AN443" t="s">
        <v>376</v>
      </c>
      <c r="AO443">
        <v>1065</v>
      </c>
      <c r="AQ443">
        <v>75</v>
      </c>
      <c r="AR443" s="21">
        <v>514</v>
      </c>
      <c r="AS443">
        <v>75</v>
      </c>
    </row>
    <row r="444" spans="13:45" x14ac:dyDescent="0.35">
      <c r="M444"/>
      <c r="AC444"/>
      <c r="AF444">
        <v>92</v>
      </c>
      <c r="AG444">
        <v>143539</v>
      </c>
      <c r="AH444">
        <v>1791</v>
      </c>
      <c r="AI444">
        <v>4</v>
      </c>
      <c r="AJ444">
        <v>28</v>
      </c>
      <c r="AK444">
        <v>13</v>
      </c>
      <c r="AM444" t="s">
        <v>377</v>
      </c>
      <c r="AN444" t="s">
        <v>224</v>
      </c>
      <c r="AO444">
        <v>1066</v>
      </c>
      <c r="AQ444">
        <v>74</v>
      </c>
      <c r="AR444" s="21">
        <v>1749</v>
      </c>
      <c r="AS444">
        <v>30</v>
      </c>
    </row>
    <row r="445" spans="13:45" x14ac:dyDescent="0.35">
      <c r="M445"/>
      <c r="AC445"/>
      <c r="AF445">
        <v>92</v>
      </c>
      <c r="AG445">
        <v>143539</v>
      </c>
      <c r="AH445">
        <v>1791</v>
      </c>
      <c r="AI445">
        <v>4</v>
      </c>
      <c r="AJ445">
        <v>29</v>
      </c>
      <c r="AK445">
        <v>13</v>
      </c>
      <c r="AM445" s="27" t="s">
        <v>379</v>
      </c>
      <c r="AN445" s="27" t="s">
        <v>378</v>
      </c>
      <c r="AO445" s="27">
        <v>1070</v>
      </c>
      <c r="AP445" s="27"/>
      <c r="AQ445" s="27">
        <v>76</v>
      </c>
      <c r="AR445" s="26">
        <v>35250</v>
      </c>
      <c r="AS445" s="27">
        <v>54</v>
      </c>
    </row>
    <row r="446" spans="13:45" x14ac:dyDescent="0.35">
      <c r="M446"/>
      <c r="AC446"/>
      <c r="AF446" s="27">
        <v>92</v>
      </c>
      <c r="AG446" s="27">
        <v>143539</v>
      </c>
      <c r="AH446">
        <v>1791</v>
      </c>
      <c r="AI446">
        <v>4</v>
      </c>
      <c r="AJ446">
        <v>29</v>
      </c>
      <c r="AK446">
        <v>13</v>
      </c>
      <c r="AM446" t="s">
        <v>148</v>
      </c>
      <c r="AN446" t="s">
        <v>149</v>
      </c>
      <c r="AO446">
        <v>1071</v>
      </c>
      <c r="AQ446">
        <v>9</v>
      </c>
      <c r="AR446" s="21">
        <v>80</v>
      </c>
      <c r="AS446">
        <v>40</v>
      </c>
    </row>
    <row r="447" spans="13:45" x14ac:dyDescent="0.35">
      <c r="M447"/>
      <c r="AC447"/>
      <c r="AF447">
        <v>92</v>
      </c>
      <c r="AG447">
        <v>143539</v>
      </c>
      <c r="AH447" s="27">
        <v>1791</v>
      </c>
      <c r="AI447" s="27">
        <v>4</v>
      </c>
      <c r="AJ447" s="27">
        <v>29</v>
      </c>
      <c r="AK447" s="27">
        <v>13</v>
      </c>
      <c r="AL447" s="27"/>
      <c r="AM447" t="s">
        <v>148</v>
      </c>
      <c r="AN447" t="s">
        <v>149</v>
      </c>
      <c r="AO447">
        <v>1072</v>
      </c>
      <c r="AQ447">
        <v>9</v>
      </c>
      <c r="AR447" s="21">
        <v>202</v>
      </c>
      <c r="AS447">
        <v>38</v>
      </c>
    </row>
    <row r="448" spans="13:45" x14ac:dyDescent="0.35">
      <c r="M448"/>
      <c r="AC448"/>
      <c r="AF448">
        <v>92</v>
      </c>
      <c r="AG448">
        <v>143539</v>
      </c>
      <c r="AH448">
        <v>1791</v>
      </c>
      <c r="AI448">
        <v>4</v>
      </c>
      <c r="AJ448">
        <v>29</v>
      </c>
      <c r="AK448">
        <v>13</v>
      </c>
      <c r="AM448" t="s">
        <v>148</v>
      </c>
      <c r="AN448" t="s">
        <v>149</v>
      </c>
      <c r="AO448">
        <v>1073</v>
      </c>
      <c r="AQ448">
        <v>9</v>
      </c>
      <c r="AR448" s="21">
        <v>201</v>
      </c>
      <c r="AS448">
        <v>51</v>
      </c>
    </row>
    <row r="449" spans="13:46" x14ac:dyDescent="0.35">
      <c r="M449"/>
      <c r="AC449"/>
      <c r="AF449">
        <v>92</v>
      </c>
      <c r="AG449">
        <v>143539</v>
      </c>
      <c r="AH449">
        <v>1791</v>
      </c>
      <c r="AI449">
        <v>4</v>
      </c>
      <c r="AJ449">
        <v>29</v>
      </c>
      <c r="AK449">
        <v>13</v>
      </c>
      <c r="AM449" t="s">
        <v>148</v>
      </c>
      <c r="AN449" t="s">
        <v>149</v>
      </c>
      <c r="AO449">
        <v>1074</v>
      </c>
      <c r="AQ449">
        <v>9</v>
      </c>
      <c r="AR449" s="21">
        <v>75</v>
      </c>
      <c r="AS449">
        <v>65</v>
      </c>
    </row>
    <row r="450" spans="13:46" x14ac:dyDescent="0.35">
      <c r="M450"/>
      <c r="AC450"/>
      <c r="AF450">
        <v>92</v>
      </c>
      <c r="AG450">
        <v>143539</v>
      </c>
      <c r="AH450">
        <v>1791</v>
      </c>
      <c r="AI450">
        <v>4</v>
      </c>
      <c r="AJ450">
        <v>29</v>
      </c>
      <c r="AK450">
        <v>13</v>
      </c>
      <c r="AM450" t="s">
        <v>148</v>
      </c>
      <c r="AN450" t="s">
        <v>149</v>
      </c>
      <c r="AO450">
        <v>1075</v>
      </c>
      <c r="AQ450">
        <v>9</v>
      </c>
      <c r="AR450" s="21">
        <v>138</v>
      </c>
      <c r="AS450">
        <v>14</v>
      </c>
      <c r="AT450" s="22"/>
    </row>
    <row r="451" spans="13:46" x14ac:dyDescent="0.35">
      <c r="M451"/>
      <c r="AC451"/>
      <c r="AF451">
        <v>92</v>
      </c>
      <c r="AG451">
        <v>143539</v>
      </c>
      <c r="AH451">
        <v>1791</v>
      </c>
      <c r="AI451">
        <v>4</v>
      </c>
      <c r="AJ451">
        <v>29</v>
      </c>
      <c r="AK451">
        <v>13</v>
      </c>
      <c r="AM451" t="s">
        <v>148</v>
      </c>
      <c r="AN451" t="s">
        <v>149</v>
      </c>
      <c r="AO451">
        <v>1076</v>
      </c>
      <c r="AQ451">
        <v>9</v>
      </c>
      <c r="AR451" s="21">
        <v>138</v>
      </c>
      <c r="AS451">
        <v>14</v>
      </c>
      <c r="AT451" s="22"/>
    </row>
    <row r="452" spans="13:46" x14ac:dyDescent="0.35">
      <c r="M452"/>
      <c r="AC452"/>
      <c r="AF452">
        <v>92</v>
      </c>
      <c r="AG452">
        <v>143539</v>
      </c>
      <c r="AH452">
        <v>1791</v>
      </c>
      <c r="AI452">
        <v>4</v>
      </c>
      <c r="AJ452">
        <v>29</v>
      </c>
      <c r="AK452">
        <v>13</v>
      </c>
      <c r="AM452" t="s">
        <v>148</v>
      </c>
      <c r="AN452" t="s">
        <v>149</v>
      </c>
      <c r="AO452">
        <v>1077</v>
      </c>
      <c r="AQ452">
        <v>9</v>
      </c>
      <c r="AR452" s="21">
        <v>242</v>
      </c>
      <c r="AS452">
        <v>46</v>
      </c>
      <c r="AT452" s="32">
        <f>SUM(AR$14:AR482)+SUM(AS$14:AS482)/100-AT$321-AT$639-76622.71-123878.16-55235.32-156508.14</f>
        <v>738829.97000000009</v>
      </c>
    </row>
    <row r="453" spans="13:46" x14ac:dyDescent="0.35">
      <c r="M453"/>
      <c r="AC453"/>
      <c r="AF453">
        <v>92</v>
      </c>
      <c r="AG453">
        <v>143539</v>
      </c>
      <c r="AH453">
        <v>1791</v>
      </c>
      <c r="AI453">
        <v>4</v>
      </c>
      <c r="AJ453">
        <v>29</v>
      </c>
      <c r="AK453">
        <v>13</v>
      </c>
      <c r="AM453" t="s">
        <v>148</v>
      </c>
      <c r="AN453" t="s">
        <v>149</v>
      </c>
      <c r="AO453">
        <v>1078</v>
      </c>
      <c r="AQ453">
        <v>9</v>
      </c>
      <c r="AR453" s="21">
        <v>701</v>
      </c>
      <c r="AS453">
        <v>72</v>
      </c>
    </row>
    <row r="454" spans="13:46" x14ac:dyDescent="0.35">
      <c r="M454"/>
      <c r="AC454"/>
      <c r="AF454">
        <v>92</v>
      </c>
      <c r="AG454">
        <v>143539</v>
      </c>
      <c r="AH454">
        <v>1791</v>
      </c>
      <c r="AI454">
        <v>4</v>
      </c>
      <c r="AJ454">
        <v>29</v>
      </c>
      <c r="AK454">
        <v>13</v>
      </c>
      <c r="AM454" t="s">
        <v>27</v>
      </c>
      <c r="AN454" t="s">
        <v>380</v>
      </c>
      <c r="AO454">
        <v>1079</v>
      </c>
      <c r="AQ454">
        <v>75</v>
      </c>
      <c r="AR454" s="21">
        <v>3294</v>
      </c>
      <c r="AS454">
        <v>18</v>
      </c>
    </row>
    <row r="455" spans="13:46" x14ac:dyDescent="0.35">
      <c r="M455"/>
      <c r="AC455"/>
      <c r="AF455">
        <v>92</v>
      </c>
      <c r="AG455">
        <v>143539</v>
      </c>
      <c r="AH455">
        <v>1791</v>
      </c>
      <c r="AI455">
        <v>4</v>
      </c>
      <c r="AJ455">
        <v>29</v>
      </c>
      <c r="AK455">
        <v>13</v>
      </c>
      <c r="AM455" t="s">
        <v>67</v>
      </c>
      <c r="AN455" t="s">
        <v>305</v>
      </c>
      <c r="AO455">
        <v>1080</v>
      </c>
      <c r="AQ455">
        <v>8</v>
      </c>
      <c r="AR455" s="21">
        <v>2632</v>
      </c>
      <c r="AS455">
        <v>48</v>
      </c>
    </row>
    <row r="456" spans="13:46" x14ac:dyDescent="0.35">
      <c r="M456"/>
      <c r="AC456"/>
      <c r="AF456">
        <v>93</v>
      </c>
      <c r="AG456">
        <v>143544</v>
      </c>
      <c r="AH456">
        <v>1791</v>
      </c>
      <c r="AI456">
        <v>4</v>
      </c>
      <c r="AJ456">
        <v>30</v>
      </c>
      <c r="AK456">
        <v>13</v>
      </c>
      <c r="AM456" t="s">
        <v>27</v>
      </c>
      <c r="AN456" t="s">
        <v>381</v>
      </c>
      <c r="AO456">
        <v>1090</v>
      </c>
      <c r="AQ456">
        <v>77</v>
      </c>
      <c r="AR456" s="21">
        <v>340</v>
      </c>
      <c r="AS456">
        <v>53</v>
      </c>
    </row>
    <row r="457" spans="13:46" x14ac:dyDescent="0.35">
      <c r="M457"/>
      <c r="AC457"/>
      <c r="AF457">
        <v>93</v>
      </c>
      <c r="AG457">
        <v>143544</v>
      </c>
      <c r="AH457">
        <v>1791</v>
      </c>
      <c r="AI457">
        <v>4</v>
      </c>
      <c r="AJ457">
        <v>30</v>
      </c>
      <c r="AK457">
        <v>14</v>
      </c>
      <c r="AM457" t="s">
        <v>26</v>
      </c>
      <c r="AN457" t="s">
        <v>372</v>
      </c>
      <c r="AO457">
        <v>1106</v>
      </c>
      <c r="AQ457">
        <v>73</v>
      </c>
      <c r="AR457" s="21">
        <v>2785</v>
      </c>
      <c r="AS457">
        <v>46</v>
      </c>
    </row>
    <row r="458" spans="13:46" x14ac:dyDescent="0.35">
      <c r="M458"/>
      <c r="AC458"/>
      <c r="AF458">
        <v>93</v>
      </c>
      <c r="AG458">
        <v>143544</v>
      </c>
      <c r="AH458">
        <v>1791</v>
      </c>
      <c r="AI458">
        <v>5</v>
      </c>
      <c r="AJ458">
        <v>2</v>
      </c>
      <c r="AK458">
        <v>14</v>
      </c>
      <c r="AL458" t="s">
        <v>23</v>
      </c>
      <c r="AM458" t="s">
        <v>26</v>
      </c>
      <c r="AN458" t="s">
        <v>372</v>
      </c>
      <c r="AO458">
        <v>1107</v>
      </c>
      <c r="AQ458">
        <v>73</v>
      </c>
      <c r="AR458" s="21">
        <v>400</v>
      </c>
      <c r="AS458">
        <v>0</v>
      </c>
    </row>
    <row r="459" spans="13:46" x14ac:dyDescent="0.35">
      <c r="M459"/>
      <c r="AC459"/>
      <c r="AF459">
        <v>93</v>
      </c>
      <c r="AG459">
        <v>143544</v>
      </c>
      <c r="AH459">
        <v>1791</v>
      </c>
      <c r="AI459">
        <v>5</v>
      </c>
      <c r="AJ459">
        <v>2</v>
      </c>
      <c r="AK459">
        <v>15</v>
      </c>
      <c r="AM459" t="s">
        <v>240</v>
      </c>
      <c r="AN459" t="s">
        <v>382</v>
      </c>
      <c r="AO459">
        <v>1108</v>
      </c>
      <c r="AQ459">
        <v>79</v>
      </c>
      <c r="AR459" s="21">
        <v>287</v>
      </c>
      <c r="AS459">
        <v>43</v>
      </c>
    </row>
    <row r="460" spans="13:46" x14ac:dyDescent="0.35">
      <c r="M460"/>
      <c r="AC460"/>
      <c r="AF460">
        <v>93</v>
      </c>
      <c r="AG460">
        <v>143544</v>
      </c>
      <c r="AH460">
        <v>1791</v>
      </c>
      <c r="AI460">
        <v>5</v>
      </c>
      <c r="AJ460">
        <v>2</v>
      </c>
      <c r="AK460">
        <v>15</v>
      </c>
      <c r="AM460" t="s">
        <v>348</v>
      </c>
      <c r="AN460" t="s">
        <v>58</v>
      </c>
      <c r="AO460">
        <v>1109</v>
      </c>
      <c r="AQ460">
        <v>20</v>
      </c>
      <c r="AR460" s="21">
        <v>1469</v>
      </c>
      <c r="AS460">
        <v>73</v>
      </c>
    </row>
    <row r="461" spans="13:46" x14ac:dyDescent="0.35">
      <c r="M461"/>
      <c r="AC461"/>
      <c r="AF461">
        <v>93</v>
      </c>
      <c r="AG461">
        <v>143544</v>
      </c>
      <c r="AH461">
        <v>1791</v>
      </c>
      <c r="AI461">
        <v>5</v>
      </c>
      <c r="AJ461">
        <v>3</v>
      </c>
      <c r="AK461">
        <v>15</v>
      </c>
      <c r="AM461" t="s">
        <v>27</v>
      </c>
      <c r="AN461" t="s">
        <v>59</v>
      </c>
      <c r="AO461">
        <v>1110</v>
      </c>
      <c r="AQ461">
        <v>18</v>
      </c>
      <c r="AR461" s="21">
        <v>997</v>
      </c>
      <c r="AS461">
        <v>62</v>
      </c>
    </row>
    <row r="462" spans="13:46" x14ac:dyDescent="0.35">
      <c r="M462"/>
      <c r="AC462"/>
      <c r="AF462">
        <v>93</v>
      </c>
      <c r="AG462">
        <v>143544</v>
      </c>
      <c r="AH462">
        <v>1791</v>
      </c>
      <c r="AI462">
        <v>5</v>
      </c>
      <c r="AJ462">
        <v>3</v>
      </c>
      <c r="AK462">
        <v>15</v>
      </c>
      <c r="AM462" t="s">
        <v>383</v>
      </c>
      <c r="AN462" t="s">
        <v>384</v>
      </c>
      <c r="AO462">
        <v>1111</v>
      </c>
      <c r="AQ462">
        <v>79</v>
      </c>
      <c r="AR462" s="21">
        <v>796</v>
      </c>
      <c r="AS462">
        <v>50</v>
      </c>
    </row>
    <row r="463" spans="13:46" x14ac:dyDescent="0.35">
      <c r="M463"/>
      <c r="AC463"/>
      <c r="AF463">
        <v>93</v>
      </c>
      <c r="AG463">
        <v>143544</v>
      </c>
      <c r="AH463">
        <v>1791</v>
      </c>
      <c r="AI463">
        <v>5</v>
      </c>
      <c r="AJ463">
        <v>3</v>
      </c>
      <c r="AK463">
        <v>15</v>
      </c>
      <c r="AM463" t="s">
        <v>27</v>
      </c>
      <c r="AN463" t="s">
        <v>385</v>
      </c>
      <c r="AO463">
        <v>1112</v>
      </c>
      <c r="AQ463">
        <v>74</v>
      </c>
      <c r="AR463" s="21">
        <v>1395</v>
      </c>
      <c r="AS463">
        <v>82</v>
      </c>
    </row>
    <row r="464" spans="13:46" x14ac:dyDescent="0.35">
      <c r="M464"/>
      <c r="AC464"/>
      <c r="AF464">
        <v>93</v>
      </c>
      <c r="AG464">
        <v>143544</v>
      </c>
      <c r="AH464">
        <v>1791</v>
      </c>
      <c r="AI464">
        <v>5</v>
      </c>
      <c r="AJ464">
        <v>3</v>
      </c>
      <c r="AK464">
        <v>15</v>
      </c>
      <c r="AM464" t="s">
        <v>386</v>
      </c>
      <c r="AN464" t="s">
        <v>387</v>
      </c>
      <c r="AO464">
        <v>1120</v>
      </c>
      <c r="AQ464">
        <v>79</v>
      </c>
      <c r="AR464" s="21">
        <v>1282</v>
      </c>
      <c r="AS464">
        <v>50</v>
      </c>
    </row>
    <row r="465" spans="13:45" x14ac:dyDescent="0.35">
      <c r="M465"/>
      <c r="AC465"/>
      <c r="AF465">
        <v>93</v>
      </c>
      <c r="AG465">
        <v>143544</v>
      </c>
      <c r="AH465">
        <v>1791</v>
      </c>
      <c r="AI465">
        <v>5</v>
      </c>
      <c r="AJ465">
        <v>3</v>
      </c>
      <c r="AK465">
        <v>15</v>
      </c>
      <c r="AM465" t="s">
        <v>27</v>
      </c>
      <c r="AN465" t="s">
        <v>381</v>
      </c>
      <c r="AO465">
        <v>1121</v>
      </c>
      <c r="AQ465">
        <v>77</v>
      </c>
      <c r="AR465" s="21">
        <v>224</v>
      </c>
      <c r="AS465">
        <v>1</v>
      </c>
    </row>
    <row r="466" spans="13:45" x14ac:dyDescent="0.35">
      <c r="M466"/>
      <c r="AC466"/>
      <c r="AF466">
        <v>93</v>
      </c>
      <c r="AG466">
        <v>143544</v>
      </c>
      <c r="AH466">
        <v>1791</v>
      </c>
      <c r="AI466">
        <v>5</v>
      </c>
      <c r="AJ466">
        <v>4</v>
      </c>
      <c r="AK466">
        <v>16</v>
      </c>
      <c r="AM466" t="s">
        <v>388</v>
      </c>
      <c r="AN466" t="s">
        <v>44</v>
      </c>
      <c r="AO466">
        <v>1135</v>
      </c>
      <c r="AQ466">
        <v>80</v>
      </c>
      <c r="AR466" s="21">
        <v>1263</v>
      </c>
      <c r="AS466">
        <v>78</v>
      </c>
    </row>
    <row r="467" spans="13:45" x14ac:dyDescent="0.35">
      <c r="M467"/>
      <c r="AC467"/>
      <c r="AF467">
        <v>93</v>
      </c>
      <c r="AG467">
        <v>143544</v>
      </c>
      <c r="AH467">
        <v>1791</v>
      </c>
      <c r="AI467">
        <v>5</v>
      </c>
      <c r="AJ467">
        <v>4</v>
      </c>
      <c r="AK467">
        <v>16</v>
      </c>
      <c r="AL467" t="s">
        <v>23</v>
      </c>
      <c r="AM467" t="s">
        <v>173</v>
      </c>
      <c r="AN467" t="s">
        <v>389</v>
      </c>
      <c r="AO467">
        <v>1136</v>
      </c>
      <c r="AQ467">
        <v>81</v>
      </c>
      <c r="AR467" s="21">
        <v>121</v>
      </c>
      <c r="AS467">
        <v>34</v>
      </c>
    </row>
    <row r="468" spans="13:45" x14ac:dyDescent="0.35">
      <c r="M468"/>
      <c r="AC468"/>
      <c r="AF468">
        <v>93</v>
      </c>
      <c r="AG468">
        <v>143544</v>
      </c>
      <c r="AH468">
        <v>1791</v>
      </c>
      <c r="AI468">
        <v>5</v>
      </c>
      <c r="AJ468">
        <v>5</v>
      </c>
      <c r="AK468">
        <v>17</v>
      </c>
      <c r="AM468" t="s">
        <v>33</v>
      </c>
      <c r="AN468" t="s">
        <v>58</v>
      </c>
      <c r="AO468">
        <v>1137</v>
      </c>
      <c r="AQ468">
        <v>81</v>
      </c>
      <c r="AR468" s="21">
        <v>8750</v>
      </c>
      <c r="AS468">
        <v>34</v>
      </c>
    </row>
    <row r="469" spans="13:45" x14ac:dyDescent="0.35">
      <c r="M469"/>
      <c r="AC469"/>
      <c r="AF469">
        <v>93</v>
      </c>
      <c r="AG469">
        <v>143544</v>
      </c>
      <c r="AH469">
        <v>1791</v>
      </c>
      <c r="AI469">
        <v>5</v>
      </c>
      <c r="AJ469">
        <v>5</v>
      </c>
      <c r="AK469">
        <v>17</v>
      </c>
      <c r="AM469" t="s">
        <v>390</v>
      </c>
      <c r="AN469" t="s">
        <v>391</v>
      </c>
      <c r="AO469">
        <v>1138</v>
      </c>
      <c r="AQ469">
        <v>81</v>
      </c>
      <c r="AR469" s="21">
        <v>972</v>
      </c>
      <c r="AS469">
        <v>94</v>
      </c>
    </row>
    <row r="470" spans="13:45" x14ac:dyDescent="0.35">
      <c r="M470"/>
      <c r="AC470"/>
      <c r="AF470">
        <v>93</v>
      </c>
      <c r="AG470">
        <v>143544</v>
      </c>
      <c r="AH470">
        <v>1791</v>
      </c>
      <c r="AI470">
        <v>5</v>
      </c>
      <c r="AJ470">
        <v>5</v>
      </c>
      <c r="AK470">
        <v>17</v>
      </c>
      <c r="AM470" t="s">
        <v>30</v>
      </c>
      <c r="AN470" t="s">
        <v>38</v>
      </c>
      <c r="AO470">
        <v>1139</v>
      </c>
      <c r="AQ470">
        <v>43</v>
      </c>
      <c r="AR470" s="21">
        <v>6102</v>
      </c>
      <c r="AS470">
        <v>9</v>
      </c>
    </row>
    <row r="471" spans="13:45" x14ac:dyDescent="0.35">
      <c r="M471"/>
      <c r="AC471"/>
      <c r="AF471">
        <v>93</v>
      </c>
      <c r="AG471">
        <v>143544</v>
      </c>
      <c r="AH471">
        <v>1791</v>
      </c>
      <c r="AI471">
        <v>5</v>
      </c>
      <c r="AJ471">
        <v>6</v>
      </c>
      <c r="AK471">
        <v>17</v>
      </c>
      <c r="AM471" t="s">
        <v>30</v>
      </c>
      <c r="AN471" t="s">
        <v>38</v>
      </c>
      <c r="AO471">
        <v>1140</v>
      </c>
      <c r="AQ471">
        <v>43</v>
      </c>
      <c r="AR471" s="21">
        <v>1707</v>
      </c>
      <c r="AS471">
        <v>95</v>
      </c>
    </row>
    <row r="472" spans="13:45" x14ac:dyDescent="0.35">
      <c r="M472"/>
      <c r="AC472"/>
      <c r="AF472">
        <v>93</v>
      </c>
      <c r="AG472">
        <v>143544</v>
      </c>
      <c r="AH472">
        <v>1791</v>
      </c>
      <c r="AI472">
        <v>5</v>
      </c>
      <c r="AJ472">
        <v>6</v>
      </c>
      <c r="AK472">
        <v>18</v>
      </c>
      <c r="AM472" t="s">
        <v>392</v>
      </c>
      <c r="AN472" t="s">
        <v>393</v>
      </c>
      <c r="AO472">
        <v>1147</v>
      </c>
      <c r="AQ472">
        <v>82</v>
      </c>
      <c r="AR472" s="21">
        <v>461</v>
      </c>
      <c r="AS472">
        <v>5</v>
      </c>
    </row>
    <row r="473" spans="13:45" x14ac:dyDescent="0.35">
      <c r="M473"/>
      <c r="AC473"/>
      <c r="AF473">
        <v>93</v>
      </c>
      <c r="AG473">
        <v>143544</v>
      </c>
      <c r="AH473">
        <v>1791</v>
      </c>
      <c r="AI473">
        <v>5</v>
      </c>
      <c r="AJ473">
        <v>6</v>
      </c>
      <c r="AK473">
        <v>18</v>
      </c>
      <c r="AM473" t="s">
        <v>153</v>
      </c>
      <c r="AO473">
        <v>1148</v>
      </c>
      <c r="AQ473">
        <v>24</v>
      </c>
      <c r="AR473" s="21">
        <v>195</v>
      </c>
      <c r="AS473">
        <v>34</v>
      </c>
    </row>
    <row r="474" spans="13:45" x14ac:dyDescent="0.35">
      <c r="M474"/>
      <c r="AC474"/>
      <c r="AF474">
        <v>93</v>
      </c>
      <c r="AG474">
        <v>143544</v>
      </c>
      <c r="AH474">
        <v>1791</v>
      </c>
      <c r="AI474">
        <v>5</v>
      </c>
      <c r="AJ474">
        <v>6</v>
      </c>
      <c r="AK474">
        <v>18</v>
      </c>
      <c r="AM474" t="s">
        <v>1057</v>
      </c>
      <c r="AN474" t="s">
        <v>157</v>
      </c>
      <c r="AO474">
        <v>1149</v>
      </c>
      <c r="AQ474">
        <v>62</v>
      </c>
      <c r="AR474" s="21">
        <v>533</v>
      </c>
      <c r="AS474">
        <v>70</v>
      </c>
    </row>
    <row r="475" spans="13:45" x14ac:dyDescent="0.35">
      <c r="M475"/>
      <c r="AC475"/>
      <c r="AF475">
        <v>93</v>
      </c>
      <c r="AG475">
        <v>143549</v>
      </c>
      <c r="AH475">
        <v>1791</v>
      </c>
      <c r="AI475">
        <v>5</v>
      </c>
      <c r="AJ475">
        <v>6</v>
      </c>
      <c r="AK475">
        <v>18</v>
      </c>
      <c r="AM475" t="s">
        <v>93</v>
      </c>
      <c r="AN475" t="s">
        <v>94</v>
      </c>
      <c r="AO475">
        <v>1150</v>
      </c>
      <c r="AQ475">
        <v>82</v>
      </c>
      <c r="AR475" s="21">
        <v>1946</v>
      </c>
      <c r="AS475">
        <v>22</v>
      </c>
    </row>
    <row r="476" spans="13:45" x14ac:dyDescent="0.35">
      <c r="M476"/>
      <c r="AC476"/>
      <c r="AF476">
        <v>93</v>
      </c>
      <c r="AG476">
        <v>143549</v>
      </c>
      <c r="AH476">
        <v>1791</v>
      </c>
      <c r="AI476">
        <v>5</v>
      </c>
      <c r="AJ476">
        <v>6</v>
      </c>
      <c r="AK476">
        <v>18</v>
      </c>
      <c r="AM476" t="s">
        <v>36</v>
      </c>
      <c r="AN476" t="s">
        <v>44</v>
      </c>
      <c r="AO476">
        <v>1151</v>
      </c>
      <c r="AQ476">
        <v>17</v>
      </c>
      <c r="AR476" s="21">
        <v>3134</v>
      </c>
      <c r="AS476">
        <v>5</v>
      </c>
    </row>
    <row r="477" spans="13:45" x14ac:dyDescent="0.35">
      <c r="M477"/>
      <c r="AC477"/>
      <c r="AF477">
        <v>93</v>
      </c>
      <c r="AG477">
        <v>143549</v>
      </c>
      <c r="AH477">
        <v>1791</v>
      </c>
      <c r="AI477">
        <v>5</v>
      </c>
      <c r="AJ477">
        <v>6</v>
      </c>
      <c r="AK477">
        <v>18</v>
      </c>
      <c r="AM477" t="s">
        <v>394</v>
      </c>
      <c r="AN477" t="s">
        <v>311</v>
      </c>
      <c r="AO477">
        <v>1152</v>
      </c>
      <c r="AQ477">
        <v>83</v>
      </c>
      <c r="AR477" s="21">
        <v>1709</v>
      </c>
      <c r="AS477">
        <v>73</v>
      </c>
    </row>
    <row r="478" spans="13:45" x14ac:dyDescent="0.35">
      <c r="M478"/>
      <c r="AC478"/>
      <c r="AF478">
        <v>93</v>
      </c>
      <c r="AG478">
        <v>143549</v>
      </c>
      <c r="AH478">
        <v>1791</v>
      </c>
      <c r="AI478">
        <v>5</v>
      </c>
      <c r="AJ478">
        <v>6</v>
      </c>
      <c r="AK478">
        <v>18</v>
      </c>
      <c r="AM478" t="s">
        <v>395</v>
      </c>
      <c r="AN478" t="s">
        <v>396</v>
      </c>
      <c r="AO478">
        <v>1153</v>
      </c>
      <c r="AQ478">
        <v>83</v>
      </c>
      <c r="AR478" s="21">
        <v>82</v>
      </c>
      <c r="AS478">
        <v>1</v>
      </c>
    </row>
    <row r="479" spans="13:45" x14ac:dyDescent="0.35">
      <c r="M479"/>
      <c r="AC479"/>
      <c r="AF479">
        <v>93</v>
      </c>
      <c r="AG479">
        <v>143549</v>
      </c>
      <c r="AH479">
        <v>1791</v>
      </c>
      <c r="AI479">
        <v>5</v>
      </c>
      <c r="AJ479">
        <v>7</v>
      </c>
      <c r="AK479">
        <v>18</v>
      </c>
      <c r="AM479" t="s">
        <v>397</v>
      </c>
      <c r="AN479" t="s">
        <v>398</v>
      </c>
      <c r="AO479">
        <v>1154</v>
      </c>
      <c r="AQ479">
        <v>83</v>
      </c>
      <c r="AR479" s="21">
        <v>138</v>
      </c>
      <c r="AS479">
        <v>30</v>
      </c>
    </row>
    <row r="480" spans="13:45" x14ac:dyDescent="0.35">
      <c r="M480"/>
      <c r="AC480"/>
      <c r="AF480">
        <v>93</v>
      </c>
      <c r="AG480">
        <v>143549</v>
      </c>
      <c r="AH480">
        <v>1791</v>
      </c>
      <c r="AI480">
        <v>5</v>
      </c>
      <c r="AJ480">
        <v>7</v>
      </c>
      <c r="AK480">
        <v>18</v>
      </c>
      <c r="AM480" t="s">
        <v>397</v>
      </c>
      <c r="AN480" t="s">
        <v>398</v>
      </c>
      <c r="AO480">
        <v>1154</v>
      </c>
      <c r="AQ480">
        <v>83</v>
      </c>
      <c r="AR480" s="21">
        <v>429</v>
      </c>
      <c r="AS480">
        <v>83</v>
      </c>
    </row>
    <row r="481" spans="13:46" x14ac:dyDescent="0.35">
      <c r="M481"/>
      <c r="AC481"/>
      <c r="AF481">
        <v>93</v>
      </c>
      <c r="AG481">
        <v>143549</v>
      </c>
      <c r="AH481">
        <v>1791</v>
      </c>
      <c r="AI481">
        <v>5</v>
      </c>
      <c r="AJ481">
        <v>7</v>
      </c>
      <c r="AK481">
        <v>18</v>
      </c>
      <c r="AM481" t="s">
        <v>920</v>
      </c>
      <c r="AN481" t="s">
        <v>1051</v>
      </c>
      <c r="AO481">
        <v>1165</v>
      </c>
      <c r="AQ481">
        <v>84</v>
      </c>
      <c r="AR481" s="21">
        <v>630</v>
      </c>
      <c r="AS481">
        <v>9</v>
      </c>
    </row>
    <row r="482" spans="13:46" x14ac:dyDescent="0.35">
      <c r="M482"/>
      <c r="AC482"/>
      <c r="AF482">
        <v>93</v>
      </c>
      <c r="AG482">
        <v>143549</v>
      </c>
      <c r="AH482">
        <v>1791</v>
      </c>
      <c r="AI482">
        <v>5</v>
      </c>
      <c r="AJ482">
        <v>7</v>
      </c>
      <c r="AK482">
        <v>18</v>
      </c>
      <c r="AM482" t="s">
        <v>36</v>
      </c>
      <c r="AN482" t="s">
        <v>105</v>
      </c>
      <c r="AO482">
        <v>1166</v>
      </c>
      <c r="AQ482">
        <v>85</v>
      </c>
      <c r="AR482" s="21">
        <v>78</v>
      </c>
      <c r="AS482">
        <v>54</v>
      </c>
    </row>
    <row r="483" spans="13:46" x14ac:dyDescent="0.35">
      <c r="M483"/>
      <c r="AC483"/>
      <c r="AF483">
        <v>93</v>
      </c>
      <c r="AG483">
        <v>143549</v>
      </c>
      <c r="AH483">
        <v>1791</v>
      </c>
      <c r="AI483">
        <v>5</v>
      </c>
      <c r="AJ483">
        <v>9</v>
      </c>
      <c r="AK483">
        <v>19</v>
      </c>
      <c r="AM483" t="s">
        <v>26</v>
      </c>
      <c r="AN483" t="s">
        <v>121</v>
      </c>
      <c r="AO483">
        <v>1167</v>
      </c>
      <c r="AQ483">
        <v>85</v>
      </c>
      <c r="AR483" s="21">
        <v>450</v>
      </c>
      <c r="AS483">
        <v>70</v>
      </c>
    </row>
    <row r="484" spans="13:46" x14ac:dyDescent="0.35">
      <c r="M484"/>
      <c r="AC484"/>
      <c r="AF484">
        <v>93</v>
      </c>
      <c r="AG484">
        <v>143549</v>
      </c>
      <c r="AH484">
        <v>1791</v>
      </c>
      <c r="AI484">
        <v>5</v>
      </c>
      <c r="AJ484">
        <v>9</v>
      </c>
      <c r="AK484">
        <v>19</v>
      </c>
      <c r="AM484" t="s">
        <v>30</v>
      </c>
      <c r="AN484" t="s">
        <v>400</v>
      </c>
      <c r="AO484">
        <v>1171</v>
      </c>
      <c r="AQ484">
        <v>85</v>
      </c>
      <c r="AR484" s="21">
        <v>932</v>
      </c>
      <c r="AS484">
        <v>17</v>
      </c>
    </row>
    <row r="485" spans="13:46" x14ac:dyDescent="0.35">
      <c r="M485"/>
      <c r="AC485"/>
      <c r="AF485">
        <v>93</v>
      </c>
      <c r="AG485">
        <v>143549</v>
      </c>
      <c r="AH485">
        <v>1791</v>
      </c>
      <c r="AI485">
        <v>5</v>
      </c>
      <c r="AJ485">
        <v>9</v>
      </c>
      <c r="AK485">
        <v>19</v>
      </c>
      <c r="AM485" t="s">
        <v>67</v>
      </c>
      <c r="AN485" t="s">
        <v>305</v>
      </c>
      <c r="AO485">
        <v>1171</v>
      </c>
      <c r="AQ485">
        <v>8</v>
      </c>
      <c r="AR485" s="21">
        <v>1550</v>
      </c>
      <c r="AS485">
        <v>87</v>
      </c>
    </row>
    <row r="486" spans="13:46" x14ac:dyDescent="0.35">
      <c r="M486"/>
      <c r="AC486"/>
      <c r="AF486">
        <v>93</v>
      </c>
      <c r="AG486">
        <v>143549</v>
      </c>
      <c r="AH486">
        <v>1791</v>
      </c>
      <c r="AI486">
        <v>5</v>
      </c>
      <c r="AJ486">
        <v>10</v>
      </c>
      <c r="AK486">
        <v>19</v>
      </c>
      <c r="AM486" t="s">
        <v>26</v>
      </c>
      <c r="AN486" t="s">
        <v>84</v>
      </c>
      <c r="AO486">
        <v>1172</v>
      </c>
      <c r="AQ486">
        <v>86</v>
      </c>
      <c r="AR486" s="21">
        <v>854</v>
      </c>
      <c r="AS486">
        <v>72</v>
      </c>
    </row>
    <row r="487" spans="13:46" x14ac:dyDescent="0.35">
      <c r="M487"/>
      <c r="AC487"/>
      <c r="AF487">
        <v>93</v>
      </c>
      <c r="AG487">
        <v>143549</v>
      </c>
      <c r="AH487">
        <v>1791</v>
      </c>
      <c r="AI487">
        <v>5</v>
      </c>
      <c r="AJ487">
        <v>10</v>
      </c>
      <c r="AK487">
        <v>19</v>
      </c>
      <c r="AM487" t="s">
        <v>26</v>
      </c>
      <c r="AN487" t="s">
        <v>84</v>
      </c>
      <c r="AO487">
        <v>1173</v>
      </c>
      <c r="AQ487">
        <v>86</v>
      </c>
      <c r="AR487" s="21">
        <v>1470</v>
      </c>
      <c r="AS487">
        <v>43</v>
      </c>
    </row>
    <row r="488" spans="13:46" x14ac:dyDescent="0.35">
      <c r="M488"/>
      <c r="AC488"/>
      <c r="AF488">
        <v>93</v>
      </c>
      <c r="AG488">
        <v>143549</v>
      </c>
      <c r="AH488">
        <v>1791</v>
      </c>
      <c r="AI488">
        <v>5</v>
      </c>
      <c r="AJ488">
        <v>10</v>
      </c>
      <c r="AK488">
        <v>19</v>
      </c>
      <c r="AM488" t="s">
        <v>30</v>
      </c>
      <c r="AN488" t="s">
        <v>401</v>
      </c>
      <c r="AO488">
        <v>1179</v>
      </c>
      <c r="AQ488">
        <v>86</v>
      </c>
      <c r="AR488" s="21">
        <v>1262</v>
      </c>
      <c r="AS488">
        <v>41</v>
      </c>
      <c r="AT488" s="22">
        <f>SUM(AR$14:AR518)+SUM(AS$14:AS518)/100-AT$321-AT$639-76622.71-123878.16-55235.32-156508.14</f>
        <v>779868.70000000007</v>
      </c>
    </row>
    <row r="489" spans="13:46" x14ac:dyDescent="0.35">
      <c r="M489"/>
      <c r="AC489"/>
      <c r="AF489">
        <v>93</v>
      </c>
      <c r="AG489">
        <v>143549</v>
      </c>
      <c r="AH489">
        <v>1791</v>
      </c>
      <c r="AI489">
        <v>5</v>
      </c>
      <c r="AJ489">
        <v>10</v>
      </c>
      <c r="AK489">
        <v>19</v>
      </c>
      <c r="AM489" t="s">
        <v>213</v>
      </c>
      <c r="AN489" t="s">
        <v>402</v>
      </c>
      <c r="AO489">
        <v>1176</v>
      </c>
      <c r="AQ489">
        <v>86</v>
      </c>
      <c r="AR489" s="21">
        <v>185</v>
      </c>
      <c r="AS489">
        <v>0</v>
      </c>
      <c r="AT489" s="22">
        <f>+AT488-3469806.7</f>
        <v>-2689938</v>
      </c>
    </row>
    <row r="490" spans="13:46" x14ac:dyDescent="0.35">
      <c r="M490"/>
      <c r="AC490"/>
      <c r="AF490">
        <v>93</v>
      </c>
      <c r="AG490">
        <v>143549</v>
      </c>
      <c r="AH490">
        <v>1791</v>
      </c>
      <c r="AI490">
        <v>5</v>
      </c>
      <c r="AJ490">
        <v>11</v>
      </c>
      <c r="AK490">
        <v>19</v>
      </c>
      <c r="AM490" t="s">
        <v>26</v>
      </c>
      <c r="AN490" t="s">
        <v>372</v>
      </c>
      <c r="AO490">
        <v>1182</v>
      </c>
      <c r="AQ490">
        <v>73</v>
      </c>
      <c r="AR490" s="21">
        <v>4820</v>
      </c>
      <c r="AS490">
        <v>80</v>
      </c>
    </row>
    <row r="491" spans="13:46" x14ac:dyDescent="0.35">
      <c r="M491"/>
      <c r="AC491"/>
      <c r="AF491">
        <v>93</v>
      </c>
      <c r="AG491">
        <v>143549</v>
      </c>
      <c r="AH491">
        <v>1791</v>
      </c>
      <c r="AI491">
        <v>5</v>
      </c>
      <c r="AJ491">
        <v>11</v>
      </c>
      <c r="AK491">
        <v>19</v>
      </c>
      <c r="AM491" t="s">
        <v>40</v>
      </c>
      <c r="AN491" t="s">
        <v>50</v>
      </c>
      <c r="AO491">
        <v>1180</v>
      </c>
      <c r="AQ491">
        <v>73</v>
      </c>
      <c r="AR491" s="21">
        <v>1671</v>
      </c>
      <c r="AS491">
        <v>24</v>
      </c>
      <c r="AT491" s="28">
        <v>3274752.13</v>
      </c>
    </row>
    <row r="492" spans="13:46" x14ac:dyDescent="0.35">
      <c r="M492"/>
      <c r="AC492"/>
      <c r="AF492">
        <v>93</v>
      </c>
      <c r="AG492">
        <v>143549</v>
      </c>
      <c r="AH492">
        <v>1791</v>
      </c>
      <c r="AI492">
        <v>5</v>
      </c>
      <c r="AJ492">
        <v>13</v>
      </c>
      <c r="AK492">
        <v>19</v>
      </c>
      <c r="AM492" t="s">
        <v>26</v>
      </c>
      <c r="AN492" t="s">
        <v>372</v>
      </c>
      <c r="AO492">
        <v>1183</v>
      </c>
      <c r="AQ492">
        <v>73</v>
      </c>
      <c r="AR492" s="21">
        <v>2029</v>
      </c>
      <c r="AS492">
        <v>39</v>
      </c>
    </row>
    <row r="493" spans="13:46" x14ac:dyDescent="0.35">
      <c r="M493"/>
      <c r="AC493"/>
      <c r="AF493">
        <v>93</v>
      </c>
      <c r="AG493">
        <v>143549</v>
      </c>
      <c r="AH493">
        <v>1791</v>
      </c>
      <c r="AI493">
        <v>5</v>
      </c>
      <c r="AJ493">
        <v>13</v>
      </c>
      <c r="AK493">
        <v>19</v>
      </c>
      <c r="AM493" t="s">
        <v>40</v>
      </c>
      <c r="AN493" t="s">
        <v>61</v>
      </c>
      <c r="AO493">
        <v>1184</v>
      </c>
      <c r="AQ493">
        <v>72</v>
      </c>
      <c r="AR493" s="21">
        <v>878</v>
      </c>
      <c r="AS493">
        <v>53</v>
      </c>
    </row>
    <row r="494" spans="13:46" x14ac:dyDescent="0.35">
      <c r="M494"/>
      <c r="AC494"/>
      <c r="AF494">
        <v>93</v>
      </c>
      <c r="AG494">
        <v>143549</v>
      </c>
      <c r="AH494">
        <v>1791</v>
      </c>
      <c r="AI494">
        <v>5</v>
      </c>
      <c r="AJ494">
        <v>13</v>
      </c>
      <c r="AK494">
        <v>19</v>
      </c>
      <c r="AM494" t="s">
        <v>228</v>
      </c>
      <c r="AN494" t="s">
        <v>440</v>
      </c>
      <c r="AO494">
        <v>1185</v>
      </c>
      <c r="AQ494">
        <v>89</v>
      </c>
      <c r="AR494" s="21">
        <v>30</v>
      </c>
      <c r="AS494">
        <v>86</v>
      </c>
    </row>
    <row r="495" spans="13:46" x14ac:dyDescent="0.35">
      <c r="M495"/>
      <c r="AC495"/>
      <c r="AF495">
        <v>117</v>
      </c>
      <c r="AG495">
        <v>143616</v>
      </c>
      <c r="AH495">
        <v>1791</v>
      </c>
      <c r="AI495">
        <v>5</v>
      </c>
      <c r="AJ495">
        <v>13</v>
      </c>
      <c r="AK495">
        <v>19</v>
      </c>
      <c r="AM495" t="s">
        <v>228</v>
      </c>
      <c r="AN495" t="s">
        <v>440</v>
      </c>
      <c r="AO495">
        <v>1186</v>
      </c>
      <c r="AQ495">
        <v>89</v>
      </c>
      <c r="AR495" s="21">
        <v>1045</v>
      </c>
      <c r="AS495">
        <v>12</v>
      </c>
    </row>
    <row r="496" spans="13:46" x14ac:dyDescent="0.35">
      <c r="M496"/>
      <c r="AC496"/>
      <c r="AF496">
        <v>117</v>
      </c>
      <c r="AG496">
        <v>143616</v>
      </c>
      <c r="AH496">
        <v>1791</v>
      </c>
      <c r="AI496">
        <v>5</v>
      </c>
      <c r="AJ496">
        <v>13</v>
      </c>
      <c r="AK496">
        <v>19</v>
      </c>
      <c r="AM496" t="s">
        <v>36</v>
      </c>
      <c r="AN496" t="s">
        <v>44</v>
      </c>
      <c r="AO496">
        <v>1189</v>
      </c>
      <c r="AQ496">
        <v>17</v>
      </c>
      <c r="AR496" s="21">
        <v>56</v>
      </c>
      <c r="AS496">
        <v>25</v>
      </c>
    </row>
    <row r="497" spans="13:45" x14ac:dyDescent="0.35">
      <c r="M497"/>
      <c r="AC497"/>
      <c r="AF497">
        <v>117</v>
      </c>
      <c r="AG497">
        <v>143616</v>
      </c>
      <c r="AH497">
        <v>1791</v>
      </c>
      <c r="AI497">
        <v>5</v>
      </c>
      <c r="AJ497">
        <v>13</v>
      </c>
      <c r="AK497">
        <v>19</v>
      </c>
      <c r="AM497" t="s">
        <v>36</v>
      </c>
      <c r="AN497" t="s">
        <v>44</v>
      </c>
      <c r="AO497">
        <v>1190</v>
      </c>
      <c r="AQ497">
        <v>17</v>
      </c>
      <c r="AR497" s="21">
        <v>56</v>
      </c>
      <c r="AS497">
        <v>25</v>
      </c>
    </row>
    <row r="498" spans="13:45" x14ac:dyDescent="0.35">
      <c r="M498"/>
      <c r="AC498"/>
      <c r="AF498">
        <v>117</v>
      </c>
      <c r="AG498">
        <v>143616</v>
      </c>
      <c r="AH498">
        <v>1791</v>
      </c>
      <c r="AI498">
        <v>5</v>
      </c>
      <c r="AJ498">
        <v>14</v>
      </c>
      <c r="AK498">
        <v>20</v>
      </c>
      <c r="AM498" t="s">
        <v>403</v>
      </c>
      <c r="AN498" t="s">
        <v>404</v>
      </c>
      <c r="AO498">
        <v>1191</v>
      </c>
      <c r="AQ498">
        <v>89</v>
      </c>
      <c r="AR498" s="21">
        <v>9</v>
      </c>
      <c r="AS498">
        <v>1</v>
      </c>
    </row>
    <row r="499" spans="13:45" x14ac:dyDescent="0.35">
      <c r="M499"/>
      <c r="AC499"/>
      <c r="AF499">
        <v>117</v>
      </c>
      <c r="AG499">
        <v>143616</v>
      </c>
      <c r="AH499">
        <v>1791</v>
      </c>
      <c r="AI499">
        <v>5</v>
      </c>
      <c r="AJ499">
        <v>14</v>
      </c>
      <c r="AK499">
        <v>20</v>
      </c>
      <c r="AM499" t="s">
        <v>403</v>
      </c>
      <c r="AN499" t="s">
        <v>404</v>
      </c>
      <c r="AO499">
        <v>1192</v>
      </c>
      <c r="AQ499">
        <v>89</v>
      </c>
      <c r="AR499" s="21">
        <v>28</v>
      </c>
      <c r="AS499">
        <v>44</v>
      </c>
    </row>
    <row r="500" spans="13:45" x14ac:dyDescent="0.35">
      <c r="M500"/>
      <c r="AC500"/>
      <c r="AF500">
        <v>117</v>
      </c>
      <c r="AG500">
        <v>143616</v>
      </c>
      <c r="AH500">
        <v>1791</v>
      </c>
      <c r="AI500">
        <v>5</v>
      </c>
      <c r="AJ500">
        <v>14</v>
      </c>
      <c r="AK500">
        <v>20</v>
      </c>
      <c r="AM500" t="s">
        <v>403</v>
      </c>
      <c r="AN500" t="s">
        <v>404</v>
      </c>
      <c r="AO500">
        <v>1193</v>
      </c>
      <c r="AQ500">
        <v>89</v>
      </c>
      <c r="AR500" s="21">
        <v>303</v>
      </c>
      <c r="AS500">
        <v>43</v>
      </c>
    </row>
    <row r="501" spans="13:45" x14ac:dyDescent="0.35">
      <c r="M501"/>
      <c r="AC501"/>
      <c r="AF501">
        <v>117</v>
      </c>
      <c r="AG501">
        <v>143616</v>
      </c>
      <c r="AH501">
        <v>1791</v>
      </c>
      <c r="AI501">
        <v>5</v>
      </c>
      <c r="AJ501">
        <v>14</v>
      </c>
      <c r="AK501">
        <v>20</v>
      </c>
      <c r="AM501" t="s">
        <v>148</v>
      </c>
      <c r="AN501" t="s">
        <v>149</v>
      </c>
      <c r="AO501">
        <v>1194</v>
      </c>
      <c r="AQ501">
        <v>107</v>
      </c>
      <c r="AR501" s="21">
        <v>3606</v>
      </c>
      <c r="AS501">
        <v>7</v>
      </c>
    </row>
    <row r="502" spans="13:45" x14ac:dyDescent="0.35">
      <c r="M502"/>
      <c r="AC502"/>
      <c r="AF502">
        <v>117</v>
      </c>
      <c r="AG502">
        <v>143616</v>
      </c>
      <c r="AH502">
        <v>1791</v>
      </c>
      <c r="AI502">
        <v>5</v>
      </c>
      <c r="AJ502">
        <v>14</v>
      </c>
      <c r="AK502">
        <v>20</v>
      </c>
      <c r="AM502" t="s">
        <v>26</v>
      </c>
      <c r="AN502" t="s">
        <v>405</v>
      </c>
      <c r="AO502">
        <v>1198</v>
      </c>
      <c r="AQ502">
        <v>89</v>
      </c>
      <c r="AR502" s="21">
        <v>2630</v>
      </c>
      <c r="AS502">
        <v>44</v>
      </c>
    </row>
    <row r="503" spans="13:45" x14ac:dyDescent="0.35">
      <c r="M503"/>
      <c r="AC503"/>
      <c r="AF503">
        <v>117</v>
      </c>
      <c r="AG503">
        <v>143616</v>
      </c>
      <c r="AH503">
        <v>1791</v>
      </c>
      <c r="AI503">
        <v>5</v>
      </c>
      <c r="AJ503">
        <v>14</v>
      </c>
      <c r="AK503">
        <v>20</v>
      </c>
      <c r="AM503" t="s">
        <v>53</v>
      </c>
      <c r="AN503" t="s">
        <v>227</v>
      </c>
      <c r="AO503">
        <v>1199</v>
      </c>
      <c r="AQ503">
        <v>49</v>
      </c>
      <c r="AR503" s="21">
        <v>376</v>
      </c>
      <c r="AS503">
        <v>76</v>
      </c>
    </row>
    <row r="504" spans="13:45" x14ac:dyDescent="0.35">
      <c r="M504"/>
      <c r="AC504"/>
      <c r="AF504">
        <v>117</v>
      </c>
      <c r="AG504">
        <v>143616</v>
      </c>
      <c r="AH504">
        <v>1791</v>
      </c>
      <c r="AI504">
        <v>5</v>
      </c>
      <c r="AJ504">
        <v>14</v>
      </c>
      <c r="AK504">
        <v>20</v>
      </c>
      <c r="AM504" t="s">
        <v>42</v>
      </c>
      <c r="AN504" t="s">
        <v>101</v>
      </c>
      <c r="AO504">
        <v>1200</v>
      </c>
      <c r="AQ504">
        <v>90</v>
      </c>
      <c r="AR504" s="21">
        <v>360</v>
      </c>
      <c r="AS504">
        <v>0</v>
      </c>
    </row>
    <row r="505" spans="13:45" x14ac:dyDescent="0.35">
      <c r="M505"/>
      <c r="AC505"/>
      <c r="AF505">
        <v>117</v>
      </c>
      <c r="AG505">
        <v>143616</v>
      </c>
      <c r="AH505">
        <v>1791</v>
      </c>
      <c r="AI505">
        <v>5</v>
      </c>
      <c r="AJ505">
        <v>14</v>
      </c>
      <c r="AK505">
        <v>20</v>
      </c>
      <c r="AM505" t="s">
        <v>30</v>
      </c>
      <c r="AN505" t="s">
        <v>38</v>
      </c>
      <c r="AO505">
        <v>1201</v>
      </c>
      <c r="AQ505">
        <v>43</v>
      </c>
      <c r="AR505" s="21">
        <v>644</v>
      </c>
      <c r="AS505">
        <v>64</v>
      </c>
    </row>
    <row r="506" spans="13:45" x14ac:dyDescent="0.35">
      <c r="M506"/>
      <c r="AC506"/>
      <c r="AF506">
        <v>117</v>
      </c>
      <c r="AG506">
        <v>143616</v>
      </c>
      <c r="AH506">
        <v>1791</v>
      </c>
      <c r="AI506">
        <v>5</v>
      </c>
      <c r="AJ506">
        <v>14</v>
      </c>
      <c r="AK506">
        <v>20</v>
      </c>
      <c r="AL506" t="s">
        <v>267</v>
      </c>
      <c r="AM506" t="s">
        <v>30</v>
      </c>
      <c r="AN506" t="s">
        <v>38</v>
      </c>
      <c r="AO506">
        <v>1202</v>
      </c>
      <c r="AQ506">
        <v>43</v>
      </c>
      <c r="AR506" s="21">
        <v>5291</v>
      </c>
      <c r="AS506">
        <v>38</v>
      </c>
    </row>
    <row r="507" spans="13:45" x14ac:dyDescent="0.35">
      <c r="M507"/>
      <c r="AC507"/>
      <c r="AF507">
        <v>117</v>
      </c>
      <c r="AG507">
        <v>143616</v>
      </c>
      <c r="AH507">
        <v>1791</v>
      </c>
      <c r="AI507">
        <v>5</v>
      </c>
      <c r="AJ507">
        <v>17</v>
      </c>
      <c r="AK507">
        <v>20</v>
      </c>
      <c r="AM507" t="s">
        <v>27</v>
      </c>
      <c r="AN507" t="s">
        <v>380</v>
      </c>
      <c r="AO507">
        <v>1209</v>
      </c>
      <c r="AQ507">
        <v>75</v>
      </c>
      <c r="AR507" s="21">
        <v>192</v>
      </c>
      <c r="AS507">
        <v>86</v>
      </c>
    </row>
    <row r="508" spans="13:45" x14ac:dyDescent="0.35">
      <c r="M508"/>
      <c r="AC508"/>
      <c r="AF508">
        <v>117</v>
      </c>
      <c r="AG508">
        <v>143616</v>
      </c>
      <c r="AH508">
        <v>1791</v>
      </c>
      <c r="AI508">
        <v>5</v>
      </c>
      <c r="AJ508">
        <v>17</v>
      </c>
      <c r="AK508">
        <v>20</v>
      </c>
      <c r="AM508" t="s">
        <v>27</v>
      </c>
      <c r="AN508" t="s">
        <v>59</v>
      </c>
      <c r="AO508">
        <v>1210</v>
      </c>
      <c r="AQ508">
        <v>18</v>
      </c>
      <c r="AR508" s="21">
        <v>15</v>
      </c>
      <c r="AS508">
        <v>39</v>
      </c>
    </row>
    <row r="509" spans="13:45" x14ac:dyDescent="0.35">
      <c r="M509"/>
      <c r="AC509"/>
      <c r="AF509">
        <v>117</v>
      </c>
      <c r="AG509">
        <v>143616</v>
      </c>
      <c r="AH509">
        <v>1791</v>
      </c>
      <c r="AI509">
        <v>5</v>
      </c>
      <c r="AJ509">
        <v>18</v>
      </c>
      <c r="AK509">
        <v>20</v>
      </c>
      <c r="AM509" t="s">
        <v>395</v>
      </c>
      <c r="AN509" t="s">
        <v>396</v>
      </c>
      <c r="AO509">
        <v>1211</v>
      </c>
      <c r="AQ509">
        <v>83</v>
      </c>
      <c r="AR509" s="21">
        <v>5</v>
      </c>
      <c r="AS509">
        <v>40</v>
      </c>
    </row>
    <row r="510" spans="13:45" x14ac:dyDescent="0.35">
      <c r="M510"/>
      <c r="AC510"/>
      <c r="AF510">
        <v>117</v>
      </c>
      <c r="AG510">
        <v>143616</v>
      </c>
      <c r="AH510">
        <v>1791</v>
      </c>
      <c r="AI510">
        <v>5</v>
      </c>
      <c r="AJ510">
        <v>18</v>
      </c>
      <c r="AK510">
        <v>20</v>
      </c>
      <c r="AM510" t="s">
        <v>40</v>
      </c>
      <c r="AN510" t="s">
        <v>41</v>
      </c>
      <c r="AO510">
        <v>1212</v>
      </c>
      <c r="AQ510">
        <v>33</v>
      </c>
      <c r="AR510" s="21">
        <v>2061</v>
      </c>
      <c r="AS510">
        <v>63</v>
      </c>
    </row>
    <row r="511" spans="13:45" x14ac:dyDescent="0.35">
      <c r="M511"/>
      <c r="AC511"/>
      <c r="AF511">
        <v>117</v>
      </c>
      <c r="AG511">
        <v>143616</v>
      </c>
      <c r="AH511">
        <v>1791</v>
      </c>
      <c r="AI511">
        <v>5</v>
      </c>
      <c r="AJ511">
        <v>18</v>
      </c>
      <c r="AK511">
        <v>20</v>
      </c>
      <c r="AM511" t="s">
        <v>24</v>
      </c>
      <c r="AN511" t="s">
        <v>406</v>
      </c>
      <c r="AO511">
        <v>1213</v>
      </c>
      <c r="AQ511">
        <v>94</v>
      </c>
      <c r="AR511" s="21">
        <v>308</v>
      </c>
      <c r="AS511">
        <v>17</v>
      </c>
    </row>
    <row r="512" spans="13:45" x14ac:dyDescent="0.35">
      <c r="M512"/>
      <c r="AC512"/>
      <c r="AF512">
        <v>117</v>
      </c>
      <c r="AG512">
        <v>143616</v>
      </c>
      <c r="AH512">
        <v>1791</v>
      </c>
      <c r="AI512">
        <v>5</v>
      </c>
      <c r="AJ512">
        <v>18</v>
      </c>
      <c r="AK512">
        <v>20</v>
      </c>
      <c r="AM512" t="s">
        <v>53</v>
      </c>
      <c r="AN512" t="s">
        <v>227</v>
      </c>
      <c r="AO512">
        <v>1214</v>
      </c>
      <c r="AQ512">
        <v>49</v>
      </c>
      <c r="AR512" s="21">
        <v>2496</v>
      </c>
      <c r="AS512">
        <v>78</v>
      </c>
    </row>
    <row r="513" spans="13:46" x14ac:dyDescent="0.35">
      <c r="M513"/>
      <c r="AC513"/>
      <c r="AF513">
        <v>117</v>
      </c>
      <c r="AG513">
        <v>143616</v>
      </c>
      <c r="AH513">
        <v>1791</v>
      </c>
      <c r="AI513">
        <v>5</v>
      </c>
      <c r="AJ513">
        <v>18</v>
      </c>
      <c r="AK513">
        <v>20</v>
      </c>
      <c r="AM513" t="s">
        <v>403</v>
      </c>
      <c r="AN513" t="s">
        <v>1050</v>
      </c>
      <c r="AO513">
        <v>1215</v>
      </c>
      <c r="AQ513">
        <v>94</v>
      </c>
      <c r="AR513" s="21">
        <v>466</v>
      </c>
      <c r="AS513">
        <v>51</v>
      </c>
      <c r="AT513" s="22">
        <f>AT$1658+SUM(AR$852:AR1372)+SUM(AS$852:AS1372)/100</f>
        <v>1658837.11</v>
      </c>
    </row>
    <row r="514" spans="13:46" x14ac:dyDescent="0.35">
      <c r="M514"/>
      <c r="AC514"/>
      <c r="AF514">
        <v>117</v>
      </c>
      <c r="AG514">
        <v>143616</v>
      </c>
      <c r="AH514">
        <v>1791</v>
      </c>
      <c r="AI514">
        <v>5</v>
      </c>
      <c r="AJ514">
        <v>18</v>
      </c>
      <c r="AK514">
        <v>20</v>
      </c>
      <c r="AM514" t="s">
        <v>403</v>
      </c>
      <c r="AN514" t="s">
        <v>1050</v>
      </c>
      <c r="AO514">
        <v>1216</v>
      </c>
      <c r="AQ514">
        <v>94</v>
      </c>
      <c r="AR514" s="21">
        <v>1675</v>
      </c>
      <c r="AS514">
        <v>4</v>
      </c>
      <c r="AT514" s="22">
        <f>+AT513-3332327.13</f>
        <v>-1673490.0199999998</v>
      </c>
    </row>
    <row r="515" spans="13:46" x14ac:dyDescent="0.35">
      <c r="M515"/>
      <c r="AC515"/>
      <c r="AF515">
        <v>117</v>
      </c>
      <c r="AG515">
        <v>143616</v>
      </c>
      <c r="AH515">
        <v>1791</v>
      </c>
      <c r="AI515">
        <v>5</v>
      </c>
      <c r="AJ515">
        <v>19</v>
      </c>
      <c r="AK515">
        <v>21</v>
      </c>
      <c r="AM515" t="s">
        <v>407</v>
      </c>
      <c r="AN515" t="s">
        <v>408</v>
      </c>
      <c r="AO515">
        <v>1217</v>
      </c>
      <c r="AQ515">
        <v>95</v>
      </c>
      <c r="AR515" s="21">
        <v>99</v>
      </c>
      <c r="AS515">
        <v>0</v>
      </c>
    </row>
    <row r="516" spans="13:46" x14ac:dyDescent="0.35">
      <c r="M516"/>
      <c r="AC516"/>
      <c r="AF516">
        <v>117</v>
      </c>
      <c r="AG516">
        <v>143616</v>
      </c>
      <c r="AH516">
        <v>1791</v>
      </c>
      <c r="AI516">
        <v>5</v>
      </c>
      <c r="AJ516">
        <v>19</v>
      </c>
      <c r="AK516">
        <v>21</v>
      </c>
      <c r="AM516" t="s">
        <v>409</v>
      </c>
      <c r="AN516" t="s">
        <v>410</v>
      </c>
      <c r="AO516">
        <v>1234</v>
      </c>
      <c r="AQ516">
        <v>99</v>
      </c>
      <c r="AR516" s="21">
        <v>2833</v>
      </c>
      <c r="AS516">
        <v>17</v>
      </c>
    </row>
    <row r="517" spans="13:46" x14ac:dyDescent="0.35">
      <c r="M517"/>
      <c r="AC517"/>
      <c r="AF517">
        <v>117</v>
      </c>
      <c r="AG517">
        <v>143616</v>
      </c>
      <c r="AH517">
        <v>1791</v>
      </c>
      <c r="AI517">
        <v>5</v>
      </c>
      <c r="AJ517">
        <v>19</v>
      </c>
      <c r="AK517">
        <v>21</v>
      </c>
      <c r="AM517" t="s">
        <v>409</v>
      </c>
      <c r="AN517" t="s">
        <v>410</v>
      </c>
      <c r="AO517">
        <v>1235</v>
      </c>
      <c r="AQ517">
        <v>99</v>
      </c>
      <c r="AR517" s="21">
        <v>246</v>
      </c>
      <c r="AS517">
        <v>88</v>
      </c>
    </row>
    <row r="518" spans="13:46" x14ac:dyDescent="0.35">
      <c r="M518"/>
      <c r="AC518"/>
      <c r="AF518">
        <v>117</v>
      </c>
      <c r="AG518">
        <v>143616</v>
      </c>
      <c r="AH518">
        <v>1791</v>
      </c>
      <c r="AI518">
        <v>5</v>
      </c>
      <c r="AJ518">
        <v>21</v>
      </c>
      <c r="AK518">
        <v>21</v>
      </c>
      <c r="AM518" t="s">
        <v>411</v>
      </c>
      <c r="AN518" t="s">
        <v>412</v>
      </c>
      <c r="AO518">
        <v>1238</v>
      </c>
      <c r="AQ518">
        <v>99</v>
      </c>
      <c r="AR518" s="21">
        <v>92</v>
      </c>
      <c r="AS518">
        <v>99</v>
      </c>
    </row>
    <row r="519" spans="13:46" x14ac:dyDescent="0.35">
      <c r="M519"/>
      <c r="AC519"/>
      <c r="AF519">
        <v>117</v>
      </c>
      <c r="AG519">
        <v>143616</v>
      </c>
      <c r="AH519">
        <v>1791</v>
      </c>
      <c r="AI519">
        <v>5</v>
      </c>
      <c r="AJ519">
        <v>21</v>
      </c>
      <c r="AK519">
        <v>21</v>
      </c>
      <c r="AM519" t="s">
        <v>411</v>
      </c>
      <c r="AN519" t="s">
        <v>412</v>
      </c>
      <c r="AO519">
        <v>1239</v>
      </c>
      <c r="AQ519">
        <v>99</v>
      </c>
      <c r="AR519" s="21">
        <v>195</v>
      </c>
      <c r="AS519">
        <v>4</v>
      </c>
    </row>
    <row r="520" spans="13:46" x14ac:dyDescent="0.35">
      <c r="M520"/>
      <c r="AC520"/>
      <c r="AF520">
        <v>117</v>
      </c>
      <c r="AG520">
        <v>143616</v>
      </c>
      <c r="AH520">
        <v>1791</v>
      </c>
      <c r="AI520">
        <v>5</v>
      </c>
      <c r="AJ520">
        <v>21</v>
      </c>
      <c r="AK520">
        <v>21</v>
      </c>
      <c r="AM520" t="s">
        <v>30</v>
      </c>
      <c r="AN520" t="s">
        <v>413</v>
      </c>
      <c r="AO520">
        <v>1242</v>
      </c>
      <c r="AQ520">
        <v>99</v>
      </c>
      <c r="AR520" s="21">
        <v>2071</v>
      </c>
      <c r="AS520">
        <v>56</v>
      </c>
    </row>
    <row r="521" spans="13:46" x14ac:dyDescent="0.35">
      <c r="M521"/>
      <c r="AC521"/>
      <c r="AF521">
        <v>117</v>
      </c>
      <c r="AG521">
        <v>143616</v>
      </c>
      <c r="AH521">
        <v>1791</v>
      </c>
      <c r="AI521">
        <v>5</v>
      </c>
      <c r="AJ521">
        <v>21</v>
      </c>
      <c r="AK521">
        <v>21</v>
      </c>
      <c r="AM521" t="s">
        <v>148</v>
      </c>
      <c r="AN521" t="s">
        <v>149</v>
      </c>
      <c r="AO521">
        <v>1243</v>
      </c>
      <c r="AQ521">
        <v>9</v>
      </c>
      <c r="AR521" s="21">
        <v>2174</v>
      </c>
      <c r="AS521">
        <v>40</v>
      </c>
    </row>
    <row r="522" spans="13:46" x14ac:dyDescent="0.35">
      <c r="M522"/>
      <c r="AC522"/>
      <c r="AF522">
        <v>117</v>
      </c>
      <c r="AG522">
        <v>143616</v>
      </c>
      <c r="AH522">
        <v>1791</v>
      </c>
      <c r="AI522">
        <v>5</v>
      </c>
      <c r="AJ522">
        <v>21</v>
      </c>
      <c r="AK522">
        <v>21</v>
      </c>
      <c r="AM522" t="s">
        <v>148</v>
      </c>
      <c r="AN522" t="s">
        <v>149</v>
      </c>
      <c r="AO522">
        <v>1244</v>
      </c>
      <c r="AQ522">
        <v>9</v>
      </c>
      <c r="AR522" s="21">
        <v>440</v>
      </c>
      <c r="AS522">
        <v>58</v>
      </c>
    </row>
    <row r="523" spans="13:46" x14ac:dyDescent="0.35">
      <c r="M523"/>
      <c r="AC523"/>
      <c r="AF523">
        <v>117</v>
      </c>
      <c r="AG523">
        <v>143616</v>
      </c>
      <c r="AH523">
        <v>1791</v>
      </c>
      <c r="AI523">
        <v>5</v>
      </c>
      <c r="AJ523">
        <v>21</v>
      </c>
      <c r="AK523">
        <v>21</v>
      </c>
      <c r="AM523" t="s">
        <v>185</v>
      </c>
      <c r="AN523" t="s">
        <v>288</v>
      </c>
      <c r="AO523">
        <v>1245</v>
      </c>
      <c r="AQ523">
        <v>26</v>
      </c>
      <c r="AR523" s="21">
        <v>4559</v>
      </c>
      <c r="AS523">
        <v>83</v>
      </c>
    </row>
    <row r="524" spans="13:46" x14ac:dyDescent="0.35">
      <c r="M524"/>
      <c r="AC524"/>
      <c r="AF524">
        <v>117</v>
      </c>
      <c r="AG524">
        <v>143616</v>
      </c>
      <c r="AH524">
        <v>1791</v>
      </c>
      <c r="AI524">
        <v>5</v>
      </c>
      <c r="AJ524">
        <v>21</v>
      </c>
      <c r="AK524">
        <v>21</v>
      </c>
      <c r="AM524" t="s">
        <v>228</v>
      </c>
      <c r="AN524" t="s">
        <v>440</v>
      </c>
      <c r="AO524">
        <v>1247</v>
      </c>
      <c r="AQ524">
        <v>100</v>
      </c>
      <c r="AR524" s="21">
        <v>2039</v>
      </c>
      <c r="AS524">
        <v>93</v>
      </c>
    </row>
    <row r="525" spans="13:46" x14ac:dyDescent="0.35">
      <c r="M525"/>
      <c r="AC525"/>
      <c r="AF525">
        <v>117</v>
      </c>
      <c r="AG525">
        <v>143616</v>
      </c>
      <c r="AH525">
        <v>1791</v>
      </c>
      <c r="AI525">
        <v>5</v>
      </c>
      <c r="AJ525">
        <v>21</v>
      </c>
      <c r="AK525">
        <v>22</v>
      </c>
      <c r="AM525" t="s">
        <v>197</v>
      </c>
      <c r="AN525" t="s">
        <v>243</v>
      </c>
      <c r="AO525">
        <v>1248</v>
      </c>
      <c r="AQ525">
        <v>100</v>
      </c>
      <c r="AR525" s="21">
        <v>900</v>
      </c>
      <c r="AS525">
        <v>0</v>
      </c>
    </row>
    <row r="526" spans="13:46" x14ac:dyDescent="0.35">
      <c r="M526"/>
      <c r="AC526"/>
      <c r="AF526">
        <v>117</v>
      </c>
      <c r="AG526">
        <v>143616</v>
      </c>
      <c r="AH526">
        <v>1791</v>
      </c>
      <c r="AI526">
        <v>5</v>
      </c>
      <c r="AJ526">
        <v>23</v>
      </c>
      <c r="AK526">
        <v>22</v>
      </c>
      <c r="AL526" t="s">
        <v>23</v>
      </c>
      <c r="AM526" t="s">
        <v>414</v>
      </c>
      <c r="AN526" t="s">
        <v>415</v>
      </c>
      <c r="AO526">
        <v>1249</v>
      </c>
      <c r="AQ526">
        <v>100</v>
      </c>
      <c r="AR526" s="21">
        <v>252</v>
      </c>
      <c r="AS526">
        <v>0</v>
      </c>
    </row>
    <row r="527" spans="13:46" x14ac:dyDescent="0.35">
      <c r="M527"/>
      <c r="AC527"/>
      <c r="AF527">
        <v>117</v>
      </c>
      <c r="AG527">
        <v>143616</v>
      </c>
      <c r="AH527">
        <v>1791</v>
      </c>
      <c r="AI527">
        <v>5</v>
      </c>
      <c r="AJ527">
        <v>23</v>
      </c>
      <c r="AK527">
        <v>22</v>
      </c>
      <c r="AM527" t="s">
        <v>330</v>
      </c>
      <c r="AN527" t="s">
        <v>416</v>
      </c>
      <c r="AO527">
        <v>1250</v>
      </c>
      <c r="AQ527">
        <v>101</v>
      </c>
      <c r="AR527" s="21">
        <v>202</v>
      </c>
      <c r="AS527">
        <v>46</v>
      </c>
    </row>
    <row r="528" spans="13:46" x14ac:dyDescent="0.35">
      <c r="M528"/>
      <c r="AC528"/>
      <c r="AF528">
        <v>117</v>
      </c>
      <c r="AG528">
        <v>143616</v>
      </c>
      <c r="AH528">
        <v>1791</v>
      </c>
      <c r="AI528">
        <v>5</v>
      </c>
      <c r="AJ528">
        <v>23</v>
      </c>
      <c r="AK528">
        <v>22</v>
      </c>
      <c r="AM528" t="s">
        <v>154</v>
      </c>
      <c r="AN528" t="s">
        <v>339</v>
      </c>
      <c r="AO528">
        <v>1251</v>
      </c>
      <c r="AQ528">
        <v>48</v>
      </c>
      <c r="AR528" s="21">
        <v>1195</v>
      </c>
      <c r="AS528">
        <v>21</v>
      </c>
    </row>
    <row r="529" spans="13:45" x14ac:dyDescent="0.35">
      <c r="M529"/>
      <c r="AC529"/>
      <c r="AF529">
        <v>117</v>
      </c>
      <c r="AG529">
        <v>143616</v>
      </c>
      <c r="AH529">
        <v>1791</v>
      </c>
      <c r="AI529">
        <v>5</v>
      </c>
      <c r="AJ529">
        <v>23</v>
      </c>
      <c r="AK529">
        <v>22</v>
      </c>
      <c r="AM529" t="s">
        <v>102</v>
      </c>
      <c r="AN529" t="s">
        <v>103</v>
      </c>
      <c r="AO529">
        <v>1252</v>
      </c>
      <c r="AQ529">
        <v>101</v>
      </c>
      <c r="AR529" s="21">
        <v>2859</v>
      </c>
      <c r="AS529">
        <v>10</v>
      </c>
    </row>
    <row r="530" spans="13:45" x14ac:dyDescent="0.35">
      <c r="M530"/>
      <c r="AC530"/>
      <c r="AF530">
        <v>117</v>
      </c>
      <c r="AG530">
        <v>143616</v>
      </c>
      <c r="AH530">
        <v>1791</v>
      </c>
      <c r="AI530">
        <v>5</v>
      </c>
      <c r="AJ530">
        <v>23</v>
      </c>
      <c r="AK530">
        <v>22</v>
      </c>
      <c r="AM530" t="s">
        <v>27</v>
      </c>
      <c r="AN530" t="s">
        <v>417</v>
      </c>
      <c r="AO530">
        <v>1257</v>
      </c>
      <c r="AQ530">
        <v>101</v>
      </c>
      <c r="AR530" s="21">
        <v>12</v>
      </c>
      <c r="AS530">
        <v>2</v>
      </c>
    </row>
    <row r="531" spans="13:45" x14ac:dyDescent="0.35">
      <c r="M531"/>
      <c r="AC531"/>
      <c r="AF531">
        <v>117</v>
      </c>
      <c r="AG531">
        <v>143616</v>
      </c>
      <c r="AH531">
        <v>1791</v>
      </c>
      <c r="AI531">
        <v>5</v>
      </c>
      <c r="AJ531">
        <v>23</v>
      </c>
      <c r="AK531">
        <v>22</v>
      </c>
      <c r="AM531" t="s">
        <v>365</v>
      </c>
      <c r="AN531" t="s">
        <v>418</v>
      </c>
      <c r="AO531">
        <v>1258</v>
      </c>
      <c r="AQ531">
        <v>102</v>
      </c>
      <c r="AR531" s="21">
        <v>44</v>
      </c>
      <c r="AS531">
        <v>24</v>
      </c>
    </row>
    <row r="532" spans="13:45" x14ac:dyDescent="0.35">
      <c r="M532"/>
      <c r="AC532"/>
      <c r="AF532">
        <v>118</v>
      </c>
      <c r="AG532">
        <v>143639</v>
      </c>
      <c r="AH532">
        <v>1791</v>
      </c>
      <c r="AI532">
        <v>5</v>
      </c>
      <c r="AJ532">
        <v>24</v>
      </c>
      <c r="AK532">
        <v>22</v>
      </c>
      <c r="AM532" t="s">
        <v>419</v>
      </c>
      <c r="AN532" t="s">
        <v>420</v>
      </c>
      <c r="AO532">
        <v>1259</v>
      </c>
      <c r="AQ532">
        <v>102</v>
      </c>
      <c r="AR532" s="21">
        <v>66</v>
      </c>
      <c r="AS532">
        <v>98</v>
      </c>
    </row>
    <row r="533" spans="13:45" x14ac:dyDescent="0.35">
      <c r="M533"/>
      <c r="AC533"/>
      <c r="AF533">
        <v>118</v>
      </c>
      <c r="AG533">
        <v>143639</v>
      </c>
      <c r="AH533">
        <v>1791</v>
      </c>
      <c r="AI533">
        <v>5</v>
      </c>
      <c r="AJ533">
        <v>24</v>
      </c>
      <c r="AK533">
        <v>22</v>
      </c>
      <c r="AM533" t="s">
        <v>421</v>
      </c>
      <c r="AN533" t="s">
        <v>418</v>
      </c>
      <c r="AO533">
        <v>1260</v>
      </c>
      <c r="AQ533">
        <v>102</v>
      </c>
      <c r="AR533" s="21">
        <v>13</v>
      </c>
      <c r="AS533">
        <v>75</v>
      </c>
    </row>
    <row r="534" spans="13:45" x14ac:dyDescent="0.35">
      <c r="M534"/>
      <c r="AC534"/>
      <c r="AF534">
        <v>118</v>
      </c>
      <c r="AG534">
        <v>143639</v>
      </c>
      <c r="AH534">
        <v>1791</v>
      </c>
      <c r="AI534">
        <v>5</v>
      </c>
      <c r="AJ534">
        <v>24</v>
      </c>
      <c r="AK534">
        <v>22</v>
      </c>
      <c r="AM534" t="s">
        <v>26</v>
      </c>
      <c r="AN534" t="s">
        <v>372</v>
      </c>
      <c r="AO534">
        <v>1261</v>
      </c>
      <c r="AQ534">
        <v>116</v>
      </c>
      <c r="AR534" s="21">
        <v>632</v>
      </c>
      <c r="AS534">
        <v>86</v>
      </c>
    </row>
    <row r="535" spans="13:45" x14ac:dyDescent="0.35">
      <c r="M535"/>
      <c r="AC535"/>
      <c r="AF535">
        <v>118</v>
      </c>
      <c r="AG535">
        <v>143639</v>
      </c>
      <c r="AH535">
        <v>1791</v>
      </c>
      <c r="AI535">
        <v>5</v>
      </c>
      <c r="AJ535">
        <v>24</v>
      </c>
      <c r="AK535">
        <v>22</v>
      </c>
      <c r="AM535" t="s">
        <v>185</v>
      </c>
      <c r="AN535" t="s">
        <v>157</v>
      </c>
      <c r="AO535">
        <v>1262</v>
      </c>
      <c r="AQ535">
        <v>103</v>
      </c>
      <c r="AR535" s="21">
        <v>560</v>
      </c>
      <c r="AS535">
        <v>25</v>
      </c>
    </row>
    <row r="536" spans="13:45" x14ac:dyDescent="0.35">
      <c r="M536"/>
      <c r="AC536"/>
      <c r="AF536">
        <v>118</v>
      </c>
      <c r="AG536">
        <v>143639</v>
      </c>
      <c r="AH536">
        <v>1791</v>
      </c>
      <c r="AI536">
        <v>5</v>
      </c>
      <c r="AJ536">
        <v>24</v>
      </c>
      <c r="AK536">
        <v>22</v>
      </c>
      <c r="AM536" t="s">
        <v>27</v>
      </c>
      <c r="AN536" t="s">
        <v>422</v>
      </c>
      <c r="AO536">
        <v>1263</v>
      </c>
      <c r="AQ536">
        <v>103</v>
      </c>
      <c r="AR536" s="21">
        <v>591</v>
      </c>
      <c r="AS536">
        <v>63</v>
      </c>
    </row>
    <row r="537" spans="13:45" x14ac:dyDescent="0.35">
      <c r="M537"/>
      <c r="AC537"/>
      <c r="AF537">
        <v>118</v>
      </c>
      <c r="AG537">
        <v>143639</v>
      </c>
      <c r="AH537">
        <v>1791</v>
      </c>
      <c r="AI537">
        <v>5</v>
      </c>
      <c r="AJ537">
        <v>24</v>
      </c>
      <c r="AK537">
        <v>22</v>
      </c>
      <c r="AM537" t="s">
        <v>424</v>
      </c>
      <c r="AN537" t="s">
        <v>423</v>
      </c>
      <c r="AO537">
        <v>1264</v>
      </c>
      <c r="AQ537">
        <v>103</v>
      </c>
      <c r="AR537" s="21">
        <v>476</v>
      </c>
      <c r="AS537">
        <v>48</v>
      </c>
    </row>
    <row r="538" spans="13:45" x14ac:dyDescent="0.35">
      <c r="M538"/>
      <c r="AC538"/>
      <c r="AF538">
        <v>118</v>
      </c>
      <c r="AG538">
        <v>143639</v>
      </c>
      <c r="AH538">
        <v>1791</v>
      </c>
      <c r="AI538">
        <v>5</v>
      </c>
      <c r="AJ538">
        <v>24</v>
      </c>
      <c r="AK538">
        <v>22</v>
      </c>
      <c r="AM538" t="s">
        <v>284</v>
      </c>
      <c r="AN538" t="s">
        <v>425</v>
      </c>
      <c r="AO538">
        <v>1265</v>
      </c>
      <c r="AQ538">
        <v>104</v>
      </c>
      <c r="AR538" s="21">
        <v>150</v>
      </c>
      <c r="AS538">
        <v>48</v>
      </c>
    </row>
    <row r="539" spans="13:45" x14ac:dyDescent="0.35">
      <c r="M539"/>
      <c r="AC539"/>
      <c r="AF539">
        <v>118</v>
      </c>
      <c r="AG539">
        <v>143639</v>
      </c>
      <c r="AH539">
        <v>1791</v>
      </c>
      <c r="AI539">
        <v>5</v>
      </c>
      <c r="AJ539">
        <v>24</v>
      </c>
      <c r="AK539">
        <v>22</v>
      </c>
      <c r="AM539" t="s">
        <v>28</v>
      </c>
      <c r="AN539" t="s">
        <v>29</v>
      </c>
      <c r="AO539">
        <v>1266</v>
      </c>
      <c r="AQ539">
        <v>30</v>
      </c>
      <c r="AR539" s="21">
        <v>1467</v>
      </c>
      <c r="AS539">
        <v>81</v>
      </c>
    </row>
    <row r="540" spans="13:45" x14ac:dyDescent="0.35">
      <c r="M540"/>
      <c r="AC540"/>
      <c r="AF540">
        <v>118</v>
      </c>
      <c r="AG540">
        <v>143639</v>
      </c>
      <c r="AH540">
        <v>1791</v>
      </c>
      <c r="AI540">
        <v>5</v>
      </c>
      <c r="AJ540">
        <v>24</v>
      </c>
      <c r="AK540">
        <v>22</v>
      </c>
      <c r="AL540" t="s">
        <v>267</v>
      </c>
      <c r="AM540" t="s">
        <v>28</v>
      </c>
      <c r="AN540" t="s">
        <v>29</v>
      </c>
      <c r="AO540">
        <v>1267</v>
      </c>
      <c r="AQ540">
        <v>30</v>
      </c>
      <c r="AR540" s="21">
        <v>5185</v>
      </c>
      <c r="AS540">
        <v>24</v>
      </c>
    </row>
    <row r="541" spans="13:45" x14ac:dyDescent="0.35">
      <c r="M541"/>
      <c r="AC541"/>
      <c r="AF541">
        <v>118</v>
      </c>
      <c r="AG541">
        <v>143639</v>
      </c>
      <c r="AH541">
        <v>1791</v>
      </c>
      <c r="AI541">
        <v>5</v>
      </c>
      <c r="AJ541">
        <v>24</v>
      </c>
      <c r="AK541">
        <v>22</v>
      </c>
      <c r="AM541" t="s">
        <v>233</v>
      </c>
      <c r="AN541" t="s">
        <v>219</v>
      </c>
      <c r="AO541">
        <v>1274</v>
      </c>
      <c r="AQ541">
        <v>7</v>
      </c>
      <c r="AR541" s="21">
        <v>903</v>
      </c>
      <c r="AS541">
        <v>6</v>
      </c>
    </row>
    <row r="542" spans="13:45" x14ac:dyDescent="0.35">
      <c r="M542"/>
      <c r="AC542"/>
      <c r="AF542">
        <v>118</v>
      </c>
      <c r="AG542">
        <v>143639</v>
      </c>
      <c r="AH542">
        <v>1791</v>
      </c>
      <c r="AI542">
        <v>5</v>
      </c>
      <c r="AJ542">
        <v>24</v>
      </c>
      <c r="AK542">
        <v>22</v>
      </c>
      <c r="AM542" t="s">
        <v>27</v>
      </c>
      <c r="AN542" t="s">
        <v>426</v>
      </c>
      <c r="AO542">
        <v>1275</v>
      </c>
      <c r="AQ542">
        <v>104</v>
      </c>
      <c r="AR542" s="21">
        <v>313</v>
      </c>
      <c r="AS542">
        <v>80</v>
      </c>
    </row>
    <row r="543" spans="13:45" x14ac:dyDescent="0.35">
      <c r="M543"/>
      <c r="AC543"/>
      <c r="AF543">
        <v>118</v>
      </c>
      <c r="AG543">
        <v>143639</v>
      </c>
      <c r="AH543">
        <v>1791</v>
      </c>
      <c r="AI543">
        <v>5</v>
      </c>
      <c r="AJ543">
        <v>24</v>
      </c>
      <c r="AK543">
        <v>23</v>
      </c>
      <c r="AM543" t="s">
        <v>26</v>
      </c>
      <c r="AN543" t="s">
        <v>101</v>
      </c>
      <c r="AO543">
        <v>1276</v>
      </c>
      <c r="AQ543">
        <v>105</v>
      </c>
      <c r="AR543" s="21">
        <v>229</v>
      </c>
      <c r="AS543">
        <v>46</v>
      </c>
    </row>
    <row r="544" spans="13:45" x14ac:dyDescent="0.35">
      <c r="M544"/>
      <c r="AC544"/>
      <c r="AF544">
        <v>118</v>
      </c>
      <c r="AG544">
        <v>143639</v>
      </c>
      <c r="AH544">
        <v>1791</v>
      </c>
      <c r="AI544">
        <v>5</v>
      </c>
      <c r="AJ544">
        <v>25</v>
      </c>
      <c r="AK544">
        <v>23</v>
      </c>
      <c r="AL544" t="s">
        <v>23</v>
      </c>
      <c r="AM544" t="s">
        <v>30</v>
      </c>
      <c r="AN544" t="s">
        <v>207</v>
      </c>
      <c r="AO544">
        <v>1277</v>
      </c>
      <c r="AQ544">
        <v>105</v>
      </c>
      <c r="AR544" s="21">
        <v>270</v>
      </c>
      <c r="AS544">
        <v>44</v>
      </c>
    </row>
    <row r="545" spans="13:46" x14ac:dyDescent="0.35">
      <c r="M545"/>
      <c r="AC545"/>
      <c r="AF545">
        <v>118</v>
      </c>
      <c r="AG545">
        <v>143639</v>
      </c>
      <c r="AH545">
        <v>1791</v>
      </c>
      <c r="AI545">
        <v>5</v>
      </c>
      <c r="AJ545">
        <v>25</v>
      </c>
      <c r="AK545">
        <v>23</v>
      </c>
      <c r="AM545" t="s">
        <v>27</v>
      </c>
      <c r="AN545" t="s">
        <v>339</v>
      </c>
      <c r="AO545">
        <v>1284</v>
      </c>
      <c r="AQ545">
        <v>106</v>
      </c>
      <c r="AR545" s="21">
        <v>2973</v>
      </c>
      <c r="AS545">
        <v>73</v>
      </c>
    </row>
    <row r="546" spans="13:46" x14ac:dyDescent="0.35">
      <c r="M546"/>
      <c r="AC546"/>
      <c r="AF546">
        <v>118</v>
      </c>
      <c r="AG546">
        <v>143639</v>
      </c>
      <c r="AH546">
        <v>1791</v>
      </c>
      <c r="AI546">
        <v>5</v>
      </c>
      <c r="AJ546">
        <v>25</v>
      </c>
      <c r="AK546">
        <v>23</v>
      </c>
      <c r="AM546" t="s">
        <v>427</v>
      </c>
      <c r="AN546" t="s">
        <v>428</v>
      </c>
      <c r="AO546">
        <v>1285</v>
      </c>
      <c r="AQ546">
        <v>106</v>
      </c>
      <c r="AR546" s="21">
        <v>2114</v>
      </c>
      <c r="AS546">
        <v>59</v>
      </c>
    </row>
    <row r="547" spans="13:46" x14ac:dyDescent="0.35">
      <c r="M547"/>
      <c r="AC547"/>
      <c r="AF547">
        <v>118</v>
      </c>
      <c r="AG547">
        <v>143639</v>
      </c>
      <c r="AH547">
        <v>1791</v>
      </c>
      <c r="AI547">
        <v>5</v>
      </c>
      <c r="AJ547">
        <v>26</v>
      </c>
      <c r="AK547">
        <v>23</v>
      </c>
      <c r="AM547" t="s">
        <v>191</v>
      </c>
      <c r="AN547" t="s">
        <v>429</v>
      </c>
      <c r="AO547">
        <v>1291</v>
      </c>
      <c r="AQ547">
        <v>106</v>
      </c>
      <c r="AR547" s="21">
        <v>471</v>
      </c>
      <c r="AS547">
        <v>63</v>
      </c>
      <c r="AT547" s="22">
        <f>AT$1658+SUM(AR$866:AR1392)+SUM(AS$866:AS1392)/100</f>
        <v>1646736.81</v>
      </c>
    </row>
    <row r="548" spans="13:46" x14ac:dyDescent="0.35">
      <c r="M548"/>
      <c r="AC548"/>
      <c r="AF548">
        <v>118</v>
      </c>
      <c r="AG548">
        <v>143639</v>
      </c>
      <c r="AH548">
        <v>1791</v>
      </c>
      <c r="AI548">
        <v>5</v>
      </c>
      <c r="AJ548">
        <v>26</v>
      </c>
      <c r="AK548">
        <v>23</v>
      </c>
      <c r="AM548" t="s">
        <v>93</v>
      </c>
      <c r="AN548" t="s">
        <v>430</v>
      </c>
      <c r="AO548">
        <v>1292</v>
      </c>
      <c r="AQ548">
        <v>108</v>
      </c>
      <c r="AR548" s="21">
        <v>699</v>
      </c>
      <c r="AS548">
        <v>87</v>
      </c>
      <c r="AT548" s="22">
        <f>+AT547-3341344.62</f>
        <v>-1694607.81</v>
      </c>
    </row>
    <row r="549" spans="13:46" x14ac:dyDescent="0.35">
      <c r="M549"/>
      <c r="AC549"/>
      <c r="AF549">
        <v>118</v>
      </c>
      <c r="AG549">
        <v>143639</v>
      </c>
      <c r="AH549">
        <v>1791</v>
      </c>
      <c r="AI549">
        <v>5</v>
      </c>
      <c r="AJ549">
        <v>27</v>
      </c>
      <c r="AK549">
        <v>23</v>
      </c>
      <c r="AM549" t="s">
        <v>431</v>
      </c>
      <c r="AN549" t="s">
        <v>311</v>
      </c>
      <c r="AO549">
        <v>1293</v>
      </c>
      <c r="AQ549">
        <v>108</v>
      </c>
      <c r="AR549" s="21">
        <v>1998</v>
      </c>
      <c r="AS549">
        <v>27</v>
      </c>
    </row>
    <row r="550" spans="13:46" x14ac:dyDescent="0.35">
      <c r="M550"/>
      <c r="AC550"/>
      <c r="AF550">
        <v>118</v>
      </c>
      <c r="AG550">
        <v>143639</v>
      </c>
      <c r="AH550">
        <v>1791</v>
      </c>
      <c r="AI550">
        <v>5</v>
      </c>
      <c r="AJ550">
        <v>27</v>
      </c>
      <c r="AK550">
        <v>23</v>
      </c>
      <c r="AM550" t="s">
        <v>432</v>
      </c>
      <c r="AN550" t="s">
        <v>311</v>
      </c>
      <c r="AO550">
        <v>1294</v>
      </c>
      <c r="AQ550">
        <v>108</v>
      </c>
      <c r="AR550" s="21">
        <v>526</v>
      </c>
      <c r="AS550">
        <v>30</v>
      </c>
    </row>
    <row r="551" spans="13:46" x14ac:dyDescent="0.35">
      <c r="M551"/>
      <c r="AC551"/>
      <c r="AF551">
        <v>118</v>
      </c>
      <c r="AG551">
        <v>143639</v>
      </c>
      <c r="AH551">
        <v>1791</v>
      </c>
      <c r="AI551">
        <v>5</v>
      </c>
      <c r="AJ551">
        <v>27</v>
      </c>
      <c r="AK551">
        <v>23</v>
      </c>
      <c r="AM551" t="s">
        <v>167</v>
      </c>
      <c r="AN551" t="s">
        <v>433</v>
      </c>
      <c r="AO551">
        <v>1295</v>
      </c>
      <c r="AQ551">
        <v>109</v>
      </c>
      <c r="AR551" s="21">
        <v>726</v>
      </c>
      <c r="AS551">
        <v>66</v>
      </c>
    </row>
    <row r="552" spans="13:46" x14ac:dyDescent="0.35">
      <c r="M552"/>
      <c r="AC552"/>
      <c r="AF552">
        <v>118</v>
      </c>
      <c r="AG552">
        <v>143645</v>
      </c>
      <c r="AH552">
        <v>1791</v>
      </c>
      <c r="AI552">
        <v>5</v>
      </c>
      <c r="AJ552">
        <v>27</v>
      </c>
      <c r="AK552">
        <v>23</v>
      </c>
      <c r="AM552" t="s">
        <v>162</v>
      </c>
      <c r="AN552" t="s">
        <v>281</v>
      </c>
      <c r="AO552">
        <v>1296</v>
      </c>
      <c r="AQ552">
        <v>109</v>
      </c>
      <c r="AR552" s="21">
        <v>167</v>
      </c>
      <c r="AS552">
        <v>17</v>
      </c>
    </row>
    <row r="553" spans="13:46" x14ac:dyDescent="0.35">
      <c r="M553"/>
      <c r="AC553"/>
      <c r="AF553">
        <v>118</v>
      </c>
      <c r="AG553">
        <v>143645</v>
      </c>
      <c r="AH553">
        <v>1791</v>
      </c>
      <c r="AI553">
        <v>5</v>
      </c>
      <c r="AJ553">
        <v>27</v>
      </c>
      <c r="AK553">
        <v>24</v>
      </c>
      <c r="AM553" t="s">
        <v>151</v>
      </c>
      <c r="AN553" t="s">
        <v>434</v>
      </c>
      <c r="AO553">
        <v>1297</v>
      </c>
      <c r="AQ553">
        <v>109</v>
      </c>
      <c r="AR553" s="21">
        <v>1069</v>
      </c>
      <c r="AS553">
        <v>12</v>
      </c>
    </row>
    <row r="554" spans="13:46" x14ac:dyDescent="0.35">
      <c r="M554"/>
      <c r="AC554"/>
      <c r="AF554">
        <v>118</v>
      </c>
      <c r="AG554">
        <v>143645</v>
      </c>
      <c r="AH554">
        <v>1791</v>
      </c>
      <c r="AI554">
        <v>5</v>
      </c>
      <c r="AJ554">
        <v>27</v>
      </c>
      <c r="AK554">
        <v>24</v>
      </c>
      <c r="AM554" t="s">
        <v>151</v>
      </c>
      <c r="AN554" t="s">
        <v>434</v>
      </c>
      <c r="AO554">
        <v>1298</v>
      </c>
      <c r="AQ554">
        <v>109</v>
      </c>
      <c r="AR554" s="21">
        <v>488</v>
      </c>
      <c r="AS554">
        <v>53</v>
      </c>
    </row>
    <row r="555" spans="13:46" x14ac:dyDescent="0.35">
      <c r="M555"/>
      <c r="AC555"/>
      <c r="AF555">
        <v>118</v>
      </c>
      <c r="AG555">
        <v>143645</v>
      </c>
      <c r="AH555">
        <v>1791</v>
      </c>
      <c r="AI555">
        <v>5</v>
      </c>
      <c r="AJ555">
        <v>27</v>
      </c>
      <c r="AK555">
        <v>24</v>
      </c>
      <c r="AM555" t="s">
        <v>104</v>
      </c>
      <c r="AN555" t="s">
        <v>435</v>
      </c>
      <c r="AO555">
        <v>1308</v>
      </c>
      <c r="AQ555">
        <v>111</v>
      </c>
      <c r="AR555" s="21">
        <v>6691</v>
      </c>
      <c r="AS555">
        <v>82</v>
      </c>
    </row>
    <row r="556" spans="13:46" x14ac:dyDescent="0.35">
      <c r="M556"/>
      <c r="AC556"/>
      <c r="AF556">
        <v>118</v>
      </c>
      <c r="AG556">
        <v>143645</v>
      </c>
      <c r="AH556">
        <v>1791</v>
      </c>
      <c r="AI556">
        <v>5</v>
      </c>
      <c r="AJ556">
        <v>27</v>
      </c>
      <c r="AK556">
        <v>24</v>
      </c>
      <c r="AM556" t="s">
        <v>27</v>
      </c>
      <c r="AN556" t="s">
        <v>426</v>
      </c>
      <c r="AO556">
        <v>1309</v>
      </c>
      <c r="AQ556">
        <v>104</v>
      </c>
      <c r="AR556" s="21">
        <v>252</v>
      </c>
      <c r="AS556">
        <v>84</v>
      </c>
    </row>
    <row r="557" spans="13:46" x14ac:dyDescent="0.35">
      <c r="M557"/>
      <c r="AC557"/>
      <c r="AF557">
        <v>118</v>
      </c>
      <c r="AG557">
        <v>143645</v>
      </c>
      <c r="AH557">
        <v>1791</v>
      </c>
      <c r="AI557">
        <v>5</v>
      </c>
      <c r="AJ557">
        <v>28</v>
      </c>
      <c r="AK557">
        <v>24</v>
      </c>
      <c r="AM557" t="s">
        <v>33</v>
      </c>
      <c r="AN557" t="s">
        <v>49</v>
      </c>
      <c r="AO557">
        <v>1310</v>
      </c>
      <c r="AQ557">
        <v>6</v>
      </c>
      <c r="AR557" s="21">
        <v>1411</v>
      </c>
      <c r="AS557">
        <v>90</v>
      </c>
    </row>
    <row r="558" spans="13:46" x14ac:dyDescent="0.35">
      <c r="M558"/>
      <c r="AC558"/>
      <c r="AF558">
        <v>118</v>
      </c>
      <c r="AG558">
        <v>143645</v>
      </c>
      <c r="AH558">
        <v>1791</v>
      </c>
      <c r="AI558">
        <v>5</v>
      </c>
      <c r="AJ558">
        <v>30</v>
      </c>
      <c r="AK558">
        <v>24</v>
      </c>
      <c r="AM558" t="s">
        <v>33</v>
      </c>
      <c r="AN558" t="s">
        <v>49</v>
      </c>
      <c r="AO558">
        <v>1311</v>
      </c>
      <c r="AQ558">
        <v>6</v>
      </c>
      <c r="AR558" s="21">
        <v>7539</v>
      </c>
      <c r="AS558">
        <v>68</v>
      </c>
    </row>
    <row r="559" spans="13:46" x14ac:dyDescent="0.35">
      <c r="M559"/>
      <c r="AC559"/>
      <c r="AF559">
        <v>118</v>
      </c>
      <c r="AG559">
        <v>143645</v>
      </c>
      <c r="AH559">
        <v>1791</v>
      </c>
      <c r="AI559">
        <v>5</v>
      </c>
      <c r="AJ559">
        <v>30</v>
      </c>
      <c r="AK559">
        <v>24</v>
      </c>
      <c r="AM559" t="s">
        <v>34</v>
      </c>
      <c r="AN559" t="s">
        <v>132</v>
      </c>
      <c r="AO559">
        <v>1312</v>
      </c>
      <c r="AQ559">
        <v>52</v>
      </c>
      <c r="AR559" s="21">
        <v>331</v>
      </c>
      <c r="AS559">
        <v>14</v>
      </c>
    </row>
    <row r="560" spans="13:46" x14ac:dyDescent="0.35">
      <c r="M560"/>
      <c r="AC560"/>
      <c r="AF560">
        <v>118</v>
      </c>
      <c r="AG560">
        <v>143645</v>
      </c>
      <c r="AH560">
        <v>1791</v>
      </c>
      <c r="AI560">
        <v>5</v>
      </c>
      <c r="AJ560">
        <v>30</v>
      </c>
      <c r="AK560">
        <v>24</v>
      </c>
      <c r="AM560" t="s">
        <v>34</v>
      </c>
      <c r="AN560" t="s">
        <v>132</v>
      </c>
      <c r="AO560">
        <v>1313</v>
      </c>
      <c r="AQ560">
        <v>52</v>
      </c>
      <c r="AR560" s="21">
        <v>5631</v>
      </c>
      <c r="AS560">
        <v>68</v>
      </c>
    </row>
    <row r="561" spans="13:45" x14ac:dyDescent="0.35">
      <c r="M561"/>
      <c r="AC561"/>
      <c r="AF561">
        <v>118</v>
      </c>
      <c r="AG561">
        <v>143645</v>
      </c>
      <c r="AH561">
        <v>1791</v>
      </c>
      <c r="AI561">
        <v>5</v>
      </c>
      <c r="AJ561">
        <v>30</v>
      </c>
      <c r="AK561">
        <v>25</v>
      </c>
      <c r="AM561" t="s">
        <v>26</v>
      </c>
      <c r="AN561" t="s">
        <v>372</v>
      </c>
      <c r="AO561">
        <v>1318</v>
      </c>
      <c r="AQ561">
        <v>116</v>
      </c>
      <c r="AR561" s="21">
        <v>7846</v>
      </c>
      <c r="AS561">
        <v>29</v>
      </c>
    </row>
    <row r="562" spans="13:45" x14ac:dyDescent="0.35">
      <c r="M562"/>
      <c r="AC562"/>
      <c r="AF562">
        <v>118</v>
      </c>
      <c r="AG562">
        <v>143645</v>
      </c>
      <c r="AH562">
        <v>1791</v>
      </c>
      <c r="AI562">
        <v>5</v>
      </c>
      <c r="AJ562">
        <v>30</v>
      </c>
      <c r="AK562">
        <v>25</v>
      </c>
      <c r="AM562" t="s">
        <v>26</v>
      </c>
      <c r="AN562" t="s">
        <v>372</v>
      </c>
      <c r="AO562">
        <v>1319</v>
      </c>
      <c r="AQ562">
        <v>116</v>
      </c>
      <c r="AR562" s="21">
        <v>85</v>
      </c>
      <c r="AS562">
        <v>38</v>
      </c>
    </row>
    <row r="563" spans="13:45" x14ac:dyDescent="0.35">
      <c r="M563"/>
      <c r="AC563"/>
      <c r="AF563">
        <v>118</v>
      </c>
      <c r="AG563">
        <v>143645</v>
      </c>
      <c r="AH563">
        <v>1791</v>
      </c>
      <c r="AI563">
        <v>5</v>
      </c>
      <c r="AJ563">
        <v>30</v>
      </c>
      <c r="AK563">
        <v>25</v>
      </c>
      <c r="AM563" t="s">
        <v>104</v>
      </c>
      <c r="AN563" t="s">
        <v>436</v>
      </c>
      <c r="AO563">
        <v>1326</v>
      </c>
      <c r="AQ563">
        <v>112</v>
      </c>
      <c r="AR563" s="21">
        <v>461</v>
      </c>
      <c r="AS563">
        <v>61</v>
      </c>
    </row>
    <row r="564" spans="13:45" x14ac:dyDescent="0.35">
      <c r="M564"/>
      <c r="AC564"/>
      <c r="AF564">
        <v>118</v>
      </c>
      <c r="AG564">
        <v>143645</v>
      </c>
      <c r="AH564">
        <v>1791</v>
      </c>
      <c r="AI564">
        <v>5</v>
      </c>
      <c r="AJ564">
        <v>30</v>
      </c>
      <c r="AK564">
        <v>25</v>
      </c>
      <c r="AM564" t="s">
        <v>35</v>
      </c>
      <c r="AN564" t="s">
        <v>437</v>
      </c>
      <c r="AO564">
        <v>1327</v>
      </c>
      <c r="AQ564">
        <v>113</v>
      </c>
      <c r="AR564" s="21">
        <v>902</v>
      </c>
      <c r="AS564">
        <v>47</v>
      </c>
    </row>
    <row r="565" spans="13:45" x14ac:dyDescent="0.35">
      <c r="M565"/>
      <c r="AC565"/>
      <c r="AF565">
        <v>118</v>
      </c>
      <c r="AG565">
        <v>143645</v>
      </c>
      <c r="AH565">
        <v>1791</v>
      </c>
      <c r="AI565">
        <v>5</v>
      </c>
      <c r="AJ565">
        <v>31</v>
      </c>
      <c r="AK565">
        <v>25</v>
      </c>
      <c r="AM565" t="s">
        <v>438</v>
      </c>
      <c r="AN565" t="s">
        <v>439</v>
      </c>
      <c r="AO565">
        <v>1328</v>
      </c>
      <c r="AQ565">
        <v>113</v>
      </c>
      <c r="AR565" s="21">
        <v>403</v>
      </c>
      <c r="AS565">
        <v>21</v>
      </c>
    </row>
    <row r="566" spans="13:45" x14ac:dyDescent="0.35">
      <c r="M566"/>
      <c r="AC566"/>
      <c r="AF566">
        <v>119</v>
      </c>
      <c r="AG566">
        <v>143651</v>
      </c>
      <c r="AH566">
        <v>1791</v>
      </c>
      <c r="AI566">
        <v>5</v>
      </c>
      <c r="AJ566">
        <v>31</v>
      </c>
      <c r="AK566">
        <v>25</v>
      </c>
      <c r="AM566" t="s">
        <v>33</v>
      </c>
      <c r="AN566" t="s">
        <v>49</v>
      </c>
      <c r="AO566">
        <v>1329</v>
      </c>
      <c r="AQ566">
        <v>6</v>
      </c>
      <c r="AR566" s="21">
        <v>398</v>
      </c>
      <c r="AS566">
        <v>21</v>
      </c>
    </row>
    <row r="567" spans="13:45" x14ac:dyDescent="0.35">
      <c r="M567"/>
      <c r="AC567"/>
      <c r="AF567">
        <v>119</v>
      </c>
      <c r="AG567">
        <v>143651</v>
      </c>
      <c r="AH567">
        <v>1791</v>
      </c>
      <c r="AI567">
        <v>5</v>
      </c>
      <c r="AJ567">
        <v>31</v>
      </c>
      <c r="AK567">
        <v>25</v>
      </c>
      <c r="AM567" t="s">
        <v>312</v>
      </c>
      <c r="AN567" t="s">
        <v>293</v>
      </c>
      <c r="AO567">
        <v>1333</v>
      </c>
      <c r="AQ567">
        <v>21</v>
      </c>
      <c r="AR567" s="21">
        <v>505</v>
      </c>
      <c r="AS567">
        <v>56</v>
      </c>
    </row>
    <row r="568" spans="13:45" x14ac:dyDescent="0.35">
      <c r="M568"/>
      <c r="AC568"/>
      <c r="AF568">
        <v>119</v>
      </c>
      <c r="AG568">
        <v>143651</v>
      </c>
      <c r="AH568">
        <v>1791</v>
      </c>
      <c r="AI568">
        <v>5</v>
      </c>
      <c r="AJ568">
        <v>31</v>
      </c>
      <c r="AK568">
        <v>25</v>
      </c>
      <c r="AM568" t="s">
        <v>35</v>
      </c>
      <c r="AN568" t="s">
        <v>440</v>
      </c>
      <c r="AO568">
        <v>1335</v>
      </c>
      <c r="AQ568">
        <v>114</v>
      </c>
      <c r="AR568" s="21">
        <v>276</v>
      </c>
      <c r="AS568">
        <v>92</v>
      </c>
    </row>
    <row r="569" spans="13:45" x14ac:dyDescent="0.35">
      <c r="M569"/>
      <c r="AC569"/>
      <c r="AF569">
        <v>119</v>
      </c>
      <c r="AG569">
        <v>143651</v>
      </c>
      <c r="AH569">
        <v>1791</v>
      </c>
      <c r="AI569">
        <v>6</v>
      </c>
      <c r="AJ569">
        <v>1</v>
      </c>
      <c r="AK569">
        <v>26</v>
      </c>
      <c r="AM569" t="s">
        <v>35</v>
      </c>
      <c r="AN569" t="s">
        <v>440</v>
      </c>
      <c r="AO569">
        <v>1336</v>
      </c>
      <c r="AQ569">
        <v>114</v>
      </c>
      <c r="AR569" s="21">
        <v>276</v>
      </c>
      <c r="AS569">
        <v>92</v>
      </c>
    </row>
    <row r="570" spans="13:45" x14ac:dyDescent="0.35">
      <c r="M570"/>
      <c r="AC570"/>
      <c r="AF570">
        <v>119</v>
      </c>
      <c r="AG570">
        <v>143651</v>
      </c>
      <c r="AH570">
        <v>1791</v>
      </c>
      <c r="AI570">
        <v>6</v>
      </c>
      <c r="AJ570">
        <v>1</v>
      </c>
      <c r="AK570">
        <v>26</v>
      </c>
      <c r="AM570" t="s">
        <v>395</v>
      </c>
      <c r="AN570" t="s">
        <v>396</v>
      </c>
      <c r="AO570">
        <v>1337</v>
      </c>
      <c r="AQ570">
        <v>83</v>
      </c>
      <c r="AR570" s="21">
        <v>342</v>
      </c>
      <c r="AS570">
        <v>76</v>
      </c>
    </row>
    <row r="571" spans="13:45" x14ac:dyDescent="0.35">
      <c r="M571"/>
      <c r="AC571"/>
      <c r="AF571">
        <v>119</v>
      </c>
      <c r="AG571">
        <v>143651</v>
      </c>
      <c r="AH571">
        <v>1791</v>
      </c>
      <c r="AI571">
        <v>6</v>
      </c>
      <c r="AJ571">
        <v>1</v>
      </c>
      <c r="AK571">
        <v>26</v>
      </c>
      <c r="AM571" t="s">
        <v>395</v>
      </c>
      <c r="AN571" t="s">
        <v>396</v>
      </c>
      <c r="AO571">
        <v>1338</v>
      </c>
      <c r="AQ571">
        <v>83</v>
      </c>
      <c r="AR571" s="21">
        <v>319</v>
      </c>
      <c r="AS571">
        <v>19</v>
      </c>
    </row>
    <row r="572" spans="13:45" x14ac:dyDescent="0.35">
      <c r="M572"/>
      <c r="AC572"/>
      <c r="AF572">
        <v>119</v>
      </c>
      <c r="AG572">
        <v>143651</v>
      </c>
      <c r="AH572">
        <v>1791</v>
      </c>
      <c r="AI572">
        <v>6</v>
      </c>
      <c r="AJ572">
        <v>1</v>
      </c>
      <c r="AK572">
        <v>26</v>
      </c>
      <c r="AM572" t="s">
        <v>30</v>
      </c>
      <c r="AN572" t="s">
        <v>38</v>
      </c>
      <c r="AO572">
        <v>1344</v>
      </c>
      <c r="AQ572">
        <v>43</v>
      </c>
      <c r="AR572" s="21">
        <v>3000</v>
      </c>
      <c r="AS572">
        <v>0</v>
      </c>
    </row>
    <row r="573" spans="13:45" x14ac:dyDescent="0.35">
      <c r="M573"/>
      <c r="AC573"/>
      <c r="AF573">
        <v>119</v>
      </c>
      <c r="AG573">
        <v>143651</v>
      </c>
      <c r="AH573">
        <v>1791</v>
      </c>
      <c r="AI573">
        <v>6</v>
      </c>
      <c r="AJ573">
        <v>1</v>
      </c>
      <c r="AK573">
        <v>26</v>
      </c>
      <c r="AM573" t="s">
        <v>441</v>
      </c>
      <c r="AN573" t="s">
        <v>227</v>
      </c>
      <c r="AO573">
        <v>1345</v>
      </c>
      <c r="AQ573">
        <v>114</v>
      </c>
      <c r="AR573" s="21">
        <v>263</v>
      </c>
      <c r="AS573">
        <v>84</v>
      </c>
    </row>
    <row r="574" spans="13:45" x14ac:dyDescent="0.35">
      <c r="M574"/>
      <c r="AC574"/>
      <c r="AF574">
        <v>119</v>
      </c>
      <c r="AG574">
        <v>143651</v>
      </c>
      <c r="AH574">
        <v>1791</v>
      </c>
      <c r="AI574">
        <v>6</v>
      </c>
      <c r="AJ574">
        <v>2</v>
      </c>
      <c r="AK574">
        <v>26</v>
      </c>
      <c r="AM574" t="s">
        <v>441</v>
      </c>
      <c r="AN574" t="s">
        <v>227</v>
      </c>
      <c r="AO574">
        <v>1346</v>
      </c>
      <c r="AQ574">
        <v>114</v>
      </c>
      <c r="AR574" s="21">
        <v>151</v>
      </c>
      <c r="AS574">
        <v>73</v>
      </c>
    </row>
    <row r="575" spans="13:45" x14ac:dyDescent="0.35">
      <c r="M575"/>
      <c r="AC575"/>
      <c r="AF575">
        <v>119</v>
      </c>
      <c r="AG575">
        <v>143651</v>
      </c>
      <c r="AH575">
        <v>1791</v>
      </c>
      <c r="AI575">
        <v>6</v>
      </c>
      <c r="AJ575">
        <v>2</v>
      </c>
      <c r="AK575">
        <v>26</v>
      </c>
      <c r="AM575" t="s">
        <v>33</v>
      </c>
      <c r="AN575" t="s">
        <v>49</v>
      </c>
      <c r="AO575">
        <v>1347</v>
      </c>
      <c r="AQ575">
        <v>6</v>
      </c>
      <c r="AR575" s="21">
        <v>3192</v>
      </c>
      <c r="AS575">
        <v>90</v>
      </c>
    </row>
    <row r="576" spans="13:45" x14ac:dyDescent="0.35">
      <c r="M576"/>
      <c r="AC576"/>
      <c r="AF576">
        <v>119</v>
      </c>
      <c r="AG576">
        <v>143651</v>
      </c>
      <c r="AH576">
        <v>1791</v>
      </c>
      <c r="AI576">
        <v>6</v>
      </c>
      <c r="AJ576">
        <v>2</v>
      </c>
      <c r="AK576">
        <v>26</v>
      </c>
      <c r="AM576" t="s">
        <v>442</v>
      </c>
      <c r="AN576" t="s">
        <v>443</v>
      </c>
      <c r="AO576">
        <v>1348</v>
      </c>
      <c r="AQ576">
        <v>115</v>
      </c>
      <c r="AR576" s="21">
        <v>978</v>
      </c>
      <c r="AS576">
        <v>96</v>
      </c>
    </row>
    <row r="577" spans="13:46" x14ac:dyDescent="0.35">
      <c r="M577"/>
      <c r="AC577"/>
      <c r="AF577">
        <v>119</v>
      </c>
      <c r="AG577">
        <v>143651</v>
      </c>
      <c r="AH577">
        <v>1791</v>
      </c>
      <c r="AI577">
        <v>6</v>
      </c>
      <c r="AJ577">
        <v>2</v>
      </c>
      <c r="AK577">
        <v>26</v>
      </c>
      <c r="AM577" t="s">
        <v>220</v>
      </c>
      <c r="AN577" t="s">
        <v>444</v>
      </c>
      <c r="AO577">
        <v>1350</v>
      </c>
      <c r="AQ577">
        <v>115</v>
      </c>
      <c r="AR577" s="21">
        <v>783</v>
      </c>
      <c r="AS577">
        <v>26</v>
      </c>
    </row>
    <row r="578" spans="13:46" x14ac:dyDescent="0.35">
      <c r="M578"/>
      <c r="AC578"/>
      <c r="AF578">
        <v>119</v>
      </c>
      <c r="AG578">
        <v>143651</v>
      </c>
      <c r="AH578">
        <v>1791</v>
      </c>
      <c r="AI578">
        <v>6</v>
      </c>
      <c r="AJ578">
        <v>2</v>
      </c>
      <c r="AK578">
        <v>26</v>
      </c>
      <c r="AM578" t="s">
        <v>261</v>
      </c>
      <c r="AN578" t="s">
        <v>445</v>
      </c>
      <c r="AO578">
        <v>1351</v>
      </c>
      <c r="AQ578">
        <v>115</v>
      </c>
      <c r="AR578" s="21">
        <v>945</v>
      </c>
      <c r="AS578">
        <v>59</v>
      </c>
    </row>
    <row r="579" spans="13:46" x14ac:dyDescent="0.35">
      <c r="M579"/>
      <c r="AC579"/>
      <c r="AF579">
        <v>119</v>
      </c>
      <c r="AG579">
        <v>143651</v>
      </c>
      <c r="AH579">
        <v>1791</v>
      </c>
      <c r="AI579">
        <v>6</v>
      </c>
      <c r="AJ579">
        <v>2</v>
      </c>
      <c r="AK579">
        <v>26</v>
      </c>
      <c r="AM579" t="s">
        <v>148</v>
      </c>
      <c r="AN579" t="s">
        <v>149</v>
      </c>
      <c r="AO579">
        <v>1320</v>
      </c>
      <c r="AQ579">
        <v>107</v>
      </c>
      <c r="AR579" s="21">
        <v>2477</v>
      </c>
      <c r="AS579">
        <v>14</v>
      </c>
    </row>
    <row r="580" spans="13:46" x14ac:dyDescent="0.35">
      <c r="M580"/>
      <c r="AC580"/>
      <c r="AF580">
        <v>119</v>
      </c>
      <c r="AG580">
        <v>143651</v>
      </c>
      <c r="AH580">
        <v>1791</v>
      </c>
      <c r="AI580">
        <v>5</v>
      </c>
      <c r="AJ580">
        <v>30</v>
      </c>
      <c r="AK580">
        <v>25</v>
      </c>
      <c r="AM580" t="s">
        <v>446</v>
      </c>
      <c r="AN580" t="s">
        <v>447</v>
      </c>
      <c r="AO580">
        <v>1322</v>
      </c>
      <c r="AQ580">
        <v>112</v>
      </c>
      <c r="AR580" s="21">
        <v>1224</v>
      </c>
      <c r="AS580">
        <v>71</v>
      </c>
      <c r="AT580" s="22" t="e">
        <f>+#REF!-3365043.12</f>
        <v>#REF!</v>
      </c>
    </row>
    <row r="581" spans="13:46" x14ac:dyDescent="0.35">
      <c r="M581"/>
      <c r="AC581"/>
      <c r="AF581">
        <v>119</v>
      </c>
      <c r="AG581">
        <v>143651</v>
      </c>
      <c r="AH581">
        <v>1791</v>
      </c>
      <c r="AI581">
        <v>5</v>
      </c>
      <c r="AJ581">
        <v>30</v>
      </c>
      <c r="AK581">
        <v>25</v>
      </c>
      <c r="AM581" t="s">
        <v>42</v>
      </c>
      <c r="AN581" t="s">
        <v>45</v>
      </c>
      <c r="AO581">
        <v>1352</v>
      </c>
      <c r="AQ581">
        <v>120</v>
      </c>
      <c r="AR581" s="21">
        <v>43</v>
      </c>
      <c r="AS581">
        <v>20</v>
      </c>
    </row>
    <row r="582" spans="13:46" x14ac:dyDescent="0.35">
      <c r="M582"/>
      <c r="AC582"/>
      <c r="AF582">
        <v>119</v>
      </c>
      <c r="AG582">
        <v>143651</v>
      </c>
      <c r="AH582">
        <v>1791</v>
      </c>
      <c r="AI582">
        <v>5</v>
      </c>
      <c r="AJ582">
        <v>30</v>
      </c>
      <c r="AK582">
        <v>25</v>
      </c>
      <c r="AM582" t="s">
        <v>27</v>
      </c>
      <c r="AN582" t="s">
        <v>448</v>
      </c>
      <c r="AO582">
        <v>1353</v>
      </c>
      <c r="AQ582">
        <v>121</v>
      </c>
      <c r="AR582" s="21">
        <v>1500</v>
      </c>
      <c r="AS582">
        <v>10</v>
      </c>
    </row>
    <row r="583" spans="13:46" x14ac:dyDescent="0.35">
      <c r="M583"/>
      <c r="AC583"/>
      <c r="AF583">
        <v>119</v>
      </c>
      <c r="AG583">
        <v>143651</v>
      </c>
      <c r="AH583">
        <v>1791</v>
      </c>
      <c r="AI583">
        <v>6</v>
      </c>
      <c r="AJ583">
        <v>3</v>
      </c>
      <c r="AK583">
        <v>26</v>
      </c>
      <c r="AM583" t="s">
        <v>24</v>
      </c>
      <c r="AN583" t="s">
        <v>449</v>
      </c>
      <c r="AO583">
        <v>1354</v>
      </c>
      <c r="AQ583">
        <v>121</v>
      </c>
      <c r="AR583" s="21">
        <v>1611</v>
      </c>
      <c r="AS583">
        <v>74</v>
      </c>
    </row>
    <row r="584" spans="13:46" x14ac:dyDescent="0.35">
      <c r="M584"/>
      <c r="AC584"/>
      <c r="AF584">
        <v>119</v>
      </c>
      <c r="AG584">
        <v>143651</v>
      </c>
      <c r="AH584">
        <v>1791</v>
      </c>
      <c r="AI584">
        <v>6</v>
      </c>
      <c r="AJ584">
        <v>3</v>
      </c>
      <c r="AK584">
        <v>26</v>
      </c>
      <c r="AM584" t="s">
        <v>26</v>
      </c>
      <c r="AN584" t="s">
        <v>450</v>
      </c>
      <c r="AO584">
        <v>1355</v>
      </c>
      <c r="AQ584">
        <v>122</v>
      </c>
      <c r="AR584" s="21">
        <v>285</v>
      </c>
      <c r="AS584">
        <v>24</v>
      </c>
    </row>
    <row r="585" spans="13:46" x14ac:dyDescent="0.35">
      <c r="M585"/>
      <c r="AC585"/>
      <c r="AF585">
        <v>119</v>
      </c>
      <c r="AG585">
        <v>143656</v>
      </c>
      <c r="AH585">
        <v>1791</v>
      </c>
      <c r="AI585">
        <v>6</v>
      </c>
      <c r="AJ585">
        <v>3</v>
      </c>
      <c r="AK585">
        <v>26</v>
      </c>
      <c r="AM585" t="s">
        <v>27</v>
      </c>
      <c r="AN585" t="s">
        <v>450</v>
      </c>
      <c r="AO585">
        <v>1356</v>
      </c>
      <c r="AQ585">
        <v>122</v>
      </c>
      <c r="AR585" s="21">
        <v>1256</v>
      </c>
      <c r="AS585">
        <v>27</v>
      </c>
    </row>
    <row r="586" spans="13:46" x14ac:dyDescent="0.35">
      <c r="M586"/>
      <c r="AC586"/>
      <c r="AF586">
        <v>119</v>
      </c>
      <c r="AG586">
        <v>143656</v>
      </c>
      <c r="AH586">
        <v>1791</v>
      </c>
      <c r="AI586">
        <v>6</v>
      </c>
      <c r="AJ586">
        <v>3</v>
      </c>
      <c r="AK586">
        <v>26</v>
      </c>
      <c r="AM586" t="s">
        <v>30</v>
      </c>
      <c r="AN586" t="s">
        <v>450</v>
      </c>
      <c r="AO586">
        <v>1357</v>
      </c>
      <c r="AQ586">
        <v>122</v>
      </c>
      <c r="AR586" s="21">
        <v>3011</v>
      </c>
      <c r="AS586">
        <v>90</v>
      </c>
    </row>
    <row r="587" spans="13:46" x14ac:dyDescent="0.35">
      <c r="M587"/>
      <c r="AC587"/>
      <c r="AF587">
        <v>119</v>
      </c>
      <c r="AG587">
        <v>143656</v>
      </c>
      <c r="AH587">
        <v>1791</v>
      </c>
      <c r="AI587">
        <v>6</v>
      </c>
      <c r="AJ587">
        <v>3</v>
      </c>
      <c r="AK587">
        <v>27</v>
      </c>
      <c r="AM587" t="s">
        <v>26</v>
      </c>
      <c r="AN587" t="s">
        <v>137</v>
      </c>
      <c r="AO587">
        <v>1358</v>
      </c>
      <c r="AQ587">
        <v>61</v>
      </c>
      <c r="AR587" s="21">
        <v>609</v>
      </c>
      <c r="AS587">
        <v>23</v>
      </c>
    </row>
    <row r="588" spans="13:46" x14ac:dyDescent="0.35">
      <c r="M588"/>
      <c r="AC588"/>
      <c r="AF588">
        <v>119</v>
      </c>
      <c r="AG588">
        <v>143656</v>
      </c>
      <c r="AH588">
        <v>1791</v>
      </c>
      <c r="AI588">
        <v>6</v>
      </c>
      <c r="AJ588">
        <v>3</v>
      </c>
      <c r="AK588">
        <v>27</v>
      </c>
      <c r="AM588" t="s">
        <v>334</v>
      </c>
      <c r="AN588" t="s">
        <v>227</v>
      </c>
      <c r="AO588">
        <v>1358</v>
      </c>
      <c r="AQ588">
        <v>97</v>
      </c>
      <c r="AR588" s="21">
        <v>39</v>
      </c>
      <c r="AS588">
        <v>77</v>
      </c>
    </row>
    <row r="589" spans="13:46" x14ac:dyDescent="0.35">
      <c r="M589"/>
      <c r="AC589"/>
      <c r="AF589">
        <v>119</v>
      </c>
      <c r="AG589">
        <v>143656</v>
      </c>
      <c r="AH589">
        <v>1791</v>
      </c>
      <c r="AI589">
        <v>6</v>
      </c>
      <c r="AJ589">
        <v>3</v>
      </c>
      <c r="AK589">
        <v>27</v>
      </c>
      <c r="AM589" t="s">
        <v>40</v>
      </c>
      <c r="AN589" t="s">
        <v>41</v>
      </c>
      <c r="AO589">
        <v>1360</v>
      </c>
      <c r="AQ589">
        <v>33</v>
      </c>
      <c r="AR589" s="21">
        <v>180</v>
      </c>
      <c r="AS589">
        <v>84</v>
      </c>
    </row>
    <row r="590" spans="13:46" x14ac:dyDescent="0.35">
      <c r="M590"/>
      <c r="AC590"/>
      <c r="AF590">
        <v>119</v>
      </c>
      <c r="AG590">
        <v>143656</v>
      </c>
      <c r="AH590">
        <v>1791</v>
      </c>
      <c r="AI590">
        <v>6</v>
      </c>
      <c r="AJ590">
        <v>3</v>
      </c>
      <c r="AK590">
        <v>27</v>
      </c>
      <c r="AM590" t="s">
        <v>33</v>
      </c>
      <c r="AN590" t="s">
        <v>49</v>
      </c>
      <c r="AO590">
        <v>1365</v>
      </c>
      <c r="AQ590">
        <v>6</v>
      </c>
      <c r="AR590" s="21">
        <v>2732</v>
      </c>
      <c r="AS590">
        <v>14</v>
      </c>
    </row>
    <row r="591" spans="13:46" x14ac:dyDescent="0.35">
      <c r="M591"/>
      <c r="AC591"/>
      <c r="AF591">
        <v>119</v>
      </c>
      <c r="AG591">
        <v>143656</v>
      </c>
      <c r="AH591">
        <v>1791</v>
      </c>
      <c r="AI591">
        <v>6</v>
      </c>
      <c r="AJ591">
        <v>3</v>
      </c>
      <c r="AK591">
        <v>27</v>
      </c>
      <c r="AM591" t="s">
        <v>33</v>
      </c>
      <c r="AN591" t="s">
        <v>49</v>
      </c>
      <c r="AO591">
        <v>1366</v>
      </c>
      <c r="AQ591">
        <v>6</v>
      </c>
      <c r="AR591" s="21">
        <v>3785</v>
      </c>
      <c r="AS591">
        <v>90</v>
      </c>
    </row>
    <row r="592" spans="13:46" x14ac:dyDescent="0.35">
      <c r="M592"/>
      <c r="AC592"/>
      <c r="AF592">
        <v>119</v>
      </c>
      <c r="AG592">
        <v>143656</v>
      </c>
      <c r="AH592">
        <v>1791</v>
      </c>
      <c r="AI592">
        <v>6</v>
      </c>
      <c r="AJ592">
        <v>4</v>
      </c>
      <c r="AK592">
        <v>27</v>
      </c>
      <c r="AM592" t="s">
        <v>438</v>
      </c>
      <c r="AN592" t="s">
        <v>38</v>
      </c>
      <c r="AO592">
        <v>1367</v>
      </c>
      <c r="AQ592">
        <v>123</v>
      </c>
      <c r="AR592" s="21">
        <v>177</v>
      </c>
      <c r="AS592">
        <v>22</v>
      </c>
    </row>
    <row r="593" spans="13:46" x14ac:dyDescent="0.35">
      <c r="M593"/>
      <c r="AC593"/>
      <c r="AF593">
        <v>119</v>
      </c>
      <c r="AG593">
        <v>143656</v>
      </c>
      <c r="AH593">
        <v>1791</v>
      </c>
      <c r="AI593">
        <v>6</v>
      </c>
      <c r="AJ593">
        <v>4</v>
      </c>
      <c r="AK593">
        <v>27</v>
      </c>
      <c r="AM593" t="s">
        <v>452</v>
      </c>
      <c r="AN593" t="s">
        <v>451</v>
      </c>
      <c r="AO593">
        <v>1368</v>
      </c>
      <c r="AQ593">
        <v>113</v>
      </c>
      <c r="AR593" s="21">
        <v>142</v>
      </c>
      <c r="AS593">
        <v>46</v>
      </c>
    </row>
    <row r="594" spans="13:46" x14ac:dyDescent="0.35">
      <c r="M594"/>
      <c r="AC594"/>
      <c r="AF594">
        <v>119</v>
      </c>
      <c r="AG594">
        <v>143656</v>
      </c>
      <c r="AH594">
        <v>1791</v>
      </c>
      <c r="AI594">
        <v>6</v>
      </c>
      <c r="AJ594">
        <v>4</v>
      </c>
      <c r="AK594">
        <v>27</v>
      </c>
      <c r="AM594" t="s">
        <v>452</v>
      </c>
      <c r="AN594" t="s">
        <v>451</v>
      </c>
      <c r="AO594">
        <v>1369</v>
      </c>
      <c r="AQ594">
        <v>113</v>
      </c>
      <c r="AR594" s="21">
        <v>90</v>
      </c>
      <c r="AS594">
        <v>75</v>
      </c>
    </row>
    <row r="595" spans="13:46" x14ac:dyDescent="0.35">
      <c r="M595"/>
      <c r="AC595"/>
      <c r="AF595">
        <v>119</v>
      </c>
      <c r="AG595">
        <v>143656</v>
      </c>
      <c r="AH595">
        <v>1791</v>
      </c>
      <c r="AI595">
        <v>6</v>
      </c>
      <c r="AJ595">
        <v>4</v>
      </c>
      <c r="AK595">
        <v>27</v>
      </c>
      <c r="AM595" t="s">
        <v>30</v>
      </c>
      <c r="AN595" t="s">
        <v>38</v>
      </c>
      <c r="AO595">
        <v>1374</v>
      </c>
      <c r="AQ595">
        <v>43</v>
      </c>
      <c r="AR595" s="21">
        <v>7379</v>
      </c>
      <c r="AS595">
        <v>62</v>
      </c>
    </row>
    <row r="596" spans="13:46" x14ac:dyDescent="0.35">
      <c r="M596"/>
      <c r="AC596"/>
      <c r="AF596">
        <v>119</v>
      </c>
      <c r="AG596">
        <v>143656</v>
      </c>
      <c r="AH596">
        <v>1791</v>
      </c>
      <c r="AI596">
        <v>6</v>
      </c>
      <c r="AJ596">
        <v>4</v>
      </c>
      <c r="AK596">
        <v>27</v>
      </c>
      <c r="AM596" t="s">
        <v>30</v>
      </c>
      <c r="AN596" t="s">
        <v>38</v>
      </c>
      <c r="AO596">
        <v>1375</v>
      </c>
      <c r="AQ596">
        <v>43</v>
      </c>
      <c r="AR596" s="21">
        <v>5090</v>
      </c>
      <c r="AS596">
        <v>44</v>
      </c>
    </row>
    <row r="597" spans="13:46" x14ac:dyDescent="0.35">
      <c r="M597"/>
      <c r="AC597"/>
      <c r="AF597">
        <v>119</v>
      </c>
      <c r="AG597">
        <v>143656</v>
      </c>
      <c r="AH597">
        <v>1791</v>
      </c>
      <c r="AI597">
        <v>6</v>
      </c>
      <c r="AJ597">
        <v>6</v>
      </c>
      <c r="AK597">
        <v>28</v>
      </c>
      <c r="AM597" t="s">
        <v>233</v>
      </c>
      <c r="AN597" t="s">
        <v>219</v>
      </c>
      <c r="AO597">
        <v>1376</v>
      </c>
      <c r="AQ597">
        <v>7</v>
      </c>
      <c r="AR597" s="21">
        <v>2421</v>
      </c>
      <c r="AS597">
        <v>52</v>
      </c>
    </row>
    <row r="598" spans="13:46" x14ac:dyDescent="0.35">
      <c r="M598"/>
      <c r="AC598"/>
      <c r="AF598">
        <v>119</v>
      </c>
      <c r="AG598">
        <v>143656</v>
      </c>
      <c r="AH598">
        <v>1791</v>
      </c>
      <c r="AI598">
        <v>6</v>
      </c>
      <c r="AJ598">
        <v>6</v>
      </c>
      <c r="AK598">
        <v>28</v>
      </c>
      <c r="AM598" t="s">
        <v>233</v>
      </c>
      <c r="AN598" t="s">
        <v>219</v>
      </c>
      <c r="AO598">
        <v>1377</v>
      </c>
      <c r="AQ598">
        <v>7</v>
      </c>
      <c r="AR598" s="21">
        <v>1153</v>
      </c>
      <c r="AS598">
        <v>2</v>
      </c>
    </row>
    <row r="599" spans="13:46" x14ac:dyDescent="0.35">
      <c r="M599"/>
      <c r="AC599"/>
      <c r="AF599">
        <v>119</v>
      </c>
      <c r="AG599">
        <v>143656</v>
      </c>
      <c r="AH599">
        <v>1791</v>
      </c>
      <c r="AI599">
        <v>6</v>
      </c>
      <c r="AJ599">
        <v>6</v>
      </c>
      <c r="AK599">
        <v>28</v>
      </c>
      <c r="AM599" t="s">
        <v>151</v>
      </c>
      <c r="AN599" t="s">
        <v>434</v>
      </c>
      <c r="AO599">
        <v>1378</v>
      </c>
      <c r="AQ599">
        <v>109</v>
      </c>
      <c r="AR599" s="21">
        <v>346</v>
      </c>
      <c r="AS599">
        <v>32</v>
      </c>
    </row>
    <row r="600" spans="13:46" x14ac:dyDescent="0.35">
      <c r="M600"/>
      <c r="AC600"/>
      <c r="AF600">
        <v>124</v>
      </c>
      <c r="AG600">
        <v>143721</v>
      </c>
      <c r="AH600">
        <v>1791</v>
      </c>
      <c r="AI600">
        <v>6</v>
      </c>
      <c r="AJ600">
        <v>6</v>
      </c>
      <c r="AK600">
        <v>28</v>
      </c>
      <c r="AM600" t="s">
        <v>151</v>
      </c>
      <c r="AN600" t="s">
        <v>434</v>
      </c>
      <c r="AO600">
        <v>1379</v>
      </c>
      <c r="AQ600">
        <v>109</v>
      </c>
      <c r="AR600" s="21">
        <v>759</v>
      </c>
      <c r="AS600">
        <v>1</v>
      </c>
    </row>
    <row r="601" spans="13:46" x14ac:dyDescent="0.35">
      <c r="M601"/>
      <c r="AC601"/>
      <c r="AF601">
        <v>124</v>
      </c>
      <c r="AG601">
        <v>143721</v>
      </c>
      <c r="AH601">
        <v>1791</v>
      </c>
      <c r="AI601">
        <v>6</v>
      </c>
      <c r="AJ601">
        <v>6</v>
      </c>
      <c r="AK601">
        <v>28</v>
      </c>
      <c r="AM601" t="s">
        <v>148</v>
      </c>
      <c r="AN601" t="s">
        <v>149</v>
      </c>
      <c r="AO601">
        <v>1380</v>
      </c>
      <c r="AQ601">
        <v>107</v>
      </c>
      <c r="AR601" s="21">
        <v>8785</v>
      </c>
      <c r="AS601">
        <v>6</v>
      </c>
    </row>
    <row r="602" spans="13:46" x14ac:dyDescent="0.35">
      <c r="M602"/>
      <c r="AC602"/>
      <c r="AF602">
        <v>124</v>
      </c>
      <c r="AG602">
        <v>143721</v>
      </c>
      <c r="AH602">
        <v>1791</v>
      </c>
      <c r="AI602">
        <v>6</v>
      </c>
      <c r="AJ602">
        <v>6</v>
      </c>
      <c r="AK602">
        <v>28</v>
      </c>
      <c r="AM602" t="s">
        <v>30</v>
      </c>
      <c r="AN602" t="s">
        <v>38</v>
      </c>
      <c r="AO602">
        <v>1391</v>
      </c>
      <c r="AQ602">
        <v>43</v>
      </c>
      <c r="AR602" s="21">
        <v>3211</v>
      </c>
      <c r="AS602">
        <v>9</v>
      </c>
      <c r="AT602" s="22">
        <f>AT$1658+SUM(AR$762:AR1555)+SUM(AS$762:AS1555)/100</f>
        <v>2127258.0499999998</v>
      </c>
    </row>
    <row r="603" spans="13:46" x14ac:dyDescent="0.35">
      <c r="M603"/>
      <c r="AC603"/>
      <c r="AF603">
        <v>124</v>
      </c>
      <c r="AG603">
        <v>143721</v>
      </c>
      <c r="AH603">
        <v>1791</v>
      </c>
      <c r="AI603">
        <v>6</v>
      </c>
      <c r="AJ603">
        <v>6</v>
      </c>
      <c r="AK603">
        <v>28</v>
      </c>
      <c r="AM603" t="s">
        <v>297</v>
      </c>
      <c r="AN603" t="s">
        <v>453</v>
      </c>
      <c r="AO603">
        <v>1381</v>
      </c>
      <c r="AQ603">
        <v>84</v>
      </c>
      <c r="AR603" s="21">
        <v>461</v>
      </c>
      <c r="AS603">
        <v>20</v>
      </c>
      <c r="AT603" s="22">
        <f>+AT602-3381262.21</f>
        <v>-1254004.1600000001</v>
      </c>
    </row>
    <row r="604" spans="13:46" x14ac:dyDescent="0.35">
      <c r="M604"/>
      <c r="AC604"/>
      <c r="AF604">
        <v>124</v>
      </c>
      <c r="AG604">
        <v>143721</v>
      </c>
      <c r="AH604">
        <v>1791</v>
      </c>
      <c r="AI604">
        <v>6</v>
      </c>
      <c r="AJ604">
        <v>7</v>
      </c>
      <c r="AK604">
        <v>28</v>
      </c>
      <c r="AM604" t="s">
        <v>454</v>
      </c>
      <c r="AN604" t="s">
        <v>455</v>
      </c>
      <c r="AO604">
        <v>1394</v>
      </c>
      <c r="AQ604">
        <v>125</v>
      </c>
      <c r="AR604" s="21">
        <v>233</v>
      </c>
      <c r="AS604">
        <v>11</v>
      </c>
    </row>
    <row r="605" spans="13:46" x14ac:dyDescent="0.35">
      <c r="M605"/>
      <c r="AC605"/>
      <c r="AF605">
        <v>124</v>
      </c>
      <c r="AG605">
        <v>143721</v>
      </c>
      <c r="AH605">
        <v>1791</v>
      </c>
      <c r="AI605">
        <v>6</v>
      </c>
      <c r="AJ605">
        <v>7</v>
      </c>
      <c r="AK605">
        <v>28</v>
      </c>
      <c r="AM605" t="s">
        <v>40</v>
      </c>
      <c r="AN605" t="s">
        <v>50</v>
      </c>
      <c r="AO605">
        <v>1399</v>
      </c>
      <c r="AQ605">
        <v>63</v>
      </c>
      <c r="AR605" s="21">
        <v>741</v>
      </c>
      <c r="AS605">
        <v>0</v>
      </c>
    </row>
    <row r="606" spans="13:46" x14ac:dyDescent="0.35">
      <c r="M606"/>
      <c r="AC606"/>
      <c r="AF606">
        <v>124</v>
      </c>
      <c r="AG606">
        <v>143721</v>
      </c>
      <c r="AH606">
        <v>1791</v>
      </c>
      <c r="AI606">
        <v>6</v>
      </c>
      <c r="AJ606">
        <v>8</v>
      </c>
      <c r="AK606">
        <v>29</v>
      </c>
      <c r="AM606" t="s">
        <v>40</v>
      </c>
      <c r="AN606" t="s">
        <v>50</v>
      </c>
      <c r="AO606">
        <v>1400</v>
      </c>
      <c r="AQ606">
        <v>63</v>
      </c>
      <c r="AR606" s="21">
        <v>783</v>
      </c>
      <c r="AS606">
        <v>81</v>
      </c>
    </row>
    <row r="607" spans="13:46" x14ac:dyDescent="0.35">
      <c r="M607"/>
      <c r="AC607"/>
      <c r="AF607">
        <v>124</v>
      </c>
      <c r="AG607">
        <v>143721</v>
      </c>
      <c r="AH607">
        <v>1791</v>
      </c>
      <c r="AI607">
        <v>6</v>
      </c>
      <c r="AJ607">
        <v>8</v>
      </c>
      <c r="AK607">
        <v>29</v>
      </c>
      <c r="AM607" t="s">
        <v>456</v>
      </c>
      <c r="AN607" t="s">
        <v>457</v>
      </c>
      <c r="AO607">
        <v>1402</v>
      </c>
      <c r="AQ607">
        <v>125</v>
      </c>
      <c r="AR607" s="21">
        <v>1743</v>
      </c>
      <c r="AS607">
        <v>21</v>
      </c>
    </row>
    <row r="608" spans="13:46" x14ac:dyDescent="0.35">
      <c r="M608"/>
      <c r="AC608"/>
      <c r="AF608">
        <v>124</v>
      </c>
      <c r="AG608">
        <v>143721</v>
      </c>
      <c r="AH608">
        <v>1791</v>
      </c>
      <c r="AI608">
        <v>6</v>
      </c>
      <c r="AJ608">
        <v>8</v>
      </c>
      <c r="AK608">
        <v>29</v>
      </c>
      <c r="AM608" t="s">
        <v>24</v>
      </c>
      <c r="AN608" t="s">
        <v>25</v>
      </c>
      <c r="AO608">
        <v>1407</v>
      </c>
      <c r="AQ608">
        <v>126</v>
      </c>
      <c r="AR608" s="21">
        <v>31</v>
      </c>
      <c r="AS608">
        <v>51</v>
      </c>
    </row>
    <row r="609" spans="13:46" x14ac:dyDescent="0.35">
      <c r="M609"/>
      <c r="AC609"/>
      <c r="AF609">
        <v>124</v>
      </c>
      <c r="AG609">
        <v>143721</v>
      </c>
      <c r="AH609">
        <v>1791</v>
      </c>
      <c r="AI609">
        <v>6</v>
      </c>
      <c r="AJ609">
        <v>9</v>
      </c>
      <c r="AK609">
        <v>29</v>
      </c>
      <c r="AM609" t="s">
        <v>24</v>
      </c>
      <c r="AN609" t="s">
        <v>25</v>
      </c>
      <c r="AO609">
        <v>1408</v>
      </c>
      <c r="AQ609">
        <v>126</v>
      </c>
      <c r="AR609" s="21">
        <v>90</v>
      </c>
      <c r="AS609">
        <v>29</v>
      </c>
      <c r="AT609" s="22">
        <f>3226430.3+SUM(AR$118:AR2292)+SUM(AS$118:AS2292)/100</f>
        <v>7594968.7299999995</v>
      </c>
    </row>
    <row r="610" spans="13:46" x14ac:dyDescent="0.35">
      <c r="M610"/>
      <c r="AC610"/>
      <c r="AF610">
        <v>124</v>
      </c>
      <c r="AG610">
        <v>143721</v>
      </c>
      <c r="AH610">
        <v>1791</v>
      </c>
      <c r="AI610">
        <v>6</v>
      </c>
      <c r="AJ610">
        <v>9</v>
      </c>
      <c r="AK610">
        <v>29</v>
      </c>
      <c r="AM610" t="s">
        <v>27</v>
      </c>
      <c r="AN610" t="s">
        <v>276</v>
      </c>
      <c r="AO610">
        <v>1409</v>
      </c>
      <c r="AQ610">
        <v>125</v>
      </c>
      <c r="AR610" s="21">
        <v>1296</v>
      </c>
      <c r="AS610">
        <v>60</v>
      </c>
    </row>
    <row r="611" spans="13:46" x14ac:dyDescent="0.35">
      <c r="M611"/>
      <c r="AC611"/>
      <c r="AF611">
        <v>124</v>
      </c>
      <c r="AG611">
        <v>143721</v>
      </c>
      <c r="AH611">
        <v>1791</v>
      </c>
      <c r="AI611">
        <v>6</v>
      </c>
      <c r="AJ611">
        <v>9</v>
      </c>
      <c r="AK611">
        <v>29</v>
      </c>
      <c r="AM611" t="s">
        <v>34</v>
      </c>
      <c r="AN611" t="s">
        <v>132</v>
      </c>
      <c r="AO611">
        <v>1410</v>
      </c>
      <c r="AQ611">
        <v>52</v>
      </c>
      <c r="AR611" s="21">
        <v>13278</v>
      </c>
      <c r="AS611">
        <v>8</v>
      </c>
    </row>
    <row r="612" spans="13:46" x14ac:dyDescent="0.35">
      <c r="M612"/>
      <c r="AC612"/>
      <c r="AF612">
        <v>124</v>
      </c>
      <c r="AG612">
        <v>143721</v>
      </c>
      <c r="AH612">
        <v>1791</v>
      </c>
      <c r="AI612">
        <v>6</v>
      </c>
      <c r="AJ612">
        <v>9</v>
      </c>
      <c r="AK612">
        <v>29</v>
      </c>
      <c r="AM612" t="s">
        <v>36</v>
      </c>
      <c r="AN612" t="s">
        <v>64</v>
      </c>
      <c r="AO612">
        <v>1411</v>
      </c>
      <c r="AQ612">
        <v>21</v>
      </c>
      <c r="AR612" s="21">
        <v>1745</v>
      </c>
      <c r="AS612">
        <v>1</v>
      </c>
    </row>
    <row r="613" spans="13:46" x14ac:dyDescent="0.35">
      <c r="M613"/>
      <c r="AC613"/>
      <c r="AF613">
        <v>124</v>
      </c>
      <c r="AG613">
        <v>143721</v>
      </c>
      <c r="AH613">
        <v>1791</v>
      </c>
      <c r="AI613">
        <v>6</v>
      </c>
      <c r="AJ613">
        <v>9</v>
      </c>
      <c r="AK613">
        <v>29</v>
      </c>
      <c r="AM613" t="s">
        <v>34</v>
      </c>
      <c r="AN613" t="s">
        <v>132</v>
      </c>
      <c r="AO613">
        <v>1412</v>
      </c>
      <c r="AQ613">
        <v>52</v>
      </c>
      <c r="AR613" s="21">
        <v>1231</v>
      </c>
      <c r="AS613">
        <v>17</v>
      </c>
    </row>
    <row r="614" spans="13:46" x14ac:dyDescent="0.35">
      <c r="M614"/>
      <c r="AC614"/>
      <c r="AF614">
        <v>124</v>
      </c>
      <c r="AG614">
        <v>143721</v>
      </c>
      <c r="AH614">
        <v>1791</v>
      </c>
      <c r="AI614">
        <v>6</v>
      </c>
      <c r="AJ614">
        <v>9</v>
      </c>
      <c r="AK614">
        <v>29</v>
      </c>
      <c r="AM614" t="s">
        <v>42</v>
      </c>
      <c r="AN614" t="s">
        <v>458</v>
      </c>
      <c r="AO614">
        <v>1413</v>
      </c>
      <c r="AQ614">
        <v>126</v>
      </c>
      <c r="AR614" s="21">
        <v>228</v>
      </c>
      <c r="AS614">
        <v>58</v>
      </c>
    </row>
    <row r="615" spans="13:46" x14ac:dyDescent="0.35">
      <c r="M615"/>
      <c r="AC615"/>
      <c r="AF615">
        <v>124</v>
      </c>
      <c r="AG615">
        <v>143727</v>
      </c>
      <c r="AH615">
        <v>1791</v>
      </c>
      <c r="AI615">
        <v>6</v>
      </c>
      <c r="AJ615">
        <v>10</v>
      </c>
      <c r="AK615">
        <v>29</v>
      </c>
      <c r="AM615" t="s">
        <v>43</v>
      </c>
      <c r="AN615" t="s">
        <v>171</v>
      </c>
      <c r="AO615">
        <v>1414</v>
      </c>
      <c r="AQ615">
        <v>126</v>
      </c>
      <c r="AR615" s="21">
        <v>9</v>
      </c>
      <c r="AS615">
        <v>6</v>
      </c>
    </row>
    <row r="616" spans="13:46" x14ac:dyDescent="0.35">
      <c r="M616"/>
      <c r="AC616"/>
      <c r="AF616">
        <v>124</v>
      </c>
      <c r="AG616">
        <v>143727</v>
      </c>
      <c r="AH616">
        <v>1791</v>
      </c>
      <c r="AI616">
        <v>6</v>
      </c>
      <c r="AJ616">
        <v>10</v>
      </c>
      <c r="AK616">
        <v>29</v>
      </c>
      <c r="AM616" t="s">
        <v>53</v>
      </c>
      <c r="AN616" t="s">
        <v>227</v>
      </c>
      <c r="AO616">
        <v>1415</v>
      </c>
      <c r="AQ616">
        <v>49</v>
      </c>
      <c r="AR616" s="21">
        <v>1050</v>
      </c>
      <c r="AS616">
        <v>0</v>
      </c>
    </row>
    <row r="617" spans="13:46" x14ac:dyDescent="0.35">
      <c r="M617"/>
      <c r="AC617"/>
      <c r="AF617">
        <v>124</v>
      </c>
      <c r="AG617">
        <v>143727</v>
      </c>
      <c r="AH617">
        <v>1791</v>
      </c>
      <c r="AI617">
        <v>6</v>
      </c>
      <c r="AJ617">
        <v>10</v>
      </c>
      <c r="AK617">
        <v>29</v>
      </c>
      <c r="AM617" t="s">
        <v>33</v>
      </c>
      <c r="AN617" t="s">
        <v>49</v>
      </c>
      <c r="AO617">
        <v>1416</v>
      </c>
      <c r="AQ617">
        <v>6</v>
      </c>
      <c r="AR617" s="21">
        <v>1115</v>
      </c>
      <c r="AS617">
        <v>65</v>
      </c>
    </row>
    <row r="618" spans="13:46" x14ac:dyDescent="0.35">
      <c r="M618"/>
      <c r="AC618"/>
      <c r="AF618">
        <v>124</v>
      </c>
      <c r="AG618">
        <v>143727</v>
      </c>
      <c r="AH618">
        <v>1791</v>
      </c>
      <c r="AI618">
        <v>6</v>
      </c>
      <c r="AJ618">
        <v>10</v>
      </c>
      <c r="AK618">
        <v>29</v>
      </c>
      <c r="AM618" t="s">
        <v>33</v>
      </c>
      <c r="AN618" t="s">
        <v>49</v>
      </c>
      <c r="AO618">
        <v>1417</v>
      </c>
      <c r="AQ618">
        <v>6</v>
      </c>
      <c r="AR618" s="21">
        <v>5470</v>
      </c>
      <c r="AS618">
        <v>35</v>
      </c>
    </row>
    <row r="619" spans="13:46" x14ac:dyDescent="0.35">
      <c r="M619"/>
      <c r="AC619"/>
      <c r="AF619">
        <v>124</v>
      </c>
      <c r="AG619">
        <v>143727</v>
      </c>
      <c r="AH619">
        <v>1791</v>
      </c>
      <c r="AI619">
        <v>6</v>
      </c>
      <c r="AJ619">
        <v>10</v>
      </c>
      <c r="AK619">
        <v>29</v>
      </c>
      <c r="AM619" t="s">
        <v>33</v>
      </c>
      <c r="AN619" t="s">
        <v>459</v>
      </c>
      <c r="AO619">
        <v>1418</v>
      </c>
      <c r="AQ619">
        <v>127</v>
      </c>
      <c r="AR619" s="21">
        <v>68</v>
      </c>
      <c r="AS619">
        <v>42</v>
      </c>
    </row>
    <row r="620" spans="13:46" x14ac:dyDescent="0.35">
      <c r="M620"/>
      <c r="AC620"/>
      <c r="AF620">
        <v>124</v>
      </c>
      <c r="AG620">
        <v>143727</v>
      </c>
      <c r="AH620">
        <v>1791</v>
      </c>
      <c r="AI620">
        <v>6</v>
      </c>
      <c r="AJ620">
        <v>10</v>
      </c>
      <c r="AK620">
        <v>29</v>
      </c>
      <c r="AM620" t="s">
        <v>460</v>
      </c>
      <c r="AN620" t="s">
        <v>461</v>
      </c>
      <c r="AO620">
        <v>1419</v>
      </c>
      <c r="AQ620">
        <v>127</v>
      </c>
      <c r="AR620" s="21">
        <v>144</v>
      </c>
      <c r="AS620">
        <v>59</v>
      </c>
    </row>
    <row r="621" spans="13:46" x14ac:dyDescent="0.35">
      <c r="M621"/>
      <c r="AC621"/>
      <c r="AF621">
        <v>124</v>
      </c>
      <c r="AG621">
        <v>143727</v>
      </c>
      <c r="AH621">
        <v>1791</v>
      </c>
      <c r="AI621">
        <v>6</v>
      </c>
      <c r="AJ621">
        <v>10</v>
      </c>
      <c r="AK621">
        <v>30</v>
      </c>
      <c r="AM621" t="s">
        <v>154</v>
      </c>
      <c r="AN621" t="s">
        <v>462</v>
      </c>
      <c r="AO621">
        <v>1420</v>
      </c>
      <c r="AQ621">
        <v>127</v>
      </c>
      <c r="AR621" s="21">
        <v>216</v>
      </c>
      <c r="AS621">
        <v>0</v>
      </c>
    </row>
    <row r="622" spans="13:46" x14ac:dyDescent="0.35">
      <c r="M622"/>
      <c r="AC622"/>
      <c r="AF622">
        <v>124</v>
      </c>
      <c r="AG622">
        <v>143727</v>
      </c>
      <c r="AH622">
        <v>1791</v>
      </c>
      <c r="AI622">
        <v>6</v>
      </c>
      <c r="AJ622">
        <v>10</v>
      </c>
      <c r="AK622">
        <v>30</v>
      </c>
      <c r="AM622" t="s">
        <v>154</v>
      </c>
      <c r="AN622" t="s">
        <v>464</v>
      </c>
      <c r="AO622">
        <v>1421</v>
      </c>
      <c r="AQ622">
        <v>127</v>
      </c>
      <c r="AR622" s="21">
        <v>479</v>
      </c>
      <c r="AS622">
        <v>19</v>
      </c>
    </row>
    <row r="623" spans="13:46" x14ac:dyDescent="0.35">
      <c r="M623"/>
      <c r="AC623"/>
      <c r="AF623">
        <v>124</v>
      </c>
      <c r="AG623">
        <v>143727</v>
      </c>
      <c r="AH623">
        <v>1791</v>
      </c>
      <c r="AI623">
        <v>6</v>
      </c>
      <c r="AJ623">
        <v>10</v>
      </c>
      <c r="AK623">
        <v>30</v>
      </c>
      <c r="AM623" s="27" t="s">
        <v>379</v>
      </c>
      <c r="AN623" s="27" t="s">
        <v>378</v>
      </c>
      <c r="AO623" s="27">
        <v>1422</v>
      </c>
      <c r="AP623" s="27"/>
      <c r="AQ623" s="27">
        <v>76</v>
      </c>
      <c r="AR623" s="26">
        <v>60167</v>
      </c>
      <c r="AS623" s="27">
        <v>60</v>
      </c>
    </row>
    <row r="624" spans="13:46" x14ac:dyDescent="0.35">
      <c r="M624"/>
      <c r="AC624"/>
      <c r="AF624">
        <v>124</v>
      </c>
      <c r="AG624">
        <v>143727</v>
      </c>
      <c r="AH624">
        <v>1791</v>
      </c>
      <c r="AI624">
        <v>6</v>
      </c>
      <c r="AJ624">
        <v>10</v>
      </c>
      <c r="AK624">
        <v>30</v>
      </c>
      <c r="AL624" t="s">
        <v>463</v>
      </c>
      <c r="AM624" t="s">
        <v>67</v>
      </c>
      <c r="AN624" t="s">
        <v>305</v>
      </c>
      <c r="AO624">
        <v>1425</v>
      </c>
      <c r="AQ624">
        <v>8</v>
      </c>
      <c r="AR624" s="21">
        <v>730</v>
      </c>
      <c r="AS624">
        <v>76</v>
      </c>
    </row>
    <row r="625" spans="13:45" x14ac:dyDescent="0.35">
      <c r="M625"/>
      <c r="AC625"/>
      <c r="AF625">
        <v>124</v>
      </c>
      <c r="AG625">
        <v>143727</v>
      </c>
      <c r="AH625">
        <v>1791</v>
      </c>
      <c r="AI625">
        <v>6</v>
      </c>
      <c r="AJ625">
        <v>10</v>
      </c>
      <c r="AK625">
        <v>30</v>
      </c>
      <c r="AM625" t="s">
        <v>67</v>
      </c>
      <c r="AN625" t="s">
        <v>305</v>
      </c>
      <c r="AO625">
        <v>1426</v>
      </c>
      <c r="AQ625">
        <v>8</v>
      </c>
      <c r="AR625" s="21">
        <v>7225</v>
      </c>
      <c r="AS625">
        <v>88</v>
      </c>
    </row>
    <row r="626" spans="13:45" x14ac:dyDescent="0.35">
      <c r="M626"/>
      <c r="AC626"/>
      <c r="AF626">
        <v>124</v>
      </c>
      <c r="AG626">
        <v>143727</v>
      </c>
      <c r="AH626">
        <v>1791</v>
      </c>
      <c r="AI626">
        <v>6</v>
      </c>
      <c r="AJ626">
        <v>11</v>
      </c>
      <c r="AK626">
        <v>30</v>
      </c>
      <c r="AM626" t="s">
        <v>158</v>
      </c>
      <c r="AN626" t="s">
        <v>157</v>
      </c>
      <c r="AO626">
        <v>1447</v>
      </c>
      <c r="AQ626">
        <v>23</v>
      </c>
      <c r="AR626" s="21">
        <v>366</v>
      </c>
      <c r="AS626">
        <v>30</v>
      </c>
    </row>
    <row r="627" spans="13:45" x14ac:dyDescent="0.35">
      <c r="M627"/>
      <c r="AC627"/>
      <c r="AF627">
        <v>124</v>
      </c>
      <c r="AG627">
        <v>143727</v>
      </c>
      <c r="AH627">
        <v>1791</v>
      </c>
      <c r="AI627">
        <v>6</v>
      </c>
      <c r="AJ627">
        <v>13</v>
      </c>
      <c r="AK627">
        <v>32</v>
      </c>
      <c r="AM627" t="s">
        <v>26</v>
      </c>
      <c r="AN627" t="s">
        <v>137</v>
      </c>
      <c r="AO627">
        <v>1449</v>
      </c>
      <c r="AQ627">
        <v>61</v>
      </c>
      <c r="AR627" s="21">
        <v>1951</v>
      </c>
      <c r="AS627">
        <v>6</v>
      </c>
    </row>
    <row r="628" spans="13:45" x14ac:dyDescent="0.35">
      <c r="M628"/>
      <c r="AC628"/>
      <c r="AF628">
        <v>124</v>
      </c>
      <c r="AG628">
        <v>143727</v>
      </c>
      <c r="AH628">
        <v>1791</v>
      </c>
      <c r="AI628">
        <v>6</v>
      </c>
      <c r="AJ628">
        <v>13</v>
      </c>
      <c r="AK628">
        <v>32</v>
      </c>
      <c r="AM628" t="s">
        <v>233</v>
      </c>
      <c r="AN628" t="s">
        <v>219</v>
      </c>
      <c r="AO628">
        <v>1456</v>
      </c>
      <c r="AQ628">
        <v>7</v>
      </c>
      <c r="AR628" s="21">
        <v>1115</v>
      </c>
      <c r="AS628">
        <v>41</v>
      </c>
    </row>
    <row r="629" spans="13:45" x14ac:dyDescent="0.35">
      <c r="M629"/>
      <c r="AC629"/>
      <c r="AF629">
        <v>124</v>
      </c>
      <c r="AG629">
        <v>143727</v>
      </c>
      <c r="AH629">
        <v>1791</v>
      </c>
      <c r="AI629">
        <v>6</v>
      </c>
      <c r="AJ629">
        <v>13</v>
      </c>
      <c r="AK629">
        <v>32</v>
      </c>
      <c r="AM629" t="s">
        <v>26</v>
      </c>
      <c r="AN629" t="s">
        <v>137</v>
      </c>
      <c r="AO629">
        <v>1457</v>
      </c>
      <c r="AQ629">
        <v>61</v>
      </c>
      <c r="AR629" s="21">
        <v>3174</v>
      </c>
      <c r="AS629">
        <v>42</v>
      </c>
    </row>
    <row r="630" spans="13:45" x14ac:dyDescent="0.35">
      <c r="M630"/>
      <c r="AC630"/>
      <c r="AF630">
        <v>124</v>
      </c>
      <c r="AG630">
        <v>143727</v>
      </c>
      <c r="AH630">
        <v>1791</v>
      </c>
      <c r="AI630">
        <v>6</v>
      </c>
      <c r="AJ630">
        <v>14</v>
      </c>
      <c r="AK630">
        <v>33</v>
      </c>
      <c r="AM630" t="s">
        <v>26</v>
      </c>
      <c r="AN630" t="s">
        <v>137</v>
      </c>
      <c r="AO630">
        <v>1458</v>
      </c>
      <c r="AQ630">
        <v>61</v>
      </c>
      <c r="AR630" s="21">
        <v>186</v>
      </c>
      <c r="AS630">
        <v>16</v>
      </c>
    </row>
    <row r="631" spans="13:45" x14ac:dyDescent="0.35">
      <c r="M631"/>
      <c r="AC631"/>
      <c r="AF631">
        <v>124</v>
      </c>
      <c r="AG631">
        <v>143727</v>
      </c>
      <c r="AH631">
        <v>1791</v>
      </c>
      <c r="AI631">
        <v>6</v>
      </c>
      <c r="AJ631">
        <v>14</v>
      </c>
      <c r="AK631">
        <v>33</v>
      </c>
      <c r="AM631" t="s">
        <v>465</v>
      </c>
      <c r="AN631" t="s">
        <v>466</v>
      </c>
      <c r="AO631">
        <v>1459</v>
      </c>
      <c r="AQ631">
        <v>129</v>
      </c>
      <c r="AR631" s="21">
        <v>2693</v>
      </c>
      <c r="AS631">
        <v>33</v>
      </c>
    </row>
    <row r="632" spans="13:45" x14ac:dyDescent="0.35">
      <c r="M632"/>
      <c r="AC632"/>
      <c r="AF632">
        <v>124</v>
      </c>
      <c r="AG632">
        <v>143727</v>
      </c>
      <c r="AH632">
        <v>1791</v>
      </c>
      <c r="AI632">
        <v>6</v>
      </c>
      <c r="AJ632">
        <v>14</v>
      </c>
      <c r="AK632">
        <v>33</v>
      </c>
      <c r="AM632" t="s">
        <v>67</v>
      </c>
      <c r="AN632" t="s">
        <v>305</v>
      </c>
      <c r="AO632">
        <v>1460</v>
      </c>
      <c r="AQ632">
        <v>8</v>
      </c>
      <c r="AR632" s="21">
        <v>3574</v>
      </c>
      <c r="AS632">
        <v>91</v>
      </c>
    </row>
    <row r="633" spans="13:45" x14ac:dyDescent="0.35">
      <c r="M633"/>
      <c r="AC633"/>
      <c r="AF633">
        <v>124</v>
      </c>
      <c r="AG633">
        <v>143727</v>
      </c>
      <c r="AH633">
        <v>1791</v>
      </c>
      <c r="AI633">
        <v>6</v>
      </c>
      <c r="AJ633">
        <v>14</v>
      </c>
      <c r="AK633">
        <v>33</v>
      </c>
      <c r="AM633" t="s">
        <v>36</v>
      </c>
      <c r="AN633" t="s">
        <v>44</v>
      </c>
      <c r="AO633">
        <v>1461</v>
      </c>
      <c r="AQ633">
        <v>17</v>
      </c>
      <c r="AR633" s="21">
        <v>121</v>
      </c>
      <c r="AS633">
        <v>26</v>
      </c>
    </row>
    <row r="634" spans="13:45" x14ac:dyDescent="0.35">
      <c r="M634"/>
      <c r="AC634"/>
      <c r="AF634">
        <v>137</v>
      </c>
      <c r="AG634">
        <v>143756</v>
      </c>
      <c r="AH634">
        <v>1791</v>
      </c>
      <c r="AI634">
        <v>6</v>
      </c>
      <c r="AJ634">
        <v>14</v>
      </c>
      <c r="AK634">
        <v>33</v>
      </c>
      <c r="AM634" t="s">
        <v>36</v>
      </c>
      <c r="AN634" t="s">
        <v>44</v>
      </c>
      <c r="AO634">
        <v>1462</v>
      </c>
      <c r="AQ634">
        <v>17</v>
      </c>
      <c r="AR634" s="21">
        <v>8725</v>
      </c>
      <c r="AS634">
        <v>77</v>
      </c>
    </row>
    <row r="635" spans="13:45" x14ac:dyDescent="0.35">
      <c r="M635"/>
      <c r="AC635"/>
      <c r="AF635">
        <v>137</v>
      </c>
      <c r="AG635">
        <v>143756</v>
      </c>
      <c r="AH635">
        <v>1791</v>
      </c>
      <c r="AI635">
        <v>6</v>
      </c>
      <c r="AJ635">
        <v>14</v>
      </c>
      <c r="AK635">
        <v>33</v>
      </c>
      <c r="AM635" t="s">
        <v>36</v>
      </c>
      <c r="AN635" t="s">
        <v>467</v>
      </c>
      <c r="AO635">
        <v>1463</v>
      </c>
      <c r="AQ635">
        <v>25</v>
      </c>
      <c r="AR635" s="21">
        <v>2163</v>
      </c>
      <c r="AS635">
        <v>97</v>
      </c>
    </row>
    <row r="636" spans="13:45" x14ac:dyDescent="0.35">
      <c r="M636"/>
      <c r="AC636"/>
      <c r="AF636">
        <v>137</v>
      </c>
      <c r="AG636">
        <v>143756</v>
      </c>
      <c r="AH636">
        <v>1791</v>
      </c>
      <c r="AI636">
        <v>6</v>
      </c>
      <c r="AJ636">
        <v>14</v>
      </c>
      <c r="AK636">
        <v>33</v>
      </c>
      <c r="AM636" t="s">
        <v>36</v>
      </c>
      <c r="AN636" t="s">
        <v>47</v>
      </c>
      <c r="AO636">
        <v>1464</v>
      </c>
      <c r="AQ636">
        <v>53</v>
      </c>
      <c r="AR636" s="21">
        <v>5310</v>
      </c>
      <c r="AS636">
        <v>34</v>
      </c>
    </row>
    <row r="637" spans="13:45" x14ac:dyDescent="0.35">
      <c r="M637"/>
      <c r="AC637"/>
      <c r="AF637">
        <v>137</v>
      </c>
      <c r="AG637">
        <v>143756</v>
      </c>
      <c r="AH637">
        <v>1791</v>
      </c>
      <c r="AI637">
        <v>6</v>
      </c>
      <c r="AJ637">
        <v>14</v>
      </c>
      <c r="AK637">
        <v>33</v>
      </c>
      <c r="AM637" t="s">
        <v>36</v>
      </c>
      <c r="AN637" t="s">
        <v>47</v>
      </c>
      <c r="AO637">
        <v>1465</v>
      </c>
      <c r="AQ637">
        <v>53</v>
      </c>
      <c r="AR637" s="21">
        <v>3</v>
      </c>
      <c r="AS637">
        <v>15</v>
      </c>
    </row>
    <row r="638" spans="13:45" x14ac:dyDescent="0.35">
      <c r="M638"/>
      <c r="AC638"/>
      <c r="AF638">
        <v>137</v>
      </c>
      <c r="AG638">
        <v>143756</v>
      </c>
      <c r="AH638">
        <v>1791</v>
      </c>
      <c r="AI638">
        <v>6</v>
      </c>
      <c r="AJ638">
        <v>14</v>
      </c>
      <c r="AK638">
        <v>33</v>
      </c>
      <c r="AM638" t="s">
        <v>240</v>
      </c>
      <c r="AN638" t="s">
        <v>382</v>
      </c>
      <c r="AO638">
        <v>1475</v>
      </c>
      <c r="AQ638">
        <v>79</v>
      </c>
      <c r="AR638" s="21">
        <v>168</v>
      </c>
      <c r="AS638">
        <v>56</v>
      </c>
    </row>
    <row r="639" spans="13:45" x14ac:dyDescent="0.35">
      <c r="M639"/>
      <c r="AC639"/>
      <c r="AF639">
        <v>137</v>
      </c>
      <c r="AG639">
        <v>143756</v>
      </c>
      <c r="AH639">
        <v>1791</v>
      </c>
      <c r="AI639">
        <v>6</v>
      </c>
      <c r="AJ639">
        <v>14</v>
      </c>
      <c r="AK639">
        <v>33</v>
      </c>
      <c r="AM639" t="s">
        <v>468</v>
      </c>
      <c r="AN639" t="s">
        <v>469</v>
      </c>
      <c r="AO639">
        <v>1476</v>
      </c>
      <c r="AQ639">
        <v>129</v>
      </c>
      <c r="AR639" s="21">
        <v>127</v>
      </c>
      <c r="AS639">
        <v>50</v>
      </c>
    </row>
    <row r="640" spans="13:45" x14ac:dyDescent="0.35">
      <c r="M640"/>
      <c r="AC640"/>
      <c r="AF640">
        <v>137</v>
      </c>
      <c r="AG640">
        <v>143756</v>
      </c>
      <c r="AH640">
        <v>1791</v>
      </c>
      <c r="AI640">
        <v>6</v>
      </c>
      <c r="AJ640">
        <v>14</v>
      </c>
      <c r="AK640">
        <v>34</v>
      </c>
      <c r="AM640" t="s">
        <v>468</v>
      </c>
      <c r="AN640" t="s">
        <v>469</v>
      </c>
      <c r="AO640">
        <v>1477</v>
      </c>
      <c r="AQ640">
        <v>129</v>
      </c>
      <c r="AR640" s="21">
        <v>43</v>
      </c>
      <c r="AS640">
        <v>32</v>
      </c>
    </row>
    <row r="641" spans="13:46" x14ac:dyDescent="0.35">
      <c r="M641"/>
      <c r="AC641"/>
      <c r="AF641">
        <v>137</v>
      </c>
      <c r="AG641">
        <v>143756</v>
      </c>
      <c r="AH641">
        <v>1791</v>
      </c>
      <c r="AI641">
        <v>6</v>
      </c>
      <c r="AJ641">
        <v>14</v>
      </c>
      <c r="AK641">
        <v>34</v>
      </c>
      <c r="AM641" t="s">
        <v>102</v>
      </c>
      <c r="AN641" t="s">
        <v>103</v>
      </c>
      <c r="AO641">
        <v>1494</v>
      </c>
      <c r="AQ641">
        <v>101</v>
      </c>
      <c r="AR641" s="21">
        <v>2198</v>
      </c>
      <c r="AS641">
        <v>35</v>
      </c>
      <c r="AT641" s="22">
        <f>3226430.3+SUM(AR$902:AR1569)+SUM(AS$902:AS1569)/100</f>
        <v>5102499.5199999996</v>
      </c>
    </row>
    <row r="642" spans="13:46" x14ac:dyDescent="0.35">
      <c r="M642"/>
      <c r="AC642"/>
      <c r="AF642">
        <v>137</v>
      </c>
      <c r="AG642">
        <v>143756</v>
      </c>
      <c r="AH642">
        <v>1791</v>
      </c>
      <c r="AI642">
        <v>6</v>
      </c>
      <c r="AJ642">
        <v>14</v>
      </c>
      <c r="AK642">
        <v>34</v>
      </c>
      <c r="AM642" t="s">
        <v>470</v>
      </c>
      <c r="AN642" t="s">
        <v>471</v>
      </c>
      <c r="AO642">
        <v>1495</v>
      </c>
      <c r="AQ642">
        <v>130</v>
      </c>
      <c r="AR642" s="21">
        <v>2220</v>
      </c>
      <c r="AS642">
        <v>59</v>
      </c>
      <c r="AT642" s="22">
        <f>+AT641-3269387.64</f>
        <v>1833111.8799999994</v>
      </c>
    </row>
    <row r="643" spans="13:46" x14ac:dyDescent="0.35">
      <c r="M643"/>
      <c r="AC643"/>
      <c r="AF643">
        <v>137</v>
      </c>
      <c r="AG643">
        <v>143756</v>
      </c>
      <c r="AH643">
        <v>1791</v>
      </c>
      <c r="AI643">
        <v>6</v>
      </c>
      <c r="AJ643">
        <v>15</v>
      </c>
      <c r="AK643">
        <v>35</v>
      </c>
      <c r="AM643" t="s">
        <v>27</v>
      </c>
      <c r="AN643" t="s">
        <v>472</v>
      </c>
      <c r="AO643">
        <v>1496</v>
      </c>
      <c r="AQ643">
        <v>130</v>
      </c>
      <c r="AR643" s="21">
        <v>131</v>
      </c>
      <c r="AS643">
        <v>22</v>
      </c>
    </row>
    <row r="644" spans="13:46" x14ac:dyDescent="0.35">
      <c r="M644"/>
      <c r="AC644"/>
      <c r="AF644">
        <v>137</v>
      </c>
      <c r="AG644">
        <v>143756</v>
      </c>
      <c r="AH644">
        <v>1791</v>
      </c>
      <c r="AI644">
        <v>6</v>
      </c>
      <c r="AJ644">
        <v>15</v>
      </c>
      <c r="AK644">
        <v>35</v>
      </c>
      <c r="AM644" t="s">
        <v>27</v>
      </c>
      <c r="AN644" t="s">
        <v>473</v>
      </c>
      <c r="AO644">
        <v>1497</v>
      </c>
      <c r="AQ644">
        <v>131</v>
      </c>
      <c r="AR644" s="21">
        <v>240</v>
      </c>
      <c r="AS644">
        <v>88</v>
      </c>
    </row>
    <row r="645" spans="13:46" x14ac:dyDescent="0.35">
      <c r="M645"/>
      <c r="AC645"/>
      <c r="AF645">
        <v>137</v>
      </c>
      <c r="AG645">
        <v>143756</v>
      </c>
      <c r="AH645">
        <v>1791</v>
      </c>
      <c r="AI645">
        <v>6</v>
      </c>
      <c r="AJ645">
        <v>15</v>
      </c>
      <c r="AK645">
        <v>35</v>
      </c>
      <c r="AM645" t="s">
        <v>330</v>
      </c>
      <c r="AN645" t="s">
        <v>474</v>
      </c>
      <c r="AO645">
        <v>1498</v>
      </c>
      <c r="AQ645">
        <v>131</v>
      </c>
      <c r="AR645" s="21">
        <v>309</v>
      </c>
      <c r="AS645">
        <v>34</v>
      </c>
    </row>
    <row r="646" spans="13:46" x14ac:dyDescent="0.35">
      <c r="M646"/>
      <c r="AC646"/>
      <c r="AF646">
        <v>137</v>
      </c>
      <c r="AG646">
        <v>143756</v>
      </c>
      <c r="AH646">
        <v>1791</v>
      </c>
      <c r="AI646">
        <v>6</v>
      </c>
      <c r="AJ646">
        <v>15</v>
      </c>
      <c r="AK646">
        <v>35</v>
      </c>
      <c r="AL646" t="s">
        <v>267</v>
      </c>
      <c r="AM646" t="s">
        <v>151</v>
      </c>
      <c r="AN646" t="s">
        <v>475</v>
      </c>
      <c r="AO646">
        <v>1499</v>
      </c>
      <c r="AQ646">
        <v>131</v>
      </c>
      <c r="AR646" s="21">
        <v>824</v>
      </c>
      <c r="AS646">
        <v>29</v>
      </c>
    </row>
    <row r="647" spans="13:46" x14ac:dyDescent="0.35">
      <c r="M647"/>
      <c r="AC647"/>
      <c r="AF647">
        <v>137</v>
      </c>
      <c r="AG647">
        <v>143756</v>
      </c>
      <c r="AH647">
        <v>1791</v>
      </c>
      <c r="AI647">
        <v>6</v>
      </c>
      <c r="AJ647">
        <v>15</v>
      </c>
      <c r="AK647">
        <v>35</v>
      </c>
      <c r="AM647" t="s">
        <v>476</v>
      </c>
      <c r="AN647" t="s">
        <v>161</v>
      </c>
      <c r="AO647">
        <v>1500</v>
      </c>
      <c r="AQ647">
        <v>132</v>
      </c>
      <c r="AR647" s="21">
        <v>4532</v>
      </c>
      <c r="AS647">
        <v>82</v>
      </c>
    </row>
    <row r="648" spans="13:46" x14ac:dyDescent="0.35">
      <c r="M648"/>
      <c r="AC648"/>
      <c r="AF648">
        <v>137</v>
      </c>
      <c r="AG648">
        <v>143756</v>
      </c>
      <c r="AH648">
        <v>1791</v>
      </c>
      <c r="AI648">
        <v>6</v>
      </c>
      <c r="AJ648">
        <v>15</v>
      </c>
      <c r="AK648">
        <v>35</v>
      </c>
      <c r="AM648" t="s">
        <v>37</v>
      </c>
      <c r="AN648" t="s">
        <v>477</v>
      </c>
      <c r="AO648">
        <v>1501</v>
      </c>
      <c r="AQ648">
        <v>132</v>
      </c>
      <c r="AR648" s="21">
        <v>32</v>
      </c>
      <c r="AS648">
        <v>21</v>
      </c>
    </row>
    <row r="649" spans="13:46" x14ac:dyDescent="0.35">
      <c r="M649"/>
      <c r="AC649"/>
      <c r="AF649">
        <v>137</v>
      </c>
      <c r="AG649">
        <v>143803</v>
      </c>
      <c r="AH649">
        <v>1791</v>
      </c>
      <c r="AI649">
        <v>6</v>
      </c>
      <c r="AJ649">
        <v>15</v>
      </c>
      <c r="AK649">
        <v>35</v>
      </c>
      <c r="AM649" t="s">
        <v>478</v>
      </c>
      <c r="AN649" t="s">
        <v>331</v>
      </c>
      <c r="AO649">
        <v>1502</v>
      </c>
      <c r="AQ649">
        <v>132</v>
      </c>
      <c r="AR649" s="21">
        <v>938</v>
      </c>
      <c r="AS649">
        <v>23</v>
      </c>
    </row>
    <row r="650" spans="13:46" x14ac:dyDescent="0.35">
      <c r="M650"/>
      <c r="AC650"/>
      <c r="AF650">
        <v>137</v>
      </c>
      <c r="AG650">
        <v>143803</v>
      </c>
      <c r="AH650">
        <v>1791</v>
      </c>
      <c r="AI650">
        <v>6</v>
      </c>
      <c r="AJ650">
        <v>15</v>
      </c>
      <c r="AK650">
        <v>35</v>
      </c>
      <c r="AM650" t="s">
        <v>479</v>
      </c>
      <c r="AN650" t="s">
        <v>480</v>
      </c>
      <c r="AO650">
        <v>1503</v>
      </c>
      <c r="AQ650">
        <v>133</v>
      </c>
      <c r="AR650" s="21">
        <v>1673</v>
      </c>
      <c r="AS650">
        <v>82</v>
      </c>
    </row>
    <row r="651" spans="13:46" x14ac:dyDescent="0.35">
      <c r="M651"/>
      <c r="AC651"/>
      <c r="AF651">
        <v>137</v>
      </c>
      <c r="AG651">
        <v>143803</v>
      </c>
      <c r="AH651">
        <v>1791</v>
      </c>
      <c r="AI651">
        <v>6</v>
      </c>
      <c r="AJ651">
        <v>15</v>
      </c>
      <c r="AK651">
        <v>35</v>
      </c>
      <c r="AM651" t="s">
        <v>27</v>
      </c>
      <c r="AN651" t="s">
        <v>59</v>
      </c>
      <c r="AO651">
        <v>1504</v>
      </c>
      <c r="AQ651">
        <v>18</v>
      </c>
      <c r="AR651" s="21">
        <v>515</v>
      </c>
      <c r="AS651">
        <v>70</v>
      </c>
    </row>
    <row r="652" spans="13:46" x14ac:dyDescent="0.35">
      <c r="M652"/>
      <c r="AC652"/>
      <c r="AF652">
        <v>137</v>
      </c>
      <c r="AG652">
        <v>143803</v>
      </c>
      <c r="AH652">
        <v>1791</v>
      </c>
      <c r="AI652">
        <v>6</v>
      </c>
      <c r="AJ652">
        <v>15</v>
      </c>
      <c r="AK652">
        <v>36</v>
      </c>
      <c r="AM652" t="s">
        <v>481</v>
      </c>
      <c r="AN652" t="s">
        <v>228</v>
      </c>
      <c r="AO652">
        <v>1505</v>
      </c>
      <c r="AQ652">
        <v>133</v>
      </c>
      <c r="AR652" s="21">
        <v>1379</v>
      </c>
      <c r="AS652">
        <v>30</v>
      </c>
    </row>
    <row r="653" spans="13:46" x14ac:dyDescent="0.35">
      <c r="M653"/>
      <c r="AC653"/>
      <c r="AF653">
        <v>137</v>
      </c>
      <c r="AG653">
        <v>143803</v>
      </c>
      <c r="AH653">
        <v>1791</v>
      </c>
      <c r="AI653">
        <v>6</v>
      </c>
      <c r="AJ653">
        <v>15</v>
      </c>
      <c r="AK653">
        <v>36</v>
      </c>
      <c r="AM653" t="s">
        <v>482</v>
      </c>
      <c r="AN653" t="s">
        <v>483</v>
      </c>
      <c r="AO653">
        <v>1506</v>
      </c>
      <c r="AQ653">
        <v>133</v>
      </c>
      <c r="AR653" s="21">
        <v>104</v>
      </c>
      <c r="AS653">
        <v>52</v>
      </c>
    </row>
    <row r="654" spans="13:46" x14ac:dyDescent="0.35">
      <c r="M654"/>
      <c r="AC654"/>
      <c r="AF654">
        <v>137</v>
      </c>
      <c r="AG654">
        <v>143803</v>
      </c>
      <c r="AH654">
        <v>1791</v>
      </c>
      <c r="AI654">
        <v>6</v>
      </c>
      <c r="AJ654">
        <v>15</v>
      </c>
      <c r="AK654">
        <v>36</v>
      </c>
      <c r="AM654" t="s">
        <v>484</v>
      </c>
      <c r="AN654" t="s">
        <v>485</v>
      </c>
      <c r="AO654">
        <v>1507</v>
      </c>
      <c r="AQ654">
        <v>134</v>
      </c>
      <c r="AR654" s="21">
        <v>576</v>
      </c>
      <c r="AS654">
        <v>89</v>
      </c>
    </row>
    <row r="655" spans="13:46" x14ac:dyDescent="0.35">
      <c r="M655"/>
      <c r="AC655"/>
      <c r="AF655">
        <v>137</v>
      </c>
      <c r="AG655">
        <v>143803</v>
      </c>
      <c r="AH655">
        <v>1791</v>
      </c>
      <c r="AI655">
        <v>6</v>
      </c>
      <c r="AJ655">
        <v>15</v>
      </c>
      <c r="AK655">
        <v>36</v>
      </c>
      <c r="AM655" t="s">
        <v>93</v>
      </c>
      <c r="AN655" t="s">
        <v>486</v>
      </c>
      <c r="AO655">
        <v>1508</v>
      </c>
      <c r="AQ655">
        <v>134</v>
      </c>
      <c r="AR655" s="21">
        <v>590</v>
      </c>
      <c r="AS655">
        <v>69</v>
      </c>
    </row>
    <row r="656" spans="13:46" x14ac:dyDescent="0.35">
      <c r="M656"/>
      <c r="AC656"/>
      <c r="AF656">
        <v>137</v>
      </c>
      <c r="AG656">
        <v>143803</v>
      </c>
      <c r="AH656">
        <v>1791</v>
      </c>
      <c r="AI656">
        <v>6</v>
      </c>
      <c r="AJ656">
        <v>15</v>
      </c>
      <c r="AK656">
        <v>36</v>
      </c>
      <c r="AM656" t="s">
        <v>85</v>
      </c>
      <c r="AN656" t="s">
        <v>487</v>
      </c>
      <c r="AO656">
        <v>1509</v>
      </c>
      <c r="AQ656">
        <v>134</v>
      </c>
      <c r="AR656" s="21">
        <v>636</v>
      </c>
      <c r="AS656">
        <v>52</v>
      </c>
    </row>
    <row r="657" spans="13:46" x14ac:dyDescent="0.35">
      <c r="M657"/>
      <c r="AC657"/>
      <c r="AF657">
        <v>137</v>
      </c>
      <c r="AG657">
        <v>143803</v>
      </c>
      <c r="AH657">
        <v>1791</v>
      </c>
      <c r="AI657">
        <v>6</v>
      </c>
      <c r="AJ657">
        <v>15</v>
      </c>
      <c r="AK657">
        <v>36</v>
      </c>
      <c r="AM657" t="s">
        <v>40</v>
      </c>
      <c r="AN657" t="s">
        <v>41</v>
      </c>
      <c r="AO657">
        <v>1510</v>
      </c>
      <c r="AQ657">
        <v>33</v>
      </c>
      <c r="AR657" s="21">
        <v>269</v>
      </c>
      <c r="AS657">
        <v>29</v>
      </c>
    </row>
    <row r="658" spans="13:46" x14ac:dyDescent="0.35">
      <c r="M658"/>
      <c r="AC658"/>
      <c r="AF658">
        <v>137</v>
      </c>
      <c r="AG658">
        <v>143803</v>
      </c>
      <c r="AH658">
        <v>1791</v>
      </c>
      <c r="AI658">
        <v>6</v>
      </c>
      <c r="AJ658">
        <v>15</v>
      </c>
      <c r="AK658">
        <v>36</v>
      </c>
      <c r="AM658" t="s">
        <v>488</v>
      </c>
      <c r="AN658" t="s">
        <v>489</v>
      </c>
      <c r="AO658">
        <v>1511</v>
      </c>
      <c r="AQ658">
        <v>135</v>
      </c>
      <c r="AR658" s="21">
        <v>246</v>
      </c>
      <c r="AS658">
        <v>11</v>
      </c>
    </row>
    <row r="659" spans="13:46" x14ac:dyDescent="0.35">
      <c r="M659"/>
      <c r="AC659"/>
      <c r="AF659">
        <v>137</v>
      </c>
      <c r="AG659">
        <v>143803</v>
      </c>
      <c r="AH659">
        <v>1791</v>
      </c>
      <c r="AI659">
        <v>6</v>
      </c>
      <c r="AJ659">
        <v>15</v>
      </c>
      <c r="AK659">
        <v>36</v>
      </c>
      <c r="AM659" t="s">
        <v>24</v>
      </c>
      <c r="AN659" t="s">
        <v>490</v>
      </c>
      <c r="AO659">
        <v>1512</v>
      </c>
      <c r="AQ659">
        <v>135</v>
      </c>
      <c r="AR659" s="21">
        <v>136</v>
      </c>
      <c r="AS659">
        <v>72</v>
      </c>
    </row>
    <row r="660" spans="13:46" x14ac:dyDescent="0.35">
      <c r="M660"/>
      <c r="AC660"/>
      <c r="AF660">
        <v>137</v>
      </c>
      <c r="AG660">
        <v>143803</v>
      </c>
      <c r="AH660">
        <v>1791</v>
      </c>
      <c r="AI660">
        <v>6</v>
      </c>
      <c r="AJ660">
        <v>15</v>
      </c>
      <c r="AK660">
        <v>36</v>
      </c>
      <c r="AM660" t="s">
        <v>24</v>
      </c>
      <c r="AN660" t="s">
        <v>166</v>
      </c>
      <c r="AO660">
        <v>1513</v>
      </c>
      <c r="AQ660">
        <v>68</v>
      </c>
      <c r="AR660" s="21">
        <v>241</v>
      </c>
      <c r="AS660">
        <v>87</v>
      </c>
    </row>
    <row r="661" spans="13:46" x14ac:dyDescent="0.35">
      <c r="M661"/>
      <c r="AC661"/>
      <c r="AF661">
        <v>137</v>
      </c>
      <c r="AG661">
        <v>143803</v>
      </c>
      <c r="AH661">
        <v>1791</v>
      </c>
      <c r="AI661">
        <v>6</v>
      </c>
      <c r="AJ661">
        <v>15</v>
      </c>
      <c r="AK661">
        <v>36</v>
      </c>
      <c r="AM661" t="s">
        <v>151</v>
      </c>
      <c r="AN661" t="s">
        <v>491</v>
      </c>
      <c r="AO661">
        <v>1514</v>
      </c>
      <c r="AQ661">
        <v>135</v>
      </c>
      <c r="AR661" s="21">
        <v>133</v>
      </c>
      <c r="AS661">
        <v>13</v>
      </c>
    </row>
    <row r="662" spans="13:46" x14ac:dyDescent="0.35">
      <c r="M662"/>
      <c r="AC662"/>
      <c r="AF662">
        <v>137</v>
      </c>
      <c r="AG662">
        <v>143803</v>
      </c>
      <c r="AH662">
        <v>1791</v>
      </c>
      <c r="AI662">
        <v>6</v>
      </c>
      <c r="AJ662">
        <v>15</v>
      </c>
      <c r="AK662">
        <v>36</v>
      </c>
      <c r="AM662" t="s">
        <v>148</v>
      </c>
      <c r="AN662" t="s">
        <v>149</v>
      </c>
      <c r="AO662">
        <v>1515</v>
      </c>
      <c r="AQ662">
        <v>107</v>
      </c>
      <c r="AR662" s="21">
        <v>2740</v>
      </c>
      <c r="AS662">
        <v>66</v>
      </c>
    </row>
    <row r="663" spans="13:46" x14ac:dyDescent="0.35">
      <c r="M663"/>
      <c r="AC663"/>
      <c r="AF663">
        <v>137</v>
      </c>
      <c r="AG663">
        <v>143803</v>
      </c>
      <c r="AH663">
        <v>1791</v>
      </c>
      <c r="AI663">
        <v>6</v>
      </c>
      <c r="AJ663">
        <v>15</v>
      </c>
      <c r="AK663">
        <v>36</v>
      </c>
      <c r="AM663" t="s">
        <v>30</v>
      </c>
      <c r="AN663" t="s">
        <v>333</v>
      </c>
      <c r="AO663">
        <v>1516</v>
      </c>
      <c r="AQ663">
        <v>136</v>
      </c>
      <c r="AR663" s="21">
        <v>375</v>
      </c>
      <c r="AS663">
        <v>43</v>
      </c>
    </row>
    <row r="664" spans="13:46" x14ac:dyDescent="0.35">
      <c r="M664"/>
      <c r="AC664"/>
      <c r="AF664">
        <v>137</v>
      </c>
      <c r="AG664">
        <v>143803</v>
      </c>
      <c r="AH664">
        <v>1791</v>
      </c>
      <c r="AI664">
        <v>6</v>
      </c>
      <c r="AJ664">
        <v>15</v>
      </c>
      <c r="AK664">
        <v>36</v>
      </c>
      <c r="AM664" t="s">
        <v>154</v>
      </c>
      <c r="AN664" t="s">
        <v>339</v>
      </c>
      <c r="AO664">
        <v>1517</v>
      </c>
      <c r="AQ664">
        <v>48</v>
      </c>
      <c r="AR664" s="21">
        <v>420</v>
      </c>
      <c r="AS664">
        <v>0</v>
      </c>
    </row>
    <row r="665" spans="13:46" x14ac:dyDescent="0.35">
      <c r="M665"/>
      <c r="AC665"/>
      <c r="AF665">
        <v>137</v>
      </c>
      <c r="AG665">
        <v>143803</v>
      </c>
      <c r="AH665">
        <v>1791</v>
      </c>
      <c r="AI665">
        <v>6</v>
      </c>
      <c r="AJ665">
        <v>15</v>
      </c>
      <c r="AK665">
        <v>36</v>
      </c>
      <c r="AM665" t="s">
        <v>154</v>
      </c>
      <c r="AN665" t="s">
        <v>339</v>
      </c>
      <c r="AO665">
        <v>1518</v>
      </c>
      <c r="AQ665">
        <v>48</v>
      </c>
      <c r="AR665" s="21">
        <v>1260</v>
      </c>
      <c r="AS665">
        <v>0</v>
      </c>
    </row>
    <row r="666" spans="13:46" x14ac:dyDescent="0.35">
      <c r="M666"/>
      <c r="AC666"/>
      <c r="AF666">
        <v>137</v>
      </c>
      <c r="AG666">
        <v>143803</v>
      </c>
      <c r="AH666">
        <v>1791</v>
      </c>
      <c r="AI666">
        <v>6</v>
      </c>
      <c r="AJ666">
        <v>15</v>
      </c>
      <c r="AK666">
        <v>36</v>
      </c>
      <c r="AM666" t="s">
        <v>492</v>
      </c>
      <c r="AN666" t="s">
        <v>493</v>
      </c>
      <c r="AO666">
        <v>1520</v>
      </c>
      <c r="AQ666">
        <v>136</v>
      </c>
      <c r="AR666" s="21">
        <v>520</v>
      </c>
      <c r="AS666">
        <v>55</v>
      </c>
      <c r="AT666" s="22">
        <f>3226430.3+SUM(AR$1175:AR1321)+SUM(AS$1175:AS1321)/100</f>
        <v>3892601.77</v>
      </c>
    </row>
    <row r="667" spans="13:46" x14ac:dyDescent="0.35">
      <c r="M667"/>
      <c r="AC667"/>
      <c r="AF667">
        <v>137</v>
      </c>
      <c r="AG667">
        <v>143803</v>
      </c>
      <c r="AH667">
        <v>1791</v>
      </c>
      <c r="AI667">
        <v>6</v>
      </c>
      <c r="AJ667">
        <v>15</v>
      </c>
      <c r="AK667">
        <v>36</v>
      </c>
      <c r="AM667" t="s">
        <v>26</v>
      </c>
      <c r="AN667" t="s">
        <v>494</v>
      </c>
      <c r="AO667">
        <v>1521</v>
      </c>
      <c r="AQ667">
        <v>128</v>
      </c>
      <c r="AR667" s="21">
        <v>964</v>
      </c>
      <c r="AS667">
        <v>68</v>
      </c>
    </row>
    <row r="668" spans="13:46" x14ac:dyDescent="0.35">
      <c r="M668"/>
      <c r="AC668"/>
      <c r="AF668">
        <v>188</v>
      </c>
      <c r="AG668">
        <v>143829</v>
      </c>
      <c r="AH668">
        <v>1791</v>
      </c>
      <c r="AI668">
        <v>6</v>
      </c>
      <c r="AJ668">
        <v>15</v>
      </c>
      <c r="AK668">
        <v>36</v>
      </c>
      <c r="AM668" t="s">
        <v>179</v>
      </c>
      <c r="AN668" t="s">
        <v>495</v>
      </c>
      <c r="AO668">
        <v>1534</v>
      </c>
      <c r="AQ668">
        <v>139</v>
      </c>
      <c r="AR668" s="21">
        <v>3276</v>
      </c>
      <c r="AS668">
        <v>31</v>
      </c>
    </row>
    <row r="669" spans="13:46" x14ac:dyDescent="0.35">
      <c r="M669"/>
      <c r="AC669"/>
      <c r="AF669">
        <v>188</v>
      </c>
      <c r="AG669">
        <v>143829</v>
      </c>
      <c r="AH669">
        <v>1791</v>
      </c>
      <c r="AI669">
        <v>7</v>
      </c>
      <c r="AJ669">
        <v>1</v>
      </c>
      <c r="AK669">
        <v>36</v>
      </c>
      <c r="AM669" t="s">
        <v>427</v>
      </c>
      <c r="AN669" t="s">
        <v>428</v>
      </c>
      <c r="AO669">
        <v>1536</v>
      </c>
      <c r="AQ669">
        <v>106</v>
      </c>
      <c r="AR669" s="21">
        <v>1738</v>
      </c>
      <c r="AS669">
        <v>11</v>
      </c>
    </row>
    <row r="670" spans="13:46" x14ac:dyDescent="0.35">
      <c r="M670"/>
      <c r="AC670"/>
      <c r="AF670">
        <v>188</v>
      </c>
      <c r="AG670">
        <v>143829</v>
      </c>
      <c r="AH670">
        <v>1791</v>
      </c>
      <c r="AI670">
        <v>7</v>
      </c>
      <c r="AJ670">
        <v>5</v>
      </c>
      <c r="AK670">
        <v>37</v>
      </c>
      <c r="AM670" t="s">
        <v>195</v>
      </c>
      <c r="AN670" t="s">
        <v>333</v>
      </c>
      <c r="AO670">
        <v>1537</v>
      </c>
      <c r="AQ670">
        <v>140</v>
      </c>
      <c r="AR670" s="21">
        <v>111</v>
      </c>
      <c r="AS670">
        <v>27</v>
      </c>
    </row>
    <row r="671" spans="13:46" x14ac:dyDescent="0.35">
      <c r="M671"/>
      <c r="AC671"/>
      <c r="AF671">
        <v>188</v>
      </c>
      <c r="AG671">
        <v>143829</v>
      </c>
      <c r="AH671">
        <v>1791</v>
      </c>
      <c r="AI671">
        <v>7</v>
      </c>
      <c r="AJ671">
        <v>6</v>
      </c>
      <c r="AK671">
        <v>37</v>
      </c>
      <c r="AM671" t="s">
        <v>195</v>
      </c>
      <c r="AN671" t="s">
        <v>333</v>
      </c>
      <c r="AO671">
        <v>1538</v>
      </c>
      <c r="AQ671">
        <v>140</v>
      </c>
      <c r="AR671" s="21">
        <v>34</v>
      </c>
      <c r="AS671">
        <v>79</v>
      </c>
    </row>
    <row r="672" spans="13:46" x14ac:dyDescent="0.35">
      <c r="M672"/>
      <c r="AC672"/>
      <c r="AF672">
        <v>188</v>
      </c>
      <c r="AG672">
        <v>143829</v>
      </c>
      <c r="AH672">
        <v>1791</v>
      </c>
      <c r="AI672">
        <v>7</v>
      </c>
      <c r="AJ672">
        <v>6</v>
      </c>
      <c r="AK672">
        <v>37</v>
      </c>
      <c r="AM672" t="s">
        <v>26</v>
      </c>
      <c r="AN672" t="s">
        <v>496</v>
      </c>
      <c r="AO672">
        <v>1542</v>
      </c>
      <c r="AQ672">
        <v>141</v>
      </c>
      <c r="AR672" s="21">
        <v>311</v>
      </c>
      <c r="AS672">
        <v>78</v>
      </c>
    </row>
    <row r="673" spans="13:46" x14ac:dyDescent="0.35">
      <c r="M673"/>
      <c r="AC673"/>
      <c r="AF673">
        <v>188</v>
      </c>
      <c r="AG673">
        <v>143829</v>
      </c>
      <c r="AH673">
        <v>1791</v>
      </c>
      <c r="AI673">
        <v>7</v>
      </c>
      <c r="AJ673">
        <v>6</v>
      </c>
      <c r="AK673">
        <v>37</v>
      </c>
      <c r="AM673" t="s">
        <v>24</v>
      </c>
      <c r="AN673" t="s">
        <v>25</v>
      </c>
      <c r="AO673">
        <v>1546</v>
      </c>
      <c r="AQ673">
        <v>126</v>
      </c>
      <c r="AR673" s="21">
        <v>197</v>
      </c>
      <c r="AS673">
        <v>47</v>
      </c>
      <c r="AT673" s="22">
        <f>3304558.31+SUM(AR$794:AR1779)+SUM(AS$794:AS1779)/100</f>
        <v>5552902.6200000001</v>
      </c>
    </row>
    <row r="674" spans="13:46" x14ac:dyDescent="0.35">
      <c r="M674"/>
      <c r="AC674"/>
      <c r="AF674">
        <v>188</v>
      </c>
      <c r="AG674">
        <v>143829</v>
      </c>
      <c r="AH674">
        <v>1791</v>
      </c>
      <c r="AI674">
        <v>7</v>
      </c>
      <c r="AJ674">
        <v>7</v>
      </c>
      <c r="AK674">
        <v>38</v>
      </c>
      <c r="AM674" t="s">
        <v>284</v>
      </c>
      <c r="AN674" t="s">
        <v>596</v>
      </c>
      <c r="AO674">
        <v>1558</v>
      </c>
      <c r="AQ674">
        <v>111</v>
      </c>
      <c r="AR674" s="21">
        <v>716</v>
      </c>
      <c r="AS674">
        <v>12</v>
      </c>
    </row>
    <row r="675" spans="13:46" x14ac:dyDescent="0.35">
      <c r="M675"/>
      <c r="AC675"/>
      <c r="AF675">
        <v>188</v>
      </c>
      <c r="AG675">
        <v>143829</v>
      </c>
      <c r="AH675">
        <v>1791</v>
      </c>
      <c r="AI675">
        <v>7</v>
      </c>
      <c r="AJ675">
        <v>7</v>
      </c>
      <c r="AK675">
        <v>38</v>
      </c>
      <c r="AL675" t="s">
        <v>23</v>
      </c>
      <c r="AM675" t="s">
        <v>233</v>
      </c>
      <c r="AN675" t="s">
        <v>219</v>
      </c>
      <c r="AO675">
        <v>1559</v>
      </c>
      <c r="AQ675">
        <v>7</v>
      </c>
      <c r="AR675" s="21">
        <v>1667</v>
      </c>
      <c r="AS675">
        <v>46</v>
      </c>
    </row>
    <row r="676" spans="13:46" x14ac:dyDescent="0.35">
      <c r="M676"/>
      <c r="AC676"/>
      <c r="AF676">
        <v>188</v>
      </c>
      <c r="AG676">
        <v>143829</v>
      </c>
      <c r="AH676">
        <v>1791</v>
      </c>
      <c r="AI676">
        <v>7</v>
      </c>
      <c r="AJ676">
        <v>11</v>
      </c>
      <c r="AK676">
        <v>39</v>
      </c>
      <c r="AM676" t="s">
        <v>27</v>
      </c>
      <c r="AN676" t="s">
        <v>381</v>
      </c>
      <c r="AO676">
        <v>1560</v>
      </c>
      <c r="AQ676">
        <v>77</v>
      </c>
      <c r="AR676" s="21">
        <v>336</v>
      </c>
      <c r="AS676">
        <v>20</v>
      </c>
    </row>
    <row r="677" spans="13:46" x14ac:dyDescent="0.35">
      <c r="M677"/>
      <c r="AC677"/>
      <c r="AF677">
        <v>188</v>
      </c>
      <c r="AG677">
        <v>143829</v>
      </c>
      <c r="AH677">
        <v>1791</v>
      </c>
      <c r="AI677">
        <v>7</v>
      </c>
      <c r="AJ677">
        <v>11</v>
      </c>
      <c r="AK677">
        <v>39</v>
      </c>
      <c r="AM677" t="s">
        <v>33</v>
      </c>
      <c r="AN677" t="s">
        <v>49</v>
      </c>
      <c r="AO677">
        <v>1566</v>
      </c>
      <c r="AQ677">
        <v>6</v>
      </c>
      <c r="AR677" s="21">
        <v>156</v>
      </c>
      <c r="AS677">
        <v>36</v>
      </c>
    </row>
    <row r="678" spans="13:46" x14ac:dyDescent="0.35">
      <c r="M678"/>
      <c r="AC678"/>
      <c r="AF678">
        <v>188</v>
      </c>
      <c r="AG678">
        <v>143829</v>
      </c>
      <c r="AH678">
        <v>1791</v>
      </c>
      <c r="AI678">
        <v>7</v>
      </c>
      <c r="AJ678">
        <v>11</v>
      </c>
      <c r="AK678">
        <v>39</v>
      </c>
      <c r="AL678" t="s">
        <v>23</v>
      </c>
      <c r="AM678" t="s">
        <v>33</v>
      </c>
      <c r="AN678" t="s">
        <v>49</v>
      </c>
      <c r="AO678">
        <v>1567</v>
      </c>
      <c r="AQ678">
        <v>6</v>
      </c>
      <c r="AR678" s="21">
        <v>252</v>
      </c>
      <c r="AS678">
        <v>13</v>
      </c>
    </row>
    <row r="679" spans="13:46" x14ac:dyDescent="0.35">
      <c r="M679"/>
      <c r="AC679"/>
      <c r="AF679">
        <v>188</v>
      </c>
      <c r="AG679">
        <v>143829</v>
      </c>
      <c r="AH679">
        <v>1791</v>
      </c>
      <c r="AI679">
        <v>7</v>
      </c>
      <c r="AJ679">
        <v>11</v>
      </c>
      <c r="AK679">
        <v>39</v>
      </c>
      <c r="AM679" t="s">
        <v>220</v>
      </c>
      <c r="AN679" t="s">
        <v>132</v>
      </c>
      <c r="AO679">
        <v>1575</v>
      </c>
      <c r="AQ679">
        <v>55</v>
      </c>
      <c r="AR679" s="21">
        <v>578</v>
      </c>
      <c r="AS679">
        <v>44</v>
      </c>
    </row>
    <row r="680" spans="13:46" x14ac:dyDescent="0.35">
      <c r="M680"/>
      <c r="AC680"/>
      <c r="AF680">
        <v>188</v>
      </c>
      <c r="AG680">
        <v>143829</v>
      </c>
      <c r="AH680">
        <v>1791</v>
      </c>
      <c r="AI680">
        <v>7</v>
      </c>
      <c r="AJ680">
        <v>12</v>
      </c>
      <c r="AK680">
        <v>39</v>
      </c>
      <c r="AM680" t="s">
        <v>34</v>
      </c>
      <c r="AN680" t="s">
        <v>132</v>
      </c>
      <c r="AO680">
        <v>1576</v>
      </c>
      <c r="AQ680">
        <v>197</v>
      </c>
      <c r="AR680" s="21">
        <v>1534</v>
      </c>
      <c r="AS680">
        <v>12</v>
      </c>
    </row>
    <row r="681" spans="13:46" x14ac:dyDescent="0.35">
      <c r="M681"/>
      <c r="AC681"/>
      <c r="AF681">
        <v>188</v>
      </c>
      <c r="AG681">
        <v>143829</v>
      </c>
      <c r="AH681">
        <v>1791</v>
      </c>
      <c r="AI681">
        <v>7</v>
      </c>
      <c r="AJ681">
        <v>12</v>
      </c>
      <c r="AK681">
        <v>40</v>
      </c>
      <c r="AM681" t="s">
        <v>34</v>
      </c>
      <c r="AN681" t="s">
        <v>132</v>
      </c>
      <c r="AO681">
        <v>1577</v>
      </c>
      <c r="AQ681">
        <v>197</v>
      </c>
      <c r="AR681" s="21">
        <v>4419</v>
      </c>
      <c r="AS681">
        <v>41</v>
      </c>
    </row>
    <row r="682" spans="13:46" x14ac:dyDescent="0.35">
      <c r="M682"/>
      <c r="AC682"/>
      <c r="AF682">
        <v>188</v>
      </c>
      <c r="AG682">
        <v>143829</v>
      </c>
      <c r="AH682">
        <v>1791</v>
      </c>
      <c r="AI682">
        <v>7</v>
      </c>
      <c r="AJ682">
        <v>12</v>
      </c>
      <c r="AK682">
        <v>40</v>
      </c>
      <c r="AM682" t="s">
        <v>497</v>
      </c>
      <c r="AN682" t="s">
        <v>311</v>
      </c>
      <c r="AO682">
        <v>1578</v>
      </c>
      <c r="AQ682">
        <v>193</v>
      </c>
      <c r="AR682" s="21">
        <v>435</v>
      </c>
      <c r="AS682">
        <v>70</v>
      </c>
    </row>
    <row r="683" spans="13:46" x14ac:dyDescent="0.35">
      <c r="M683"/>
      <c r="AC683"/>
      <c r="AF683">
        <v>188</v>
      </c>
      <c r="AG683">
        <v>143829</v>
      </c>
      <c r="AH683">
        <v>1791</v>
      </c>
      <c r="AI683">
        <v>7</v>
      </c>
      <c r="AJ683">
        <v>12</v>
      </c>
      <c r="AK683">
        <v>40</v>
      </c>
      <c r="AM683" t="s">
        <v>148</v>
      </c>
      <c r="AN683" t="s">
        <v>149</v>
      </c>
      <c r="AO683">
        <v>1579</v>
      </c>
      <c r="AQ683">
        <v>9</v>
      </c>
      <c r="AR683" s="21">
        <v>955</v>
      </c>
      <c r="AS683">
        <v>71</v>
      </c>
    </row>
    <row r="684" spans="13:46" x14ac:dyDescent="0.35">
      <c r="M684"/>
      <c r="AC684"/>
      <c r="AF684">
        <v>188</v>
      </c>
      <c r="AG684">
        <v>143829</v>
      </c>
      <c r="AH684">
        <v>1791</v>
      </c>
      <c r="AI684">
        <v>7</v>
      </c>
      <c r="AJ684">
        <v>13</v>
      </c>
      <c r="AK684">
        <v>40</v>
      </c>
      <c r="AM684" t="s">
        <v>27</v>
      </c>
      <c r="AN684" t="s">
        <v>498</v>
      </c>
      <c r="AO684">
        <v>1580</v>
      </c>
      <c r="AQ684">
        <v>51</v>
      </c>
      <c r="AR684" s="21">
        <v>112</v>
      </c>
      <c r="AS684">
        <v>60</v>
      </c>
    </row>
    <row r="685" spans="13:46" x14ac:dyDescent="0.35">
      <c r="M685"/>
      <c r="AC685"/>
      <c r="AF685">
        <v>188</v>
      </c>
      <c r="AG685">
        <v>143834</v>
      </c>
      <c r="AH685">
        <v>1791</v>
      </c>
      <c r="AI685">
        <v>7</v>
      </c>
      <c r="AJ685">
        <v>13</v>
      </c>
      <c r="AK685">
        <v>40</v>
      </c>
      <c r="AM685" t="s">
        <v>167</v>
      </c>
      <c r="AN685" t="s">
        <v>45</v>
      </c>
      <c r="AO685">
        <v>1581</v>
      </c>
      <c r="AQ685">
        <v>143</v>
      </c>
      <c r="AR685" s="21">
        <v>470</v>
      </c>
      <c r="AS685">
        <v>59</v>
      </c>
    </row>
    <row r="686" spans="13:46" x14ac:dyDescent="0.35">
      <c r="M686"/>
      <c r="AC686"/>
      <c r="AF686">
        <v>188</v>
      </c>
      <c r="AG686">
        <v>143834</v>
      </c>
      <c r="AH686">
        <v>1791</v>
      </c>
      <c r="AI686">
        <v>7</v>
      </c>
      <c r="AJ686">
        <v>13</v>
      </c>
      <c r="AK686">
        <v>40</v>
      </c>
      <c r="AM686" t="s">
        <v>499</v>
      </c>
      <c r="AN686" t="s">
        <v>500</v>
      </c>
      <c r="AO686">
        <v>1582</v>
      </c>
      <c r="AQ686">
        <v>87</v>
      </c>
      <c r="AR686" s="21">
        <v>1294</v>
      </c>
      <c r="AS686">
        <v>22</v>
      </c>
    </row>
    <row r="687" spans="13:46" x14ac:dyDescent="0.35">
      <c r="M687"/>
      <c r="AC687"/>
      <c r="AF687">
        <v>188</v>
      </c>
      <c r="AG687">
        <v>143834</v>
      </c>
      <c r="AH687">
        <v>1791</v>
      </c>
      <c r="AI687">
        <v>7</v>
      </c>
      <c r="AJ687">
        <v>13</v>
      </c>
      <c r="AK687">
        <v>40</v>
      </c>
      <c r="AM687" t="s">
        <v>501</v>
      </c>
      <c r="AN687" t="s">
        <v>502</v>
      </c>
      <c r="AO687">
        <v>1572</v>
      </c>
      <c r="AQ687">
        <v>143</v>
      </c>
      <c r="AR687" s="21">
        <v>79</v>
      </c>
      <c r="AS687">
        <v>84</v>
      </c>
    </row>
    <row r="688" spans="13:46" x14ac:dyDescent="0.35">
      <c r="M688"/>
      <c r="AC688"/>
      <c r="AF688">
        <v>188</v>
      </c>
      <c r="AG688">
        <v>143834</v>
      </c>
      <c r="AH688">
        <v>1791</v>
      </c>
      <c r="AI688">
        <v>7</v>
      </c>
      <c r="AJ688">
        <v>13</v>
      </c>
      <c r="AK688">
        <v>40</v>
      </c>
      <c r="AM688" t="s">
        <v>40</v>
      </c>
      <c r="AN688" t="s">
        <v>48</v>
      </c>
      <c r="AO688">
        <v>1573</v>
      </c>
      <c r="AQ688">
        <v>12</v>
      </c>
      <c r="AR688" s="21">
        <v>293</v>
      </c>
      <c r="AS688">
        <v>98</v>
      </c>
    </row>
    <row r="689" spans="13:46" x14ac:dyDescent="0.35">
      <c r="M689"/>
      <c r="AC689"/>
      <c r="AF689">
        <v>188</v>
      </c>
      <c r="AG689">
        <v>143834</v>
      </c>
      <c r="AH689">
        <v>1791</v>
      </c>
      <c r="AI689">
        <v>7</v>
      </c>
      <c r="AJ689">
        <v>15</v>
      </c>
      <c r="AK689">
        <v>41</v>
      </c>
      <c r="AM689" t="s">
        <v>503</v>
      </c>
      <c r="AN689" t="s">
        <v>504</v>
      </c>
      <c r="AO689">
        <v>1582</v>
      </c>
      <c r="AQ689">
        <v>144</v>
      </c>
      <c r="AR689" s="21">
        <v>2150</v>
      </c>
      <c r="AS689">
        <v>56</v>
      </c>
    </row>
    <row r="690" spans="13:46" x14ac:dyDescent="0.35">
      <c r="M690"/>
      <c r="AC690"/>
      <c r="AF690">
        <v>188</v>
      </c>
      <c r="AG690">
        <v>143834</v>
      </c>
      <c r="AH690">
        <v>1791</v>
      </c>
      <c r="AI690">
        <v>7</v>
      </c>
      <c r="AJ690">
        <v>15</v>
      </c>
      <c r="AK690">
        <v>41</v>
      </c>
      <c r="AM690" t="s">
        <v>27</v>
      </c>
      <c r="AN690" t="s">
        <v>172</v>
      </c>
      <c r="AO690">
        <v>1638</v>
      </c>
      <c r="AQ690">
        <v>45</v>
      </c>
      <c r="AR690" s="21">
        <v>5000</v>
      </c>
      <c r="AS690">
        <v>0</v>
      </c>
    </row>
    <row r="691" spans="13:46" x14ac:dyDescent="0.35">
      <c r="M691"/>
      <c r="AC691"/>
      <c r="AF691">
        <v>188</v>
      </c>
      <c r="AG691">
        <v>143834</v>
      </c>
      <c r="AH691">
        <v>1791</v>
      </c>
      <c r="AI691">
        <v>7</v>
      </c>
      <c r="AJ691">
        <v>16</v>
      </c>
      <c r="AK691">
        <v>41</v>
      </c>
      <c r="AM691" t="s">
        <v>148</v>
      </c>
      <c r="AN691" t="s">
        <v>149</v>
      </c>
      <c r="AO691">
        <v>1639</v>
      </c>
      <c r="AQ691">
        <v>9</v>
      </c>
      <c r="AR691" s="21">
        <v>7703</v>
      </c>
      <c r="AS691">
        <v>38</v>
      </c>
    </row>
    <row r="692" spans="13:46" x14ac:dyDescent="0.35">
      <c r="M692"/>
      <c r="AC692"/>
      <c r="AF692">
        <v>188</v>
      </c>
      <c r="AG692">
        <v>143834</v>
      </c>
      <c r="AH692">
        <v>1791</v>
      </c>
      <c r="AI692">
        <v>7</v>
      </c>
      <c r="AJ692">
        <v>16</v>
      </c>
      <c r="AK692">
        <v>41</v>
      </c>
      <c r="AM692" t="s">
        <v>148</v>
      </c>
      <c r="AN692" t="s">
        <v>149</v>
      </c>
      <c r="AO692">
        <v>1640</v>
      </c>
      <c r="AQ692">
        <v>9</v>
      </c>
      <c r="AR692" s="21">
        <v>1591</v>
      </c>
      <c r="AS692">
        <v>5</v>
      </c>
    </row>
    <row r="693" spans="13:46" x14ac:dyDescent="0.35">
      <c r="M693"/>
      <c r="AC693"/>
      <c r="AF693">
        <v>188</v>
      </c>
      <c r="AG693">
        <v>143834</v>
      </c>
      <c r="AH693">
        <v>1791</v>
      </c>
      <c r="AI693">
        <v>7</v>
      </c>
      <c r="AJ693">
        <v>16</v>
      </c>
      <c r="AK693">
        <v>41</v>
      </c>
      <c r="AM693" t="s">
        <v>148</v>
      </c>
      <c r="AN693" t="s">
        <v>149</v>
      </c>
      <c r="AO693">
        <v>1641</v>
      </c>
      <c r="AQ693">
        <v>107</v>
      </c>
      <c r="AR693" s="21">
        <v>4002</v>
      </c>
      <c r="AS693">
        <v>35</v>
      </c>
    </row>
    <row r="694" spans="13:46" x14ac:dyDescent="0.35">
      <c r="M694"/>
      <c r="AC694"/>
      <c r="AF694">
        <v>188</v>
      </c>
      <c r="AG694">
        <v>143834</v>
      </c>
      <c r="AH694">
        <v>1791</v>
      </c>
      <c r="AI694">
        <v>7</v>
      </c>
      <c r="AJ694">
        <v>16</v>
      </c>
      <c r="AK694">
        <v>41</v>
      </c>
      <c r="AM694" t="s">
        <v>185</v>
      </c>
      <c r="AN694" t="s">
        <v>288</v>
      </c>
      <c r="AO694">
        <v>1642</v>
      </c>
      <c r="AQ694">
        <v>26</v>
      </c>
      <c r="AR694" s="21">
        <v>144</v>
      </c>
      <c r="AS694">
        <v>96</v>
      </c>
      <c r="AT694" s="22">
        <f>3304558.31+SUM(AR$1284:AR1307)+SUM(AS$1284:AS1307)/100</f>
        <v>3370322.84</v>
      </c>
    </row>
    <row r="695" spans="13:46" x14ac:dyDescent="0.35">
      <c r="M695"/>
      <c r="AC695"/>
      <c r="AF695">
        <v>188</v>
      </c>
      <c r="AG695">
        <v>143834</v>
      </c>
      <c r="AH695">
        <v>1791</v>
      </c>
      <c r="AI695">
        <v>7</v>
      </c>
      <c r="AJ695">
        <v>16</v>
      </c>
      <c r="AK695">
        <v>41</v>
      </c>
      <c r="AM695" t="s">
        <v>185</v>
      </c>
      <c r="AN695" t="s">
        <v>288</v>
      </c>
      <c r="AO695">
        <v>1643</v>
      </c>
      <c r="AQ695">
        <v>26</v>
      </c>
      <c r="AR695" s="21">
        <v>70</v>
      </c>
      <c r="AS695">
        <v>56</v>
      </c>
    </row>
    <row r="696" spans="13:46" x14ac:dyDescent="0.35">
      <c r="M696"/>
      <c r="AC696"/>
      <c r="AF696">
        <v>188</v>
      </c>
      <c r="AG696">
        <v>143834</v>
      </c>
      <c r="AH696">
        <v>1791</v>
      </c>
      <c r="AI696">
        <v>7</v>
      </c>
      <c r="AJ696">
        <v>18</v>
      </c>
      <c r="AK696">
        <v>41</v>
      </c>
      <c r="AM696" t="s">
        <v>24</v>
      </c>
      <c r="AN696" t="s">
        <v>505</v>
      </c>
      <c r="AO696">
        <v>1644</v>
      </c>
      <c r="AQ696">
        <v>145</v>
      </c>
      <c r="AR696" s="21">
        <v>1489</v>
      </c>
      <c r="AS696">
        <v>94</v>
      </c>
    </row>
    <row r="697" spans="13:46" x14ac:dyDescent="0.35">
      <c r="M697"/>
      <c r="AC697"/>
      <c r="AF697">
        <v>188</v>
      </c>
      <c r="AG697">
        <v>143834</v>
      </c>
      <c r="AH697">
        <v>1791</v>
      </c>
      <c r="AI697">
        <v>7</v>
      </c>
      <c r="AJ697">
        <v>18</v>
      </c>
      <c r="AK697">
        <v>41</v>
      </c>
      <c r="AM697" t="s">
        <v>34</v>
      </c>
      <c r="AN697" t="s">
        <v>132</v>
      </c>
      <c r="AO697">
        <v>1645</v>
      </c>
      <c r="AQ697">
        <v>52</v>
      </c>
      <c r="AR697" s="21">
        <v>2303</v>
      </c>
      <c r="AS697">
        <v>25</v>
      </c>
    </row>
    <row r="698" spans="13:46" x14ac:dyDescent="0.35">
      <c r="M698"/>
      <c r="AC698"/>
      <c r="AF698">
        <v>188</v>
      </c>
      <c r="AG698">
        <v>143834</v>
      </c>
      <c r="AH698">
        <v>1791</v>
      </c>
      <c r="AI698">
        <v>7</v>
      </c>
      <c r="AJ698">
        <v>18</v>
      </c>
      <c r="AK698">
        <v>41</v>
      </c>
      <c r="AM698" t="s">
        <v>30</v>
      </c>
      <c r="AN698" t="s">
        <v>38</v>
      </c>
      <c r="AO698">
        <v>1646</v>
      </c>
      <c r="AQ698">
        <v>43</v>
      </c>
      <c r="AR698" s="21">
        <v>576</v>
      </c>
      <c r="AS698">
        <v>0</v>
      </c>
    </row>
    <row r="699" spans="13:46" x14ac:dyDescent="0.35">
      <c r="M699"/>
      <c r="AC699"/>
      <c r="AF699">
        <v>188</v>
      </c>
      <c r="AG699">
        <v>143834</v>
      </c>
      <c r="AH699">
        <v>1791</v>
      </c>
      <c r="AI699">
        <v>7</v>
      </c>
      <c r="AJ699">
        <v>18</v>
      </c>
      <c r="AK699">
        <v>42</v>
      </c>
      <c r="AM699" t="s">
        <v>506</v>
      </c>
      <c r="AN699" t="s">
        <v>507</v>
      </c>
      <c r="AO699">
        <v>1648</v>
      </c>
      <c r="AQ699">
        <v>90</v>
      </c>
      <c r="AR699" s="21">
        <v>7018</v>
      </c>
      <c r="AS699">
        <v>68</v>
      </c>
    </row>
    <row r="700" spans="13:46" x14ac:dyDescent="0.35">
      <c r="M700"/>
      <c r="AC700"/>
      <c r="AF700">
        <v>188</v>
      </c>
      <c r="AG700">
        <v>143834</v>
      </c>
      <c r="AH700">
        <v>1791</v>
      </c>
      <c r="AI700">
        <v>7</v>
      </c>
      <c r="AJ700">
        <v>18</v>
      </c>
      <c r="AK700">
        <v>42</v>
      </c>
      <c r="AM700" t="s">
        <v>36</v>
      </c>
      <c r="AN700" t="s">
        <v>47</v>
      </c>
      <c r="AO700">
        <v>1647</v>
      </c>
      <c r="AQ700">
        <v>53</v>
      </c>
      <c r="AR700" s="21">
        <v>1474</v>
      </c>
      <c r="AS700">
        <v>60</v>
      </c>
    </row>
    <row r="701" spans="13:46" x14ac:dyDescent="0.35">
      <c r="M701"/>
      <c r="AC701"/>
      <c r="AF701">
        <v>188</v>
      </c>
      <c r="AG701">
        <v>143834</v>
      </c>
      <c r="AH701">
        <v>1791</v>
      </c>
      <c r="AI701">
        <v>7</v>
      </c>
      <c r="AJ701">
        <v>18</v>
      </c>
      <c r="AK701">
        <v>42</v>
      </c>
      <c r="AM701" t="s">
        <v>87</v>
      </c>
      <c r="AN701" t="s">
        <v>88</v>
      </c>
      <c r="AO701">
        <v>1649</v>
      </c>
      <c r="AQ701">
        <v>194</v>
      </c>
      <c r="AR701" s="21">
        <v>10</v>
      </c>
      <c r="AS701">
        <v>26</v>
      </c>
    </row>
    <row r="702" spans="13:46" x14ac:dyDescent="0.35">
      <c r="M702"/>
      <c r="AC702"/>
      <c r="AF702">
        <v>188</v>
      </c>
      <c r="AG702">
        <v>143834</v>
      </c>
      <c r="AH702">
        <v>1791</v>
      </c>
      <c r="AI702">
        <v>7</v>
      </c>
      <c r="AJ702">
        <v>18</v>
      </c>
      <c r="AK702">
        <v>42</v>
      </c>
      <c r="AM702" t="s">
        <v>87</v>
      </c>
      <c r="AN702" t="s">
        <v>88</v>
      </c>
      <c r="AO702">
        <v>1650</v>
      </c>
      <c r="AQ702">
        <v>194</v>
      </c>
      <c r="AR702" s="21">
        <v>180</v>
      </c>
      <c r="AS702">
        <v>62</v>
      </c>
    </row>
    <row r="703" spans="13:46" x14ac:dyDescent="0.35">
      <c r="M703"/>
      <c r="AC703"/>
      <c r="AF703">
        <v>188</v>
      </c>
      <c r="AG703">
        <v>143834</v>
      </c>
      <c r="AH703">
        <v>1791</v>
      </c>
      <c r="AI703">
        <v>7</v>
      </c>
      <c r="AJ703">
        <v>18</v>
      </c>
      <c r="AK703">
        <v>42</v>
      </c>
      <c r="AM703" t="s">
        <v>35</v>
      </c>
      <c r="AN703" t="s">
        <v>508</v>
      </c>
      <c r="AO703">
        <v>1655</v>
      </c>
      <c r="AQ703">
        <v>166</v>
      </c>
      <c r="AR703" s="21">
        <v>8</v>
      </c>
      <c r="AS703">
        <v>93</v>
      </c>
    </row>
    <row r="704" spans="13:46" x14ac:dyDescent="0.35">
      <c r="M704"/>
      <c r="AC704"/>
      <c r="AF704">
        <v>189</v>
      </c>
      <c r="AG704">
        <v>143839</v>
      </c>
      <c r="AH704">
        <v>1791</v>
      </c>
      <c r="AI704">
        <v>7</v>
      </c>
      <c r="AJ704">
        <v>18</v>
      </c>
      <c r="AK704">
        <v>42</v>
      </c>
      <c r="AM704" t="s">
        <v>233</v>
      </c>
      <c r="AN704" t="s">
        <v>219</v>
      </c>
      <c r="AO704">
        <v>1657</v>
      </c>
      <c r="AQ704">
        <v>7</v>
      </c>
      <c r="AR704" s="21">
        <v>3517</v>
      </c>
      <c r="AS704">
        <v>45</v>
      </c>
    </row>
    <row r="705" spans="13:46" x14ac:dyDescent="0.35">
      <c r="M705"/>
      <c r="AC705"/>
      <c r="AF705">
        <v>189</v>
      </c>
      <c r="AG705">
        <v>143839</v>
      </c>
      <c r="AH705">
        <v>1791</v>
      </c>
      <c r="AI705">
        <v>7</v>
      </c>
      <c r="AJ705">
        <v>19</v>
      </c>
      <c r="AK705">
        <v>42</v>
      </c>
      <c r="AM705" t="s">
        <v>33</v>
      </c>
      <c r="AN705" t="s">
        <v>58</v>
      </c>
      <c r="AO705">
        <v>1658</v>
      </c>
      <c r="AQ705">
        <v>81</v>
      </c>
      <c r="AR705" s="21">
        <v>1715</v>
      </c>
      <c r="AS705">
        <v>77</v>
      </c>
      <c r="AT705" s="22">
        <f>3334641.38+SUM(AR$1236:AR1396)+SUM(AS$1236:AS1396)/100</f>
        <v>3714011.86</v>
      </c>
    </row>
    <row r="706" spans="13:46" x14ac:dyDescent="0.35">
      <c r="M706"/>
      <c r="AC706"/>
      <c r="AF706">
        <v>189</v>
      </c>
      <c r="AG706">
        <v>143839</v>
      </c>
      <c r="AH706">
        <v>1791</v>
      </c>
      <c r="AI706">
        <v>7</v>
      </c>
      <c r="AJ706">
        <v>19</v>
      </c>
      <c r="AK706">
        <v>42</v>
      </c>
      <c r="AM706" t="s">
        <v>28</v>
      </c>
      <c r="AN706" t="s">
        <v>29</v>
      </c>
      <c r="AO706">
        <v>1675</v>
      </c>
      <c r="AQ706">
        <v>30</v>
      </c>
      <c r="AR706" s="21">
        <v>2439</v>
      </c>
      <c r="AS706">
        <v>51</v>
      </c>
    </row>
    <row r="707" spans="13:46" x14ac:dyDescent="0.35">
      <c r="M707"/>
      <c r="AC707"/>
      <c r="AF707">
        <v>189</v>
      </c>
      <c r="AG707">
        <v>143839</v>
      </c>
      <c r="AH707">
        <v>1791</v>
      </c>
      <c r="AI707">
        <v>7</v>
      </c>
      <c r="AJ707">
        <v>19</v>
      </c>
      <c r="AK707">
        <v>42</v>
      </c>
      <c r="AM707" t="s">
        <v>28</v>
      </c>
      <c r="AN707" t="s">
        <v>29</v>
      </c>
      <c r="AO707">
        <v>1676</v>
      </c>
      <c r="AQ707">
        <v>30</v>
      </c>
      <c r="AR707" s="21">
        <v>2301</v>
      </c>
      <c r="AS707">
        <v>39</v>
      </c>
    </row>
    <row r="708" spans="13:46" x14ac:dyDescent="0.35">
      <c r="M708"/>
      <c r="AC708"/>
      <c r="AF708">
        <v>189</v>
      </c>
      <c r="AG708">
        <v>143839</v>
      </c>
      <c r="AH708">
        <v>1791</v>
      </c>
      <c r="AI708">
        <v>7</v>
      </c>
      <c r="AJ708">
        <v>21</v>
      </c>
      <c r="AK708">
        <v>43</v>
      </c>
      <c r="AM708" t="s">
        <v>42</v>
      </c>
      <c r="AN708" t="s">
        <v>247</v>
      </c>
      <c r="AO708">
        <v>1677</v>
      </c>
      <c r="AQ708">
        <v>2</v>
      </c>
      <c r="AR708" s="21">
        <v>161</v>
      </c>
      <c r="AS708">
        <v>20</v>
      </c>
    </row>
    <row r="709" spans="13:46" x14ac:dyDescent="0.35">
      <c r="M709"/>
      <c r="AC709"/>
      <c r="AF709">
        <v>189</v>
      </c>
      <c r="AG709">
        <v>143839</v>
      </c>
      <c r="AH709">
        <v>1791</v>
      </c>
      <c r="AI709">
        <v>7</v>
      </c>
      <c r="AJ709">
        <v>21</v>
      </c>
      <c r="AK709">
        <v>43</v>
      </c>
      <c r="AM709" t="s">
        <v>332</v>
      </c>
      <c r="AN709" t="s">
        <v>333</v>
      </c>
      <c r="AO709">
        <v>1689</v>
      </c>
      <c r="AQ709">
        <v>46</v>
      </c>
      <c r="AR709" s="21">
        <v>1413</v>
      </c>
      <c r="AS709">
        <v>7</v>
      </c>
    </row>
    <row r="710" spans="13:46" x14ac:dyDescent="0.35">
      <c r="M710"/>
      <c r="AC710"/>
      <c r="AF710">
        <v>189</v>
      </c>
      <c r="AG710">
        <v>143839</v>
      </c>
      <c r="AH710">
        <v>1791</v>
      </c>
      <c r="AI710">
        <v>7</v>
      </c>
      <c r="AJ710">
        <v>21</v>
      </c>
      <c r="AK710">
        <v>43</v>
      </c>
      <c r="AM710" t="s">
        <v>36</v>
      </c>
      <c r="AN710" t="s">
        <v>509</v>
      </c>
      <c r="AO710">
        <v>1690</v>
      </c>
      <c r="AQ710">
        <v>149</v>
      </c>
      <c r="AR710" s="21">
        <v>175</v>
      </c>
      <c r="AS710">
        <v>14</v>
      </c>
    </row>
    <row r="711" spans="13:46" x14ac:dyDescent="0.35">
      <c r="M711"/>
      <c r="AC711"/>
      <c r="AF711">
        <v>189</v>
      </c>
      <c r="AG711">
        <v>143839</v>
      </c>
      <c r="AH711">
        <v>1791</v>
      </c>
      <c r="AI711">
        <v>7</v>
      </c>
      <c r="AJ711">
        <v>22</v>
      </c>
      <c r="AK711">
        <v>44</v>
      </c>
      <c r="AM711" t="s">
        <v>377</v>
      </c>
      <c r="AN711" t="s">
        <v>510</v>
      </c>
      <c r="AO711">
        <v>1691</v>
      </c>
      <c r="AQ711">
        <v>149</v>
      </c>
      <c r="AR711" s="21">
        <v>111</v>
      </c>
      <c r="AS711">
        <v>49</v>
      </c>
    </row>
    <row r="712" spans="13:46" x14ac:dyDescent="0.35">
      <c r="M712"/>
      <c r="AC712"/>
      <c r="AF712">
        <v>189</v>
      </c>
      <c r="AG712">
        <v>143839</v>
      </c>
      <c r="AH712">
        <v>1791</v>
      </c>
      <c r="AI712">
        <v>7</v>
      </c>
      <c r="AJ712">
        <v>22</v>
      </c>
      <c r="AK712">
        <v>44</v>
      </c>
      <c r="AM712" t="s">
        <v>104</v>
      </c>
      <c r="AN712" t="s">
        <v>511</v>
      </c>
      <c r="AO712">
        <v>1696</v>
      </c>
      <c r="AQ712">
        <v>150</v>
      </c>
      <c r="AR712" s="21">
        <v>900</v>
      </c>
      <c r="AS712">
        <v>0</v>
      </c>
    </row>
    <row r="713" spans="13:46" x14ac:dyDescent="0.35">
      <c r="M713"/>
      <c r="AC713"/>
      <c r="AF713">
        <v>189</v>
      </c>
      <c r="AG713">
        <v>143839</v>
      </c>
      <c r="AH713">
        <v>1791</v>
      </c>
      <c r="AI713">
        <v>7</v>
      </c>
      <c r="AJ713">
        <v>22</v>
      </c>
      <c r="AK713">
        <v>44</v>
      </c>
      <c r="AM713" t="s">
        <v>233</v>
      </c>
      <c r="AN713" t="s">
        <v>219</v>
      </c>
      <c r="AO713">
        <v>1697</v>
      </c>
      <c r="AQ713">
        <v>7</v>
      </c>
      <c r="AR713" s="21">
        <v>2048</v>
      </c>
      <c r="AS713">
        <v>53</v>
      </c>
    </row>
    <row r="714" spans="13:46" x14ac:dyDescent="0.35">
      <c r="M714"/>
      <c r="AC714"/>
      <c r="AF714">
        <v>189</v>
      </c>
      <c r="AG714">
        <v>143839</v>
      </c>
      <c r="AH714">
        <v>1791</v>
      </c>
      <c r="AI714">
        <v>7</v>
      </c>
      <c r="AJ714">
        <v>22</v>
      </c>
      <c r="AK714">
        <v>44</v>
      </c>
      <c r="AM714" t="s">
        <v>310</v>
      </c>
      <c r="AN714" t="s">
        <v>512</v>
      </c>
      <c r="AO714">
        <v>1698</v>
      </c>
      <c r="AQ714">
        <v>150</v>
      </c>
      <c r="AR714" s="21">
        <v>575</v>
      </c>
      <c r="AS714">
        <v>55</v>
      </c>
    </row>
    <row r="715" spans="13:46" x14ac:dyDescent="0.35">
      <c r="M715"/>
      <c r="AC715"/>
      <c r="AF715">
        <v>189</v>
      </c>
      <c r="AG715">
        <v>143839</v>
      </c>
      <c r="AH715">
        <v>1791</v>
      </c>
      <c r="AI715">
        <v>7</v>
      </c>
      <c r="AJ715">
        <v>22</v>
      </c>
      <c r="AK715">
        <v>44</v>
      </c>
      <c r="AM715" t="s">
        <v>330</v>
      </c>
      <c r="AN715" t="s">
        <v>513</v>
      </c>
      <c r="AO715">
        <v>1702</v>
      </c>
      <c r="AQ715">
        <v>198</v>
      </c>
      <c r="AR715" s="21">
        <v>996</v>
      </c>
      <c r="AS715">
        <v>69</v>
      </c>
    </row>
    <row r="716" spans="13:46" x14ac:dyDescent="0.35">
      <c r="M716"/>
      <c r="AC716"/>
      <c r="AF716">
        <v>189</v>
      </c>
      <c r="AG716">
        <v>143839</v>
      </c>
      <c r="AH716">
        <v>1791</v>
      </c>
      <c r="AI716">
        <v>7</v>
      </c>
      <c r="AJ716">
        <v>22</v>
      </c>
      <c r="AK716">
        <v>44</v>
      </c>
      <c r="AM716" t="s">
        <v>233</v>
      </c>
      <c r="AN716" t="s">
        <v>219</v>
      </c>
      <c r="AO716">
        <v>1707</v>
      </c>
      <c r="AQ716">
        <v>7</v>
      </c>
      <c r="AR716" s="21">
        <v>474</v>
      </c>
      <c r="AS716">
        <v>57</v>
      </c>
    </row>
    <row r="717" spans="13:46" x14ac:dyDescent="0.35">
      <c r="M717"/>
      <c r="AC717"/>
      <c r="AF717">
        <v>189</v>
      </c>
      <c r="AG717">
        <v>143839</v>
      </c>
      <c r="AH717">
        <v>1791</v>
      </c>
      <c r="AI717">
        <v>7</v>
      </c>
      <c r="AJ717">
        <v>23</v>
      </c>
      <c r="AK717">
        <v>44</v>
      </c>
      <c r="AM717" t="s">
        <v>24</v>
      </c>
      <c r="AN717" t="s">
        <v>83</v>
      </c>
      <c r="AO717">
        <v>1708</v>
      </c>
      <c r="AQ717">
        <v>195</v>
      </c>
      <c r="AR717" s="21">
        <v>88</v>
      </c>
      <c r="AS717">
        <v>11</v>
      </c>
    </row>
    <row r="718" spans="13:46" x14ac:dyDescent="0.35">
      <c r="M718"/>
      <c r="AC718"/>
      <c r="AF718">
        <v>189</v>
      </c>
      <c r="AG718">
        <v>143839</v>
      </c>
      <c r="AH718">
        <v>1791</v>
      </c>
      <c r="AI718">
        <v>7</v>
      </c>
      <c r="AJ718">
        <v>25</v>
      </c>
      <c r="AK718">
        <v>45</v>
      </c>
      <c r="AM718" t="s">
        <v>514</v>
      </c>
      <c r="AN718" t="s">
        <v>84</v>
      </c>
      <c r="AO718">
        <v>1709</v>
      </c>
      <c r="AQ718">
        <v>191</v>
      </c>
      <c r="AR718" s="21">
        <v>28</v>
      </c>
      <c r="AS718">
        <v>28</v>
      </c>
    </row>
    <row r="719" spans="13:46" x14ac:dyDescent="0.35">
      <c r="M719"/>
      <c r="AC719"/>
      <c r="AF719">
        <v>189</v>
      </c>
      <c r="AG719">
        <v>143839</v>
      </c>
      <c r="AH719">
        <v>1791</v>
      </c>
      <c r="AI719">
        <v>7</v>
      </c>
      <c r="AJ719">
        <v>25</v>
      </c>
      <c r="AK719">
        <v>45</v>
      </c>
      <c r="AM719" t="s">
        <v>514</v>
      </c>
      <c r="AN719" t="s">
        <v>515</v>
      </c>
      <c r="AO719">
        <v>1710</v>
      </c>
      <c r="AQ719">
        <v>153</v>
      </c>
      <c r="AR719" s="21">
        <v>491</v>
      </c>
      <c r="AS719">
        <v>4</v>
      </c>
    </row>
    <row r="720" spans="13:46" x14ac:dyDescent="0.35">
      <c r="M720"/>
      <c r="AC720"/>
      <c r="AF720">
        <v>189</v>
      </c>
      <c r="AG720">
        <v>143839</v>
      </c>
      <c r="AH720">
        <v>1791</v>
      </c>
      <c r="AI720">
        <v>7</v>
      </c>
      <c r="AJ720">
        <v>25</v>
      </c>
      <c r="AK720">
        <v>45</v>
      </c>
      <c r="AM720" t="s">
        <v>516</v>
      </c>
      <c r="AN720" t="s">
        <v>84</v>
      </c>
      <c r="AO720">
        <v>1713</v>
      </c>
      <c r="AQ720">
        <v>152</v>
      </c>
      <c r="AR720" s="21">
        <v>1715</v>
      </c>
      <c r="AS720">
        <v>83</v>
      </c>
    </row>
    <row r="721" spans="13:46" x14ac:dyDescent="0.35">
      <c r="M721"/>
      <c r="AC721"/>
      <c r="AF721">
        <v>189</v>
      </c>
      <c r="AG721">
        <v>143839</v>
      </c>
      <c r="AH721">
        <v>1791</v>
      </c>
      <c r="AI721">
        <v>7</v>
      </c>
      <c r="AJ721">
        <v>25</v>
      </c>
      <c r="AK721">
        <v>45</v>
      </c>
      <c r="AM721" t="s">
        <v>34</v>
      </c>
      <c r="AN721" t="s">
        <v>132</v>
      </c>
      <c r="AO721">
        <v>1714</v>
      </c>
      <c r="AQ721">
        <v>52</v>
      </c>
      <c r="AR721" s="21">
        <v>2626</v>
      </c>
      <c r="AS721">
        <v>0</v>
      </c>
    </row>
    <row r="722" spans="13:46" x14ac:dyDescent="0.35">
      <c r="M722"/>
      <c r="AC722"/>
      <c r="AF722">
        <v>189</v>
      </c>
      <c r="AG722">
        <v>143839</v>
      </c>
      <c r="AH722">
        <v>1791</v>
      </c>
      <c r="AI722">
        <v>7</v>
      </c>
      <c r="AJ722">
        <v>25</v>
      </c>
      <c r="AK722">
        <v>45</v>
      </c>
      <c r="AM722" t="s">
        <v>26</v>
      </c>
      <c r="AN722" t="s">
        <v>372</v>
      </c>
      <c r="AO722">
        <v>1717</v>
      </c>
      <c r="AQ722">
        <v>116</v>
      </c>
      <c r="AR722" s="21">
        <v>2766</v>
      </c>
      <c r="AS722">
        <v>23</v>
      </c>
    </row>
    <row r="723" spans="13:46" x14ac:dyDescent="0.35">
      <c r="M723"/>
      <c r="AC723"/>
      <c r="AF723">
        <v>189</v>
      </c>
      <c r="AG723">
        <v>143839</v>
      </c>
      <c r="AH723">
        <v>1791</v>
      </c>
      <c r="AI723">
        <v>7</v>
      </c>
      <c r="AJ723">
        <v>25</v>
      </c>
      <c r="AK723">
        <v>45</v>
      </c>
      <c r="AM723" t="s">
        <v>148</v>
      </c>
      <c r="AN723" t="s">
        <v>149</v>
      </c>
      <c r="AO723">
        <v>1718</v>
      </c>
      <c r="AQ723">
        <v>9</v>
      </c>
      <c r="AR723" s="21">
        <v>1737</v>
      </c>
      <c r="AS723">
        <v>0</v>
      </c>
    </row>
    <row r="724" spans="13:46" x14ac:dyDescent="0.35">
      <c r="M724"/>
      <c r="AC724"/>
      <c r="AF724">
        <v>189</v>
      </c>
      <c r="AG724">
        <v>143839</v>
      </c>
      <c r="AH724">
        <v>1791</v>
      </c>
      <c r="AI724">
        <v>7</v>
      </c>
      <c r="AJ724">
        <v>25</v>
      </c>
      <c r="AK724">
        <v>45</v>
      </c>
      <c r="AM724" t="s">
        <v>148</v>
      </c>
      <c r="AN724" t="s">
        <v>149</v>
      </c>
      <c r="AO724">
        <v>1719</v>
      </c>
      <c r="AQ724">
        <v>9</v>
      </c>
      <c r="AR724" s="21">
        <v>3990</v>
      </c>
      <c r="AS724">
        <v>90</v>
      </c>
    </row>
    <row r="725" spans="13:46" x14ac:dyDescent="0.35">
      <c r="M725"/>
      <c r="AC725"/>
      <c r="AF725">
        <v>189</v>
      </c>
      <c r="AG725">
        <v>143839</v>
      </c>
      <c r="AH725">
        <v>1791</v>
      </c>
      <c r="AI725">
        <v>7</v>
      </c>
      <c r="AJ725">
        <v>25</v>
      </c>
      <c r="AK725">
        <v>45</v>
      </c>
      <c r="AM725" t="s">
        <v>30</v>
      </c>
      <c r="AN725" t="s">
        <v>467</v>
      </c>
      <c r="AO725">
        <v>1720</v>
      </c>
      <c r="AQ725">
        <v>154</v>
      </c>
      <c r="AR725" s="21">
        <v>165</v>
      </c>
      <c r="AS725">
        <v>13</v>
      </c>
    </row>
    <row r="726" spans="13:46" x14ac:dyDescent="0.35">
      <c r="M726"/>
      <c r="AC726"/>
      <c r="AF726">
        <v>189</v>
      </c>
      <c r="AG726">
        <v>143839</v>
      </c>
      <c r="AH726">
        <v>1791</v>
      </c>
      <c r="AI726">
        <v>7</v>
      </c>
      <c r="AJ726">
        <v>25</v>
      </c>
      <c r="AK726">
        <v>45</v>
      </c>
      <c r="AM726" t="s">
        <v>36</v>
      </c>
      <c r="AN726" t="s">
        <v>48</v>
      </c>
      <c r="AO726">
        <v>1721</v>
      </c>
      <c r="AQ726">
        <v>155</v>
      </c>
      <c r="AR726" s="21">
        <v>708</v>
      </c>
      <c r="AS726">
        <v>18</v>
      </c>
    </row>
    <row r="727" spans="13:46" x14ac:dyDescent="0.35">
      <c r="M727"/>
      <c r="AC727"/>
      <c r="AF727">
        <v>189</v>
      </c>
      <c r="AG727">
        <v>143839</v>
      </c>
      <c r="AH727">
        <v>1791</v>
      </c>
      <c r="AI727">
        <v>7</v>
      </c>
      <c r="AJ727">
        <v>25</v>
      </c>
      <c r="AK727">
        <v>45</v>
      </c>
      <c r="AM727" t="s">
        <v>222</v>
      </c>
      <c r="AN727" t="s">
        <v>517</v>
      </c>
      <c r="AO727">
        <v>1722</v>
      </c>
      <c r="AQ727">
        <v>154</v>
      </c>
      <c r="AR727" s="21">
        <v>680</v>
      </c>
      <c r="AS727">
        <v>21</v>
      </c>
    </row>
    <row r="728" spans="13:46" x14ac:dyDescent="0.35">
      <c r="M728"/>
      <c r="AC728"/>
      <c r="AF728">
        <v>189</v>
      </c>
      <c r="AG728">
        <v>143839</v>
      </c>
      <c r="AH728">
        <v>1791</v>
      </c>
      <c r="AI728">
        <v>7</v>
      </c>
      <c r="AJ728">
        <v>25</v>
      </c>
      <c r="AK728">
        <v>45</v>
      </c>
      <c r="AM728" t="s">
        <v>503</v>
      </c>
      <c r="AN728" t="s">
        <v>518</v>
      </c>
      <c r="AO728">
        <v>1723</v>
      </c>
      <c r="AQ728">
        <v>158</v>
      </c>
      <c r="AR728" s="21">
        <v>105</v>
      </c>
    </row>
    <row r="729" spans="13:46" x14ac:dyDescent="0.35">
      <c r="M729"/>
      <c r="AC729"/>
      <c r="AF729">
        <v>189</v>
      </c>
      <c r="AG729">
        <v>143839</v>
      </c>
      <c r="AH729">
        <v>1791</v>
      </c>
      <c r="AI729">
        <v>7</v>
      </c>
      <c r="AJ729">
        <v>26</v>
      </c>
      <c r="AK729">
        <v>45</v>
      </c>
      <c r="AM729" t="s">
        <v>179</v>
      </c>
      <c r="AN729" t="s">
        <v>519</v>
      </c>
      <c r="AO729">
        <v>1724</v>
      </c>
      <c r="AQ729">
        <v>158</v>
      </c>
      <c r="AR729" s="21">
        <v>360</v>
      </c>
      <c r="AS729">
        <v>0</v>
      </c>
    </row>
    <row r="730" spans="13:46" x14ac:dyDescent="0.35">
      <c r="M730"/>
      <c r="AC730"/>
      <c r="AF730">
        <v>189</v>
      </c>
      <c r="AG730">
        <v>143839</v>
      </c>
      <c r="AH730">
        <v>1791</v>
      </c>
      <c r="AI730">
        <v>7</v>
      </c>
      <c r="AJ730">
        <v>26</v>
      </c>
      <c r="AK730">
        <v>45</v>
      </c>
      <c r="AM730" t="s">
        <v>185</v>
      </c>
      <c r="AN730" t="s">
        <v>288</v>
      </c>
      <c r="AO730">
        <v>1725</v>
      </c>
      <c r="AQ730">
        <v>26</v>
      </c>
      <c r="AR730" s="21">
        <v>66</v>
      </c>
      <c r="AS730">
        <v>11</v>
      </c>
    </row>
    <row r="731" spans="13:46" x14ac:dyDescent="0.35">
      <c r="M731"/>
      <c r="AC731"/>
      <c r="AF731">
        <v>189</v>
      </c>
      <c r="AG731">
        <v>143839</v>
      </c>
      <c r="AH731">
        <v>1791</v>
      </c>
      <c r="AI731">
        <v>7</v>
      </c>
      <c r="AJ731">
        <v>26</v>
      </c>
      <c r="AK731">
        <v>45</v>
      </c>
      <c r="AM731" t="s">
        <v>185</v>
      </c>
      <c r="AN731" t="s">
        <v>288</v>
      </c>
      <c r="AO731">
        <v>1726</v>
      </c>
      <c r="AQ731">
        <v>26</v>
      </c>
      <c r="AR731" s="21">
        <v>159</v>
      </c>
      <c r="AS731">
        <v>52</v>
      </c>
    </row>
    <row r="732" spans="13:46" x14ac:dyDescent="0.35">
      <c r="M732"/>
      <c r="AC732"/>
      <c r="AF732">
        <v>189</v>
      </c>
      <c r="AG732">
        <v>143839</v>
      </c>
      <c r="AH732">
        <v>1791</v>
      </c>
      <c r="AI732">
        <v>7</v>
      </c>
      <c r="AJ732">
        <v>26</v>
      </c>
      <c r="AK732">
        <v>45</v>
      </c>
      <c r="AM732" t="s">
        <v>104</v>
      </c>
      <c r="AN732" t="s">
        <v>520</v>
      </c>
      <c r="AO732">
        <v>1727</v>
      </c>
      <c r="AQ732">
        <v>41</v>
      </c>
      <c r="AR732" s="21">
        <v>14999</v>
      </c>
      <c r="AS732">
        <v>63</v>
      </c>
    </row>
    <row r="733" spans="13:46" x14ac:dyDescent="0.35">
      <c r="M733"/>
      <c r="AC733"/>
      <c r="AF733">
        <v>189</v>
      </c>
      <c r="AG733">
        <v>143839</v>
      </c>
      <c r="AH733">
        <v>1791</v>
      </c>
      <c r="AI733">
        <v>7</v>
      </c>
      <c r="AJ733">
        <v>26</v>
      </c>
      <c r="AK733">
        <v>45</v>
      </c>
      <c r="AM733" t="s">
        <v>261</v>
      </c>
      <c r="AN733" t="s">
        <v>521</v>
      </c>
      <c r="AO733">
        <v>1728</v>
      </c>
      <c r="AQ733">
        <v>159</v>
      </c>
      <c r="AR733" s="21">
        <v>117</v>
      </c>
      <c r="AS733">
        <v>60</v>
      </c>
      <c r="AT733" s="22">
        <f>3334641.38+SUM(AR$1040:AR1620)+SUM(AS$1040:AS1620)/100</f>
        <v>4864506.21</v>
      </c>
    </row>
    <row r="734" spans="13:46" x14ac:dyDescent="0.35">
      <c r="M734"/>
      <c r="AC734"/>
      <c r="AF734">
        <v>189</v>
      </c>
      <c r="AG734">
        <v>143839</v>
      </c>
      <c r="AH734">
        <v>1791</v>
      </c>
      <c r="AI734">
        <v>7</v>
      </c>
      <c r="AJ734">
        <v>26</v>
      </c>
      <c r="AK734">
        <v>45</v>
      </c>
      <c r="AM734" t="s">
        <v>35</v>
      </c>
      <c r="AN734" t="s">
        <v>440</v>
      </c>
      <c r="AO734">
        <v>1729</v>
      </c>
      <c r="AQ734">
        <v>114</v>
      </c>
      <c r="AR734" s="21">
        <v>45</v>
      </c>
      <c r="AS734">
        <v>88</v>
      </c>
    </row>
    <row r="735" spans="13:46" x14ac:dyDescent="0.35">
      <c r="M735"/>
      <c r="AC735"/>
      <c r="AF735">
        <v>189</v>
      </c>
      <c r="AG735">
        <v>143839</v>
      </c>
      <c r="AH735">
        <v>1791</v>
      </c>
      <c r="AI735">
        <v>7</v>
      </c>
      <c r="AJ735">
        <v>26</v>
      </c>
      <c r="AK735">
        <v>45</v>
      </c>
      <c r="AM735" t="s">
        <v>209</v>
      </c>
      <c r="AN735" t="s">
        <v>150</v>
      </c>
      <c r="AO735">
        <v>1730</v>
      </c>
      <c r="AQ735">
        <v>159</v>
      </c>
      <c r="AR735" s="21">
        <v>142</v>
      </c>
      <c r="AS735">
        <v>31</v>
      </c>
    </row>
    <row r="736" spans="13:46" x14ac:dyDescent="0.35">
      <c r="M736"/>
      <c r="AC736"/>
      <c r="AF736">
        <v>189</v>
      </c>
      <c r="AG736">
        <v>143839</v>
      </c>
      <c r="AH736">
        <v>1791</v>
      </c>
      <c r="AI736">
        <v>7</v>
      </c>
      <c r="AJ736">
        <v>26</v>
      </c>
      <c r="AK736">
        <v>45</v>
      </c>
      <c r="AM736" t="s">
        <v>37</v>
      </c>
      <c r="AN736" t="s">
        <v>44</v>
      </c>
      <c r="AO736">
        <v>1733</v>
      </c>
      <c r="AQ736">
        <v>155</v>
      </c>
      <c r="AR736" s="21">
        <v>3797</v>
      </c>
      <c r="AS736">
        <v>17</v>
      </c>
    </row>
    <row r="737" spans="13:46" x14ac:dyDescent="0.35">
      <c r="M737"/>
      <c r="AC737"/>
      <c r="AF737">
        <v>189</v>
      </c>
      <c r="AG737">
        <v>143839</v>
      </c>
      <c r="AH737">
        <v>1791</v>
      </c>
      <c r="AI737">
        <v>7</v>
      </c>
      <c r="AJ737">
        <v>26</v>
      </c>
      <c r="AK737">
        <v>45</v>
      </c>
      <c r="AM737" t="s">
        <v>522</v>
      </c>
      <c r="AN737" t="s">
        <v>132</v>
      </c>
      <c r="AO737">
        <v>1749</v>
      </c>
      <c r="AQ737">
        <v>199</v>
      </c>
      <c r="AR737" s="21">
        <v>2666</v>
      </c>
      <c r="AS737">
        <v>67</v>
      </c>
    </row>
    <row r="738" spans="13:46" x14ac:dyDescent="0.35">
      <c r="M738"/>
      <c r="AC738"/>
      <c r="AF738">
        <v>189</v>
      </c>
      <c r="AG738">
        <v>143839</v>
      </c>
      <c r="AH738">
        <v>1791</v>
      </c>
      <c r="AI738">
        <v>7</v>
      </c>
      <c r="AJ738">
        <v>27</v>
      </c>
      <c r="AK738">
        <v>46</v>
      </c>
      <c r="AM738" t="s">
        <v>233</v>
      </c>
      <c r="AN738" t="s">
        <v>333</v>
      </c>
      <c r="AO738">
        <v>1748</v>
      </c>
      <c r="AQ738">
        <v>7</v>
      </c>
      <c r="AR738" s="21">
        <v>19988</v>
      </c>
      <c r="AS738">
        <v>0</v>
      </c>
      <c r="AT738" s="22">
        <f>3436400.03+SUM(AR$647:AR2061)+SUM(AS$647:AS2061)/100</f>
        <v>6494111.0199999996</v>
      </c>
    </row>
    <row r="739" spans="13:46" x14ac:dyDescent="0.35">
      <c r="M739"/>
      <c r="AC739"/>
      <c r="AF739">
        <v>189</v>
      </c>
      <c r="AG739">
        <v>143839</v>
      </c>
      <c r="AH739">
        <v>1791</v>
      </c>
      <c r="AI739">
        <v>7</v>
      </c>
      <c r="AJ739">
        <v>28</v>
      </c>
      <c r="AK739">
        <v>46</v>
      </c>
      <c r="AM739" t="s">
        <v>148</v>
      </c>
      <c r="AN739" t="s">
        <v>149</v>
      </c>
      <c r="AO739">
        <v>1750</v>
      </c>
      <c r="AQ739">
        <v>9</v>
      </c>
      <c r="AR739" s="21">
        <v>3217</v>
      </c>
      <c r="AS739">
        <v>39</v>
      </c>
      <c r="AT739" s="22">
        <f>+AT738-3437091.64</f>
        <v>3057019.3799999994</v>
      </c>
    </row>
    <row r="740" spans="13:46" x14ac:dyDescent="0.35">
      <c r="M740"/>
      <c r="AC740"/>
      <c r="AF740">
        <v>190</v>
      </c>
      <c r="AG740">
        <v>143903</v>
      </c>
      <c r="AH740">
        <v>1791</v>
      </c>
      <c r="AI740">
        <v>7</v>
      </c>
      <c r="AJ740">
        <v>28</v>
      </c>
      <c r="AK740">
        <v>46</v>
      </c>
      <c r="AM740" t="s">
        <v>148</v>
      </c>
      <c r="AN740" t="s">
        <v>149</v>
      </c>
      <c r="AO740">
        <v>1750</v>
      </c>
      <c r="AQ740">
        <v>9</v>
      </c>
      <c r="AR740" s="21">
        <v>1782</v>
      </c>
      <c r="AS740">
        <v>61</v>
      </c>
    </row>
    <row r="741" spans="13:46" x14ac:dyDescent="0.35">
      <c r="M741"/>
      <c r="AC741"/>
      <c r="AF741">
        <v>190</v>
      </c>
      <c r="AG741">
        <v>143903</v>
      </c>
      <c r="AH741">
        <v>1791</v>
      </c>
      <c r="AI741">
        <v>7</v>
      </c>
      <c r="AJ741">
        <v>28</v>
      </c>
      <c r="AK741">
        <v>46</v>
      </c>
      <c r="AM741" t="s">
        <v>523</v>
      </c>
      <c r="AN741" t="s">
        <v>524</v>
      </c>
      <c r="AO741">
        <v>1758</v>
      </c>
      <c r="AQ741">
        <v>157</v>
      </c>
      <c r="AR741" s="21">
        <v>5000</v>
      </c>
      <c r="AS741">
        <v>0</v>
      </c>
    </row>
    <row r="742" spans="13:46" x14ac:dyDescent="0.35">
      <c r="M742"/>
      <c r="AC742"/>
      <c r="AF742">
        <v>190</v>
      </c>
      <c r="AG742">
        <v>143903</v>
      </c>
      <c r="AH742">
        <v>1791</v>
      </c>
      <c r="AI742">
        <v>7</v>
      </c>
      <c r="AJ742">
        <v>28</v>
      </c>
      <c r="AK742">
        <v>46</v>
      </c>
      <c r="AM742" t="s">
        <v>228</v>
      </c>
      <c r="AN742" t="s">
        <v>271</v>
      </c>
      <c r="AO742">
        <v>1761</v>
      </c>
      <c r="AQ742">
        <v>28</v>
      </c>
      <c r="AR742" s="21">
        <v>903</v>
      </c>
      <c r="AS742">
        <v>3</v>
      </c>
    </row>
    <row r="743" spans="13:46" x14ac:dyDescent="0.35">
      <c r="M743"/>
      <c r="AC743"/>
      <c r="AF743">
        <v>190</v>
      </c>
      <c r="AG743">
        <v>143903</v>
      </c>
      <c r="AH743">
        <v>1791</v>
      </c>
      <c r="AI743">
        <v>7</v>
      </c>
      <c r="AJ743">
        <v>29</v>
      </c>
      <c r="AK743">
        <v>47</v>
      </c>
      <c r="AM743" t="s">
        <v>233</v>
      </c>
      <c r="AN743" t="s">
        <v>219</v>
      </c>
      <c r="AO743">
        <v>1765</v>
      </c>
      <c r="AQ743">
        <v>7</v>
      </c>
      <c r="AR743" s="21">
        <v>85</v>
      </c>
      <c r="AS743">
        <v>19</v>
      </c>
    </row>
    <row r="744" spans="13:46" x14ac:dyDescent="0.35">
      <c r="M744"/>
      <c r="AC744"/>
      <c r="AF744">
        <v>190</v>
      </c>
      <c r="AG744">
        <v>143903</v>
      </c>
      <c r="AH744">
        <v>1791</v>
      </c>
      <c r="AI744">
        <v>7</v>
      </c>
      <c r="AJ744">
        <v>29</v>
      </c>
      <c r="AK744">
        <v>47</v>
      </c>
      <c r="AM744" t="s">
        <v>525</v>
      </c>
      <c r="AN744" t="s">
        <v>526</v>
      </c>
      <c r="AO744">
        <v>1766</v>
      </c>
      <c r="AQ744">
        <v>157</v>
      </c>
      <c r="AR744" s="21">
        <v>164</v>
      </c>
      <c r="AS744">
        <v>86</v>
      </c>
    </row>
    <row r="745" spans="13:46" x14ac:dyDescent="0.35">
      <c r="M745"/>
      <c r="AC745"/>
      <c r="AF745">
        <v>190</v>
      </c>
      <c r="AG745">
        <v>143903</v>
      </c>
      <c r="AH745">
        <v>1791</v>
      </c>
      <c r="AI745">
        <v>7</v>
      </c>
      <c r="AJ745">
        <v>30</v>
      </c>
      <c r="AK745">
        <v>47</v>
      </c>
      <c r="AM745" t="s">
        <v>67</v>
      </c>
      <c r="AN745" t="s">
        <v>305</v>
      </c>
      <c r="AO745">
        <v>1767</v>
      </c>
      <c r="AQ745">
        <v>8</v>
      </c>
      <c r="AR745" s="21">
        <v>1678</v>
      </c>
      <c r="AS745">
        <v>36</v>
      </c>
    </row>
    <row r="746" spans="13:46" x14ac:dyDescent="0.35">
      <c r="M746"/>
      <c r="AC746"/>
      <c r="AF746">
        <v>190</v>
      </c>
      <c r="AG746">
        <v>143903</v>
      </c>
      <c r="AH746">
        <v>1791</v>
      </c>
      <c r="AI746">
        <v>7</v>
      </c>
      <c r="AJ746">
        <v>30</v>
      </c>
      <c r="AK746">
        <v>47</v>
      </c>
      <c r="AM746" t="s">
        <v>27</v>
      </c>
      <c r="AN746" t="s">
        <v>426</v>
      </c>
      <c r="AO746">
        <v>1768</v>
      </c>
      <c r="AQ746">
        <v>104</v>
      </c>
      <c r="AR746" s="21">
        <v>129</v>
      </c>
      <c r="AS746">
        <v>0</v>
      </c>
    </row>
    <row r="747" spans="13:46" x14ac:dyDescent="0.35">
      <c r="M747"/>
      <c r="AC747"/>
      <c r="AF747">
        <v>190</v>
      </c>
      <c r="AG747">
        <v>143903</v>
      </c>
      <c r="AH747">
        <v>1791</v>
      </c>
      <c r="AI747">
        <v>7</v>
      </c>
      <c r="AJ747">
        <v>30</v>
      </c>
      <c r="AK747">
        <v>47</v>
      </c>
      <c r="AM747" t="s">
        <v>28</v>
      </c>
      <c r="AN747" t="s">
        <v>29</v>
      </c>
      <c r="AO747">
        <v>1769</v>
      </c>
      <c r="AQ747">
        <v>30</v>
      </c>
      <c r="AR747" s="21">
        <v>541</v>
      </c>
      <c r="AS747">
        <v>0</v>
      </c>
    </row>
    <row r="748" spans="13:46" x14ac:dyDescent="0.35">
      <c r="M748"/>
      <c r="AC748"/>
      <c r="AF748">
        <v>190</v>
      </c>
      <c r="AG748">
        <v>143903</v>
      </c>
      <c r="AH748">
        <v>1791</v>
      </c>
      <c r="AI748">
        <v>7</v>
      </c>
      <c r="AJ748">
        <v>30</v>
      </c>
      <c r="AK748">
        <v>47</v>
      </c>
      <c r="AM748" t="s">
        <v>33</v>
      </c>
      <c r="AN748" t="s">
        <v>49</v>
      </c>
      <c r="AO748">
        <v>1772</v>
      </c>
      <c r="AQ748">
        <v>6</v>
      </c>
      <c r="AR748" s="21">
        <v>3254</v>
      </c>
      <c r="AS748">
        <v>65</v>
      </c>
    </row>
    <row r="749" spans="13:46" x14ac:dyDescent="0.35">
      <c r="M749"/>
      <c r="AC749"/>
      <c r="AF749">
        <v>190</v>
      </c>
      <c r="AG749">
        <v>143903</v>
      </c>
      <c r="AH749">
        <v>1791</v>
      </c>
      <c r="AI749">
        <v>7</v>
      </c>
      <c r="AJ749">
        <v>30</v>
      </c>
      <c r="AK749">
        <v>47</v>
      </c>
      <c r="AM749" t="s">
        <v>33</v>
      </c>
      <c r="AN749" t="s">
        <v>49</v>
      </c>
      <c r="AO749">
        <v>1773</v>
      </c>
      <c r="AQ749">
        <v>6</v>
      </c>
      <c r="AR749" s="21">
        <v>179</v>
      </c>
      <c r="AS749">
        <v>98</v>
      </c>
    </row>
    <row r="750" spans="13:46" x14ac:dyDescent="0.35">
      <c r="M750"/>
      <c r="AC750"/>
      <c r="AF750">
        <v>190</v>
      </c>
      <c r="AG750">
        <v>143903</v>
      </c>
      <c r="AH750">
        <v>1791</v>
      </c>
      <c r="AI750">
        <v>8</v>
      </c>
      <c r="AJ750">
        <v>1</v>
      </c>
      <c r="AK750">
        <v>48</v>
      </c>
      <c r="AM750" t="s">
        <v>40</v>
      </c>
      <c r="AN750" t="s">
        <v>50</v>
      </c>
      <c r="AO750">
        <v>1775</v>
      </c>
      <c r="AQ750">
        <v>63</v>
      </c>
      <c r="AR750" s="21">
        <v>1861</v>
      </c>
      <c r="AS750">
        <v>52</v>
      </c>
    </row>
    <row r="751" spans="13:46" x14ac:dyDescent="0.35">
      <c r="M751"/>
      <c r="AC751"/>
      <c r="AF751">
        <v>190</v>
      </c>
      <c r="AG751">
        <v>143903</v>
      </c>
      <c r="AH751">
        <v>1791</v>
      </c>
      <c r="AI751">
        <v>8</v>
      </c>
      <c r="AJ751">
        <v>1</v>
      </c>
      <c r="AK751">
        <v>48</v>
      </c>
      <c r="AM751" t="s">
        <v>40</v>
      </c>
      <c r="AN751" t="s">
        <v>50</v>
      </c>
      <c r="AO751">
        <v>1776</v>
      </c>
      <c r="AQ751">
        <v>63</v>
      </c>
      <c r="AR751" s="21">
        <v>467</v>
      </c>
      <c r="AS751">
        <v>71</v>
      </c>
    </row>
    <row r="752" spans="13:46" x14ac:dyDescent="0.35">
      <c r="M752"/>
      <c r="AC752"/>
      <c r="AF752">
        <v>190</v>
      </c>
      <c r="AG752">
        <v>143903</v>
      </c>
      <c r="AH752">
        <v>1791</v>
      </c>
      <c r="AI752">
        <v>8</v>
      </c>
      <c r="AJ752">
        <v>1</v>
      </c>
      <c r="AK752">
        <v>48</v>
      </c>
      <c r="AM752" t="s">
        <v>93</v>
      </c>
      <c r="AN752" t="s">
        <v>527</v>
      </c>
      <c r="AO752">
        <v>1780</v>
      </c>
      <c r="AQ752">
        <v>161</v>
      </c>
      <c r="AR752" s="21">
        <v>41</v>
      </c>
      <c r="AS752">
        <v>53</v>
      </c>
    </row>
    <row r="753" spans="13:45" x14ac:dyDescent="0.35">
      <c r="M753"/>
      <c r="AC753"/>
      <c r="AF753">
        <v>190</v>
      </c>
      <c r="AG753">
        <v>143903</v>
      </c>
      <c r="AH753">
        <v>1791</v>
      </c>
      <c r="AI753">
        <v>8</v>
      </c>
      <c r="AJ753">
        <v>1</v>
      </c>
      <c r="AK753">
        <v>48</v>
      </c>
      <c r="AM753" t="s">
        <v>523</v>
      </c>
      <c r="AN753" t="s">
        <v>524</v>
      </c>
      <c r="AO753">
        <v>1781</v>
      </c>
      <c r="AQ753">
        <v>157</v>
      </c>
      <c r="AR753" s="21">
        <v>7000</v>
      </c>
      <c r="AS753">
        <v>0</v>
      </c>
    </row>
    <row r="754" spans="13:45" x14ac:dyDescent="0.35">
      <c r="M754"/>
      <c r="AC754"/>
      <c r="AF754">
        <v>190</v>
      </c>
      <c r="AG754">
        <v>143903</v>
      </c>
      <c r="AH754">
        <v>1791</v>
      </c>
      <c r="AI754">
        <v>8</v>
      </c>
      <c r="AJ754">
        <v>1</v>
      </c>
      <c r="AK754">
        <v>48</v>
      </c>
      <c r="AM754" t="s">
        <v>27</v>
      </c>
      <c r="AN754" t="s">
        <v>528</v>
      </c>
      <c r="AO754">
        <v>1783</v>
      </c>
      <c r="AQ754">
        <v>162</v>
      </c>
      <c r="AR754" s="21">
        <v>7319</v>
      </c>
      <c r="AS754">
        <v>78</v>
      </c>
    </row>
    <row r="755" spans="13:45" x14ac:dyDescent="0.35">
      <c r="M755"/>
      <c r="AC755"/>
      <c r="AF755">
        <v>190</v>
      </c>
      <c r="AG755">
        <v>143903</v>
      </c>
      <c r="AH755">
        <v>1791</v>
      </c>
      <c r="AI755">
        <v>8</v>
      </c>
      <c r="AJ755">
        <v>1</v>
      </c>
      <c r="AK755">
        <v>48</v>
      </c>
      <c r="AM755" t="s">
        <v>36</v>
      </c>
      <c r="AN755" t="s">
        <v>44</v>
      </c>
      <c r="AO755">
        <v>1785</v>
      </c>
      <c r="AQ755">
        <v>17</v>
      </c>
      <c r="AR755" s="21">
        <v>2894</v>
      </c>
      <c r="AS755">
        <v>94</v>
      </c>
    </row>
    <row r="756" spans="13:45" x14ac:dyDescent="0.35">
      <c r="M756"/>
      <c r="AC756"/>
      <c r="AF756">
        <v>190</v>
      </c>
      <c r="AG756">
        <v>143903</v>
      </c>
      <c r="AH756">
        <v>1791</v>
      </c>
      <c r="AI756">
        <v>8</v>
      </c>
      <c r="AJ756">
        <v>2</v>
      </c>
      <c r="AK756">
        <v>48</v>
      </c>
      <c r="AL756" t="s">
        <v>23</v>
      </c>
      <c r="AM756" t="s">
        <v>529</v>
      </c>
      <c r="AN756" t="s">
        <v>84</v>
      </c>
      <c r="AO756">
        <v>1815</v>
      </c>
      <c r="AQ756">
        <v>164</v>
      </c>
      <c r="AR756" s="21">
        <v>2306</v>
      </c>
      <c r="AS756">
        <v>10</v>
      </c>
    </row>
    <row r="757" spans="13:45" x14ac:dyDescent="0.35">
      <c r="M757"/>
      <c r="AC757"/>
      <c r="AF757">
        <v>190</v>
      </c>
      <c r="AG757">
        <v>143903</v>
      </c>
      <c r="AH757">
        <v>1791</v>
      </c>
      <c r="AI757">
        <v>8</v>
      </c>
      <c r="AJ757">
        <v>2</v>
      </c>
      <c r="AK757">
        <v>48</v>
      </c>
      <c r="AM757" t="s">
        <v>284</v>
      </c>
      <c r="AN757" t="s">
        <v>530</v>
      </c>
      <c r="AO757">
        <v>1824</v>
      </c>
      <c r="AQ757">
        <v>166</v>
      </c>
      <c r="AR757" s="21">
        <v>47</v>
      </c>
      <c r="AS757">
        <v>19</v>
      </c>
    </row>
    <row r="758" spans="13:45" x14ac:dyDescent="0.35">
      <c r="M758"/>
      <c r="AC758"/>
      <c r="AF758">
        <v>190</v>
      </c>
      <c r="AG758">
        <v>143903</v>
      </c>
      <c r="AH758">
        <v>1791</v>
      </c>
      <c r="AI758">
        <v>8</v>
      </c>
      <c r="AJ758">
        <v>3</v>
      </c>
      <c r="AK758">
        <v>50</v>
      </c>
      <c r="AM758" t="s">
        <v>27</v>
      </c>
      <c r="AN758" t="s">
        <v>531</v>
      </c>
      <c r="AO758">
        <v>1825</v>
      </c>
      <c r="AQ758">
        <v>166</v>
      </c>
      <c r="AR758" s="21">
        <v>65</v>
      </c>
      <c r="AS758">
        <v>94</v>
      </c>
    </row>
    <row r="759" spans="13:45" x14ac:dyDescent="0.35">
      <c r="M759"/>
      <c r="AC759"/>
      <c r="AF759">
        <v>190</v>
      </c>
      <c r="AG759">
        <v>143903</v>
      </c>
      <c r="AH759">
        <v>1791</v>
      </c>
      <c r="AI759">
        <v>8</v>
      </c>
      <c r="AJ759">
        <v>3</v>
      </c>
      <c r="AK759">
        <v>50</v>
      </c>
      <c r="AM759" t="s">
        <v>179</v>
      </c>
      <c r="AN759" t="s">
        <v>180</v>
      </c>
      <c r="AO759">
        <v>1826</v>
      </c>
      <c r="AQ759">
        <v>129</v>
      </c>
      <c r="AR759" s="21">
        <v>208</v>
      </c>
      <c r="AS759">
        <v>42</v>
      </c>
    </row>
    <row r="760" spans="13:45" x14ac:dyDescent="0.35">
      <c r="M760"/>
      <c r="AC760"/>
      <c r="AF760">
        <v>190</v>
      </c>
      <c r="AG760">
        <v>143903</v>
      </c>
      <c r="AH760">
        <v>1791</v>
      </c>
      <c r="AI760">
        <v>8</v>
      </c>
      <c r="AJ760">
        <v>4</v>
      </c>
      <c r="AK760">
        <v>50</v>
      </c>
      <c r="AM760" t="s">
        <v>27</v>
      </c>
      <c r="AN760" t="s">
        <v>381</v>
      </c>
      <c r="AO760">
        <v>1827</v>
      </c>
      <c r="AQ760">
        <v>77</v>
      </c>
      <c r="AR760" s="21">
        <v>473</v>
      </c>
      <c r="AS760">
        <v>2</v>
      </c>
    </row>
    <row r="761" spans="13:45" x14ac:dyDescent="0.35">
      <c r="M761"/>
      <c r="AC761"/>
      <c r="AF761">
        <v>190</v>
      </c>
      <c r="AG761">
        <v>143903</v>
      </c>
      <c r="AH761">
        <v>1791</v>
      </c>
      <c r="AI761">
        <v>8</v>
      </c>
      <c r="AJ761">
        <v>4</v>
      </c>
      <c r="AK761">
        <v>50</v>
      </c>
      <c r="AM761" t="s">
        <v>27</v>
      </c>
      <c r="AN761" t="s">
        <v>381</v>
      </c>
      <c r="AO761">
        <v>1828</v>
      </c>
      <c r="AQ761">
        <v>77</v>
      </c>
      <c r="AR761" s="21">
        <v>27</v>
      </c>
      <c r="AS761">
        <v>24</v>
      </c>
    </row>
    <row r="762" spans="13:45" x14ac:dyDescent="0.35">
      <c r="M762"/>
      <c r="AC762"/>
      <c r="AF762">
        <v>190</v>
      </c>
      <c r="AG762">
        <v>143903</v>
      </c>
      <c r="AH762">
        <v>1791</v>
      </c>
      <c r="AI762">
        <v>8</v>
      </c>
      <c r="AJ762">
        <v>4</v>
      </c>
      <c r="AK762">
        <v>50</v>
      </c>
      <c r="AL762" t="s">
        <v>23</v>
      </c>
      <c r="AM762" t="s">
        <v>40</v>
      </c>
      <c r="AN762" t="s">
        <v>41</v>
      </c>
      <c r="AO762">
        <v>1838</v>
      </c>
      <c r="AQ762">
        <v>33</v>
      </c>
      <c r="AR762" s="21">
        <v>201</v>
      </c>
      <c r="AS762">
        <v>81</v>
      </c>
    </row>
    <row r="763" spans="13:45" x14ac:dyDescent="0.35">
      <c r="M763"/>
      <c r="AC763"/>
      <c r="AF763">
        <v>190</v>
      </c>
      <c r="AG763">
        <v>143903</v>
      </c>
      <c r="AH763">
        <v>1791</v>
      </c>
      <c r="AI763">
        <v>8</v>
      </c>
      <c r="AJ763">
        <v>4</v>
      </c>
      <c r="AK763">
        <v>50</v>
      </c>
      <c r="AL763" t="s">
        <v>23</v>
      </c>
      <c r="AM763" t="s">
        <v>40</v>
      </c>
      <c r="AN763" t="s">
        <v>41</v>
      </c>
      <c r="AO763">
        <v>1839</v>
      </c>
      <c r="AQ763">
        <v>33</v>
      </c>
      <c r="AR763" s="21">
        <v>941</v>
      </c>
      <c r="AS763">
        <v>17</v>
      </c>
    </row>
    <row r="764" spans="13:45" x14ac:dyDescent="0.35">
      <c r="M764"/>
      <c r="AC764"/>
      <c r="AF764">
        <v>190</v>
      </c>
      <c r="AG764">
        <v>143903</v>
      </c>
      <c r="AH764">
        <v>1791</v>
      </c>
      <c r="AI764">
        <v>8</v>
      </c>
      <c r="AJ764">
        <v>4</v>
      </c>
      <c r="AK764">
        <v>51</v>
      </c>
      <c r="AM764" t="s">
        <v>30</v>
      </c>
      <c r="AN764" t="s">
        <v>532</v>
      </c>
      <c r="AO764">
        <v>1840</v>
      </c>
      <c r="AQ764">
        <v>168</v>
      </c>
      <c r="AR764" s="21">
        <v>47</v>
      </c>
      <c r="AS764">
        <v>52</v>
      </c>
    </row>
    <row r="765" spans="13:45" x14ac:dyDescent="0.35">
      <c r="M765"/>
      <c r="AC765"/>
      <c r="AF765">
        <v>190</v>
      </c>
      <c r="AG765">
        <v>143903</v>
      </c>
      <c r="AH765">
        <v>1791</v>
      </c>
      <c r="AI765">
        <v>8</v>
      </c>
      <c r="AJ765">
        <v>4</v>
      </c>
      <c r="AK765">
        <v>51</v>
      </c>
      <c r="AM765" t="s">
        <v>244</v>
      </c>
      <c r="AN765" t="s">
        <v>533</v>
      </c>
      <c r="AO765">
        <v>1841</v>
      </c>
      <c r="AQ765">
        <v>169</v>
      </c>
      <c r="AR765" s="21">
        <v>804</v>
      </c>
      <c r="AS765">
        <v>91</v>
      </c>
    </row>
    <row r="766" spans="13:45" x14ac:dyDescent="0.35">
      <c r="M766"/>
      <c r="AC766"/>
      <c r="AF766">
        <v>190</v>
      </c>
      <c r="AG766">
        <v>143903</v>
      </c>
      <c r="AH766">
        <v>1791</v>
      </c>
      <c r="AI766">
        <v>8</v>
      </c>
      <c r="AJ766">
        <v>5</v>
      </c>
      <c r="AK766">
        <v>51</v>
      </c>
      <c r="AM766" t="s">
        <v>102</v>
      </c>
      <c r="AN766" t="s">
        <v>103</v>
      </c>
      <c r="AO766">
        <v>1842</v>
      </c>
      <c r="AQ766">
        <v>101</v>
      </c>
      <c r="AR766" s="21">
        <v>1727</v>
      </c>
      <c r="AS766">
        <v>72</v>
      </c>
    </row>
    <row r="767" spans="13:45" x14ac:dyDescent="0.35">
      <c r="M767"/>
      <c r="AC767"/>
      <c r="AF767">
        <v>190</v>
      </c>
      <c r="AG767">
        <v>143903</v>
      </c>
      <c r="AH767">
        <v>1791</v>
      </c>
      <c r="AI767">
        <v>8</v>
      </c>
      <c r="AJ767">
        <v>5</v>
      </c>
      <c r="AK767">
        <v>51</v>
      </c>
      <c r="AL767" t="s">
        <v>23</v>
      </c>
      <c r="AM767" t="s">
        <v>24</v>
      </c>
      <c r="AN767" t="s">
        <v>224</v>
      </c>
      <c r="AO767">
        <v>1847</v>
      </c>
      <c r="AQ767">
        <v>170</v>
      </c>
      <c r="AR767" s="21">
        <v>494</v>
      </c>
      <c r="AS767">
        <v>51</v>
      </c>
    </row>
    <row r="768" spans="13:45" x14ac:dyDescent="0.35">
      <c r="M768"/>
      <c r="AC768"/>
      <c r="AF768">
        <v>190</v>
      </c>
      <c r="AG768">
        <v>143903</v>
      </c>
      <c r="AH768">
        <v>1791</v>
      </c>
      <c r="AI768">
        <v>8</v>
      </c>
      <c r="AJ768">
        <v>5</v>
      </c>
      <c r="AK768">
        <v>51</v>
      </c>
      <c r="AM768" t="s">
        <v>535</v>
      </c>
      <c r="AN768" t="s">
        <v>536</v>
      </c>
      <c r="AO768">
        <v>1848</v>
      </c>
      <c r="AQ768">
        <v>170</v>
      </c>
      <c r="AR768" s="21">
        <v>516</v>
      </c>
      <c r="AS768">
        <v>14</v>
      </c>
    </row>
    <row r="769" spans="13:46" x14ac:dyDescent="0.35">
      <c r="M769"/>
      <c r="AC769"/>
      <c r="AF769">
        <v>190</v>
      </c>
      <c r="AG769">
        <v>143903</v>
      </c>
      <c r="AH769">
        <v>1791</v>
      </c>
      <c r="AI769">
        <v>8</v>
      </c>
      <c r="AJ769">
        <v>6</v>
      </c>
      <c r="AK769">
        <v>51</v>
      </c>
      <c r="AL769" t="s">
        <v>534</v>
      </c>
      <c r="AM769" t="s">
        <v>537</v>
      </c>
      <c r="AN769" t="s">
        <v>538</v>
      </c>
      <c r="AO769">
        <v>1849</v>
      </c>
      <c r="AQ769">
        <v>171</v>
      </c>
      <c r="AR769" s="21">
        <v>382</v>
      </c>
      <c r="AS769">
        <v>92</v>
      </c>
    </row>
    <row r="770" spans="13:46" x14ac:dyDescent="0.35">
      <c r="M770"/>
      <c r="AC770"/>
      <c r="AF770">
        <v>190</v>
      </c>
      <c r="AG770">
        <v>143903</v>
      </c>
      <c r="AH770">
        <v>1791</v>
      </c>
      <c r="AI770">
        <v>8</v>
      </c>
      <c r="AJ770">
        <v>6</v>
      </c>
      <c r="AK770">
        <v>51</v>
      </c>
      <c r="AM770" t="s">
        <v>233</v>
      </c>
      <c r="AN770" t="s">
        <v>219</v>
      </c>
      <c r="AO770">
        <v>1851</v>
      </c>
      <c r="AQ770">
        <v>7</v>
      </c>
      <c r="AR770" s="21">
        <v>554</v>
      </c>
      <c r="AS770">
        <v>94</v>
      </c>
    </row>
    <row r="771" spans="13:46" x14ac:dyDescent="0.35">
      <c r="M771"/>
      <c r="AC771"/>
      <c r="AF771">
        <v>190</v>
      </c>
      <c r="AG771">
        <v>143903</v>
      </c>
      <c r="AH771">
        <v>1791</v>
      </c>
      <c r="AI771">
        <v>8</v>
      </c>
      <c r="AJ771">
        <v>6</v>
      </c>
      <c r="AK771">
        <v>51</v>
      </c>
      <c r="AM771" t="s">
        <v>67</v>
      </c>
      <c r="AN771" t="s">
        <v>305</v>
      </c>
      <c r="AO771">
        <v>1855</v>
      </c>
      <c r="AQ771">
        <v>8</v>
      </c>
      <c r="AR771" s="21">
        <v>33632</v>
      </c>
      <c r="AS771">
        <v>52</v>
      </c>
    </row>
    <row r="772" spans="13:46" x14ac:dyDescent="0.35">
      <c r="M772"/>
      <c r="AC772"/>
      <c r="AF772">
        <v>190</v>
      </c>
      <c r="AG772">
        <v>143903</v>
      </c>
      <c r="AH772">
        <v>1791</v>
      </c>
      <c r="AI772">
        <v>8</v>
      </c>
      <c r="AJ772">
        <v>6</v>
      </c>
      <c r="AK772">
        <v>51</v>
      </c>
      <c r="AM772" t="s">
        <v>67</v>
      </c>
      <c r="AN772" t="s">
        <v>305</v>
      </c>
      <c r="AO772">
        <v>1856</v>
      </c>
      <c r="AQ772">
        <v>8</v>
      </c>
      <c r="AR772" s="21">
        <v>602</v>
      </c>
      <c r="AS772">
        <v>29</v>
      </c>
    </row>
    <row r="773" spans="13:46" x14ac:dyDescent="0.35">
      <c r="M773"/>
      <c r="AC773"/>
      <c r="AF773">
        <v>190</v>
      </c>
      <c r="AG773">
        <v>143903</v>
      </c>
      <c r="AH773">
        <v>1791</v>
      </c>
      <c r="AI773">
        <v>8</v>
      </c>
      <c r="AJ773">
        <v>8</v>
      </c>
      <c r="AK773">
        <v>51</v>
      </c>
      <c r="AM773" t="s">
        <v>67</v>
      </c>
      <c r="AN773" t="s">
        <v>305</v>
      </c>
      <c r="AO773">
        <v>1857</v>
      </c>
      <c r="AQ773">
        <v>8</v>
      </c>
      <c r="AR773" s="21">
        <v>10809</v>
      </c>
      <c r="AS773">
        <v>79</v>
      </c>
      <c r="AT773" s="22">
        <f>3436400.03+SUM(AR$667:AR2075)+SUM(AS$667:AS2075)/100</f>
        <v>6488694.9699999997</v>
      </c>
    </row>
    <row r="774" spans="13:46" x14ac:dyDescent="0.35">
      <c r="M774"/>
      <c r="AC774"/>
      <c r="AF774">
        <v>190</v>
      </c>
      <c r="AG774">
        <v>143903</v>
      </c>
      <c r="AH774">
        <v>1791</v>
      </c>
      <c r="AI774">
        <v>8</v>
      </c>
      <c r="AJ774">
        <v>8</v>
      </c>
      <c r="AK774">
        <v>51</v>
      </c>
      <c r="AM774" t="s">
        <v>179</v>
      </c>
      <c r="AN774" t="s">
        <v>539</v>
      </c>
      <c r="AO774">
        <v>1858</v>
      </c>
      <c r="AQ774">
        <v>173</v>
      </c>
      <c r="AR774" s="21">
        <v>315</v>
      </c>
      <c r="AS774">
        <v>54</v>
      </c>
    </row>
    <row r="775" spans="13:46" x14ac:dyDescent="0.35">
      <c r="M775"/>
      <c r="AC775"/>
      <c r="AF775">
        <v>191</v>
      </c>
      <c r="AG775">
        <v>143916</v>
      </c>
      <c r="AH775">
        <v>1791</v>
      </c>
      <c r="AI775">
        <v>8</v>
      </c>
      <c r="AJ775">
        <v>8</v>
      </c>
      <c r="AK775">
        <v>51</v>
      </c>
      <c r="AM775" t="s">
        <v>179</v>
      </c>
      <c r="AN775" t="s">
        <v>180</v>
      </c>
      <c r="AO775">
        <v>1859</v>
      </c>
      <c r="AQ775">
        <v>129</v>
      </c>
      <c r="AR775" s="21">
        <v>6000</v>
      </c>
      <c r="AS775">
        <v>0</v>
      </c>
    </row>
    <row r="776" spans="13:46" x14ac:dyDescent="0.35">
      <c r="M776"/>
      <c r="AC776"/>
      <c r="AF776">
        <v>191</v>
      </c>
      <c r="AG776">
        <v>143916</v>
      </c>
      <c r="AH776">
        <v>1791</v>
      </c>
      <c r="AI776">
        <v>8</v>
      </c>
      <c r="AJ776">
        <v>8</v>
      </c>
      <c r="AK776">
        <v>52</v>
      </c>
      <c r="AM776" t="s">
        <v>233</v>
      </c>
      <c r="AN776" t="s">
        <v>219</v>
      </c>
      <c r="AO776">
        <v>1865</v>
      </c>
      <c r="AQ776">
        <v>7</v>
      </c>
      <c r="AR776" s="21">
        <v>1514</v>
      </c>
      <c r="AS776">
        <v>75</v>
      </c>
    </row>
    <row r="777" spans="13:46" x14ac:dyDescent="0.35">
      <c r="M777"/>
      <c r="AC777"/>
      <c r="AF777">
        <v>191</v>
      </c>
      <c r="AG777">
        <v>143916</v>
      </c>
      <c r="AH777">
        <v>1791</v>
      </c>
      <c r="AI777">
        <v>8</v>
      </c>
      <c r="AJ777">
        <v>8</v>
      </c>
      <c r="AK777">
        <v>52</v>
      </c>
      <c r="AM777" t="s">
        <v>26</v>
      </c>
      <c r="AN777" t="s">
        <v>372</v>
      </c>
      <c r="AO777">
        <v>1866</v>
      </c>
      <c r="AQ777">
        <v>116</v>
      </c>
      <c r="AR777" s="21">
        <v>510</v>
      </c>
      <c r="AS777">
        <v>47</v>
      </c>
    </row>
    <row r="778" spans="13:46" x14ac:dyDescent="0.35">
      <c r="M778"/>
      <c r="AC778"/>
      <c r="AF778">
        <v>191</v>
      </c>
      <c r="AG778">
        <v>143916</v>
      </c>
      <c r="AH778">
        <v>1791</v>
      </c>
      <c r="AI778">
        <v>8</v>
      </c>
      <c r="AJ778">
        <v>8</v>
      </c>
      <c r="AK778">
        <v>52</v>
      </c>
      <c r="AM778" t="s">
        <v>30</v>
      </c>
      <c r="AN778" t="s">
        <v>540</v>
      </c>
      <c r="AO778">
        <v>1868</v>
      </c>
      <c r="AQ778">
        <v>174</v>
      </c>
      <c r="AR778" s="21">
        <v>531</v>
      </c>
      <c r="AS778">
        <v>10</v>
      </c>
    </row>
    <row r="779" spans="13:46" x14ac:dyDescent="0.35">
      <c r="M779"/>
      <c r="AC779"/>
      <c r="AF779">
        <v>191</v>
      </c>
      <c r="AG779">
        <v>143916</v>
      </c>
      <c r="AH779">
        <v>1791</v>
      </c>
      <c r="AI779">
        <v>8</v>
      </c>
      <c r="AJ779">
        <v>8</v>
      </c>
      <c r="AK779">
        <v>52</v>
      </c>
      <c r="AM779" t="s">
        <v>27</v>
      </c>
      <c r="AN779" t="s">
        <v>381</v>
      </c>
      <c r="AO779">
        <v>1869</v>
      </c>
      <c r="AQ779">
        <v>77</v>
      </c>
      <c r="AR779" s="21">
        <v>366</v>
      </c>
      <c r="AS779">
        <v>32</v>
      </c>
    </row>
    <row r="780" spans="13:46" x14ac:dyDescent="0.35">
      <c r="M780"/>
      <c r="AC780"/>
      <c r="AF780">
        <v>191</v>
      </c>
      <c r="AG780">
        <v>143916</v>
      </c>
      <c r="AH780">
        <v>1791</v>
      </c>
      <c r="AI780">
        <v>8</v>
      </c>
      <c r="AJ780">
        <v>9</v>
      </c>
      <c r="AK780">
        <v>52</v>
      </c>
      <c r="AM780" t="s">
        <v>40</v>
      </c>
      <c r="AN780" t="s">
        <v>41</v>
      </c>
      <c r="AO780">
        <v>1870</v>
      </c>
      <c r="AQ780">
        <v>33</v>
      </c>
      <c r="AR780" s="21">
        <v>599</v>
      </c>
      <c r="AS780">
        <v>52</v>
      </c>
    </row>
    <row r="781" spans="13:46" x14ac:dyDescent="0.35">
      <c r="M781"/>
      <c r="AC781"/>
      <c r="AF781">
        <v>191</v>
      </c>
      <c r="AG781">
        <v>143916</v>
      </c>
      <c r="AH781">
        <v>1791</v>
      </c>
      <c r="AI781">
        <v>8</v>
      </c>
      <c r="AJ781">
        <v>9</v>
      </c>
      <c r="AK781">
        <v>52</v>
      </c>
      <c r="AL781" t="s">
        <v>23</v>
      </c>
      <c r="AM781" t="s">
        <v>26</v>
      </c>
      <c r="AN781" t="s">
        <v>372</v>
      </c>
      <c r="AO781">
        <v>1874</v>
      </c>
      <c r="AQ781">
        <v>116</v>
      </c>
      <c r="AR781" s="21">
        <v>570</v>
      </c>
      <c r="AS781">
        <v>37</v>
      </c>
    </row>
    <row r="782" spans="13:46" x14ac:dyDescent="0.35">
      <c r="M782"/>
      <c r="AC782"/>
      <c r="AF782">
        <v>191</v>
      </c>
      <c r="AG782">
        <v>143916</v>
      </c>
      <c r="AH782">
        <v>1791</v>
      </c>
      <c r="AI782">
        <v>8</v>
      </c>
      <c r="AJ782">
        <v>9</v>
      </c>
      <c r="AK782">
        <v>52</v>
      </c>
      <c r="AM782" t="s">
        <v>53</v>
      </c>
      <c r="AN782" t="s">
        <v>541</v>
      </c>
      <c r="AO782">
        <v>1876</v>
      </c>
      <c r="AQ782">
        <v>196</v>
      </c>
      <c r="AR782" s="21">
        <v>135</v>
      </c>
      <c r="AS782">
        <v>71</v>
      </c>
    </row>
    <row r="783" spans="13:46" x14ac:dyDescent="0.35">
      <c r="M783"/>
      <c r="AC783"/>
      <c r="AF783">
        <v>191</v>
      </c>
      <c r="AG783">
        <v>143916</v>
      </c>
      <c r="AH783">
        <v>1791</v>
      </c>
      <c r="AI783">
        <v>8</v>
      </c>
      <c r="AJ783">
        <v>9</v>
      </c>
      <c r="AK783">
        <v>52</v>
      </c>
      <c r="AM783" t="s">
        <v>240</v>
      </c>
      <c r="AN783" t="s">
        <v>382</v>
      </c>
      <c r="AO783">
        <v>1877</v>
      </c>
      <c r="AQ783">
        <v>79</v>
      </c>
      <c r="AR783" s="21">
        <v>1688</v>
      </c>
      <c r="AS783">
        <v>85</v>
      </c>
    </row>
    <row r="784" spans="13:46" x14ac:dyDescent="0.35">
      <c r="M784"/>
      <c r="AC784"/>
      <c r="AF784">
        <v>191</v>
      </c>
      <c r="AG784">
        <v>143916</v>
      </c>
      <c r="AH784">
        <v>1791</v>
      </c>
      <c r="AI784">
        <v>8</v>
      </c>
      <c r="AJ784">
        <v>9</v>
      </c>
      <c r="AK784">
        <v>52</v>
      </c>
      <c r="AM784" t="s">
        <v>185</v>
      </c>
      <c r="AN784" t="s">
        <v>288</v>
      </c>
      <c r="AO784">
        <v>1850</v>
      </c>
      <c r="AQ784">
        <v>26</v>
      </c>
      <c r="AR784" s="21">
        <v>405</v>
      </c>
      <c r="AS784">
        <v>55</v>
      </c>
    </row>
    <row r="785" spans="13:46" x14ac:dyDescent="0.35">
      <c r="M785"/>
      <c r="AC785"/>
      <c r="AF785">
        <v>191</v>
      </c>
      <c r="AG785">
        <v>143916</v>
      </c>
      <c r="AH785">
        <v>1791</v>
      </c>
      <c r="AI785">
        <v>8</v>
      </c>
      <c r="AJ785">
        <v>9</v>
      </c>
      <c r="AK785">
        <v>52</v>
      </c>
      <c r="AM785" t="s">
        <v>46</v>
      </c>
      <c r="AO785">
        <v>1883</v>
      </c>
      <c r="AQ785">
        <v>112</v>
      </c>
      <c r="AR785" s="21">
        <v>1158</v>
      </c>
      <c r="AS785">
        <v>91</v>
      </c>
    </row>
    <row r="786" spans="13:46" x14ac:dyDescent="0.35">
      <c r="M786"/>
      <c r="AC786"/>
      <c r="AF786">
        <v>191</v>
      </c>
      <c r="AG786">
        <v>143916</v>
      </c>
      <c r="AH786">
        <v>1791</v>
      </c>
      <c r="AI786">
        <v>8</v>
      </c>
      <c r="AJ786">
        <v>10</v>
      </c>
      <c r="AK786">
        <v>53</v>
      </c>
      <c r="AM786" t="s">
        <v>506</v>
      </c>
      <c r="AN786" t="s">
        <v>507</v>
      </c>
      <c r="AO786">
        <v>1882</v>
      </c>
      <c r="AQ786">
        <v>90</v>
      </c>
      <c r="AR786" s="21">
        <v>309</v>
      </c>
      <c r="AS786">
        <v>22</v>
      </c>
    </row>
    <row r="787" spans="13:46" x14ac:dyDescent="0.35">
      <c r="M787"/>
      <c r="AC787"/>
      <c r="AF787">
        <v>191</v>
      </c>
      <c r="AG787">
        <v>143916</v>
      </c>
      <c r="AH787">
        <v>1791</v>
      </c>
      <c r="AI787">
        <v>8</v>
      </c>
      <c r="AJ787">
        <v>10</v>
      </c>
      <c r="AK787">
        <v>53</v>
      </c>
      <c r="AM787" t="s">
        <v>506</v>
      </c>
      <c r="AN787" t="s">
        <v>507</v>
      </c>
      <c r="AO787">
        <v>1884</v>
      </c>
      <c r="AQ787">
        <v>90</v>
      </c>
      <c r="AR787" s="21">
        <v>227</v>
      </c>
      <c r="AS787">
        <v>44</v>
      </c>
    </row>
    <row r="788" spans="13:46" x14ac:dyDescent="0.35">
      <c r="M788"/>
      <c r="AC788"/>
      <c r="AF788">
        <v>191</v>
      </c>
      <c r="AG788">
        <v>143916</v>
      </c>
      <c r="AH788">
        <v>1791</v>
      </c>
      <c r="AI788">
        <v>8</v>
      </c>
      <c r="AJ788">
        <v>10</v>
      </c>
      <c r="AK788">
        <v>53</v>
      </c>
      <c r="AM788" t="s">
        <v>46</v>
      </c>
      <c r="AO788">
        <v>1885</v>
      </c>
      <c r="AQ788">
        <v>112</v>
      </c>
      <c r="AR788" s="21">
        <v>20000</v>
      </c>
      <c r="AS788">
        <v>0</v>
      </c>
    </row>
    <row r="789" spans="13:46" x14ac:dyDescent="0.35">
      <c r="M789"/>
      <c r="AC789"/>
      <c r="AF789">
        <v>191</v>
      </c>
      <c r="AG789">
        <v>143916</v>
      </c>
      <c r="AH789">
        <v>1791</v>
      </c>
      <c r="AI789">
        <v>8</v>
      </c>
      <c r="AJ789">
        <v>10</v>
      </c>
      <c r="AK789">
        <v>53</v>
      </c>
      <c r="AM789" t="s">
        <v>34</v>
      </c>
      <c r="AN789" t="s">
        <v>132</v>
      </c>
      <c r="AO789">
        <v>1888</v>
      </c>
      <c r="AQ789">
        <v>197</v>
      </c>
      <c r="AR789" s="21">
        <v>878</v>
      </c>
      <c r="AS789">
        <v>6</v>
      </c>
    </row>
    <row r="790" spans="13:46" x14ac:dyDescent="0.35">
      <c r="M790"/>
      <c r="AC790"/>
      <c r="AF790">
        <v>191</v>
      </c>
      <c r="AG790">
        <v>143916</v>
      </c>
      <c r="AH790">
        <v>1791</v>
      </c>
      <c r="AI790">
        <v>8</v>
      </c>
      <c r="AJ790">
        <v>10</v>
      </c>
      <c r="AK790">
        <v>53</v>
      </c>
      <c r="AM790" t="s">
        <v>67</v>
      </c>
      <c r="AN790" t="s">
        <v>305</v>
      </c>
      <c r="AO790">
        <v>1893</v>
      </c>
      <c r="AQ790">
        <v>8</v>
      </c>
      <c r="AR790" s="21">
        <v>12000</v>
      </c>
      <c r="AS790">
        <v>0</v>
      </c>
    </row>
    <row r="791" spans="13:46" x14ac:dyDescent="0.35">
      <c r="M791"/>
      <c r="AC791"/>
      <c r="AF791">
        <v>191</v>
      </c>
      <c r="AG791">
        <v>143916</v>
      </c>
      <c r="AH791">
        <v>1791</v>
      </c>
      <c r="AI791">
        <v>8</v>
      </c>
      <c r="AJ791">
        <v>10</v>
      </c>
      <c r="AK791">
        <v>53</v>
      </c>
      <c r="AM791" t="s">
        <v>1030</v>
      </c>
      <c r="AN791" t="s">
        <v>542</v>
      </c>
      <c r="AO791">
        <v>1903</v>
      </c>
      <c r="AQ791">
        <v>176</v>
      </c>
      <c r="AR791" s="21">
        <v>3600</v>
      </c>
      <c r="AS791">
        <v>0</v>
      </c>
    </row>
    <row r="792" spans="13:46" x14ac:dyDescent="0.35">
      <c r="M792"/>
      <c r="AC792"/>
      <c r="AF792">
        <v>191</v>
      </c>
      <c r="AG792">
        <v>143920</v>
      </c>
      <c r="AH792">
        <v>1791</v>
      </c>
      <c r="AI792">
        <v>8</v>
      </c>
      <c r="AJ792">
        <v>11</v>
      </c>
      <c r="AK792">
        <v>53</v>
      </c>
      <c r="AM792" t="s">
        <v>543</v>
      </c>
      <c r="AN792" t="s">
        <v>544</v>
      </c>
      <c r="AO792">
        <v>1904</v>
      </c>
      <c r="AQ792">
        <v>177</v>
      </c>
      <c r="AR792" s="21">
        <v>450</v>
      </c>
      <c r="AS792">
        <v>0</v>
      </c>
    </row>
    <row r="793" spans="13:46" x14ac:dyDescent="0.35">
      <c r="M793"/>
      <c r="AC793"/>
      <c r="AF793">
        <v>191</v>
      </c>
      <c r="AG793">
        <v>143916</v>
      </c>
      <c r="AH793">
        <v>1791</v>
      </c>
      <c r="AI793">
        <v>8</v>
      </c>
      <c r="AJ793">
        <v>11</v>
      </c>
      <c r="AK793">
        <v>54</v>
      </c>
      <c r="AM793" t="s">
        <v>465</v>
      </c>
      <c r="AN793" t="s">
        <v>466</v>
      </c>
      <c r="AO793">
        <v>1905</v>
      </c>
      <c r="AQ793">
        <v>129</v>
      </c>
      <c r="AR793" s="21">
        <v>101</v>
      </c>
      <c r="AS793">
        <v>90</v>
      </c>
    </row>
    <row r="794" spans="13:46" x14ac:dyDescent="0.35">
      <c r="M794"/>
      <c r="AC794"/>
      <c r="AF794">
        <v>191</v>
      </c>
      <c r="AG794">
        <v>143916</v>
      </c>
      <c r="AH794">
        <v>1791</v>
      </c>
      <c r="AI794">
        <v>8</v>
      </c>
      <c r="AJ794">
        <v>11</v>
      </c>
      <c r="AK794">
        <v>54</v>
      </c>
      <c r="AM794" t="s">
        <v>465</v>
      </c>
      <c r="AN794" t="s">
        <v>466</v>
      </c>
      <c r="AO794">
        <v>1906</v>
      </c>
      <c r="AQ794">
        <v>129</v>
      </c>
      <c r="AR794" s="21">
        <v>14</v>
      </c>
      <c r="AS794">
        <v>63</v>
      </c>
    </row>
    <row r="795" spans="13:46" x14ac:dyDescent="0.35">
      <c r="M795"/>
      <c r="AC795"/>
      <c r="AF795">
        <v>191</v>
      </c>
      <c r="AG795">
        <v>143916</v>
      </c>
      <c r="AH795">
        <v>1791</v>
      </c>
      <c r="AI795">
        <v>8</v>
      </c>
      <c r="AJ795">
        <v>12</v>
      </c>
      <c r="AK795">
        <v>54</v>
      </c>
      <c r="AM795" t="s">
        <v>545</v>
      </c>
      <c r="AN795" t="s">
        <v>416</v>
      </c>
      <c r="AO795">
        <v>1907</v>
      </c>
      <c r="AQ795">
        <v>177</v>
      </c>
      <c r="AR795" s="21">
        <v>461</v>
      </c>
      <c r="AS795">
        <v>23</v>
      </c>
    </row>
    <row r="796" spans="13:46" x14ac:dyDescent="0.35">
      <c r="M796"/>
      <c r="AC796"/>
      <c r="AF796">
        <v>191</v>
      </c>
      <c r="AG796">
        <v>143916</v>
      </c>
      <c r="AH796">
        <v>1791</v>
      </c>
      <c r="AI796">
        <v>8</v>
      </c>
      <c r="AJ796">
        <v>12</v>
      </c>
      <c r="AK796">
        <v>54</v>
      </c>
      <c r="AM796" t="s">
        <v>209</v>
      </c>
      <c r="AN796" t="s">
        <v>157</v>
      </c>
      <c r="AO796">
        <v>1908</v>
      </c>
      <c r="AQ796">
        <v>123</v>
      </c>
      <c r="AR796" s="21">
        <v>108</v>
      </c>
      <c r="AS796">
        <v>0</v>
      </c>
    </row>
    <row r="797" spans="13:46" x14ac:dyDescent="0.35">
      <c r="M797"/>
      <c r="AC797"/>
      <c r="AF797">
        <v>191</v>
      </c>
      <c r="AG797">
        <v>143916</v>
      </c>
      <c r="AH797">
        <v>1791</v>
      </c>
      <c r="AI797">
        <v>8</v>
      </c>
      <c r="AJ797">
        <v>12</v>
      </c>
      <c r="AK797">
        <v>54</v>
      </c>
      <c r="AM797" t="s">
        <v>284</v>
      </c>
      <c r="AN797" t="s">
        <v>596</v>
      </c>
      <c r="AO797">
        <v>1909</v>
      </c>
      <c r="AQ797">
        <v>111</v>
      </c>
      <c r="AR797" s="21">
        <v>2485</v>
      </c>
      <c r="AS797">
        <v>13</v>
      </c>
    </row>
    <row r="798" spans="13:46" x14ac:dyDescent="0.35">
      <c r="M798"/>
      <c r="AC798"/>
      <c r="AF798">
        <v>191</v>
      </c>
      <c r="AG798">
        <v>143916</v>
      </c>
      <c r="AH798">
        <v>1791</v>
      </c>
      <c r="AI798">
        <v>8</v>
      </c>
      <c r="AJ798">
        <v>12</v>
      </c>
      <c r="AK798">
        <v>54</v>
      </c>
      <c r="AM798" t="s">
        <v>228</v>
      </c>
      <c r="AN798" t="s">
        <v>271</v>
      </c>
      <c r="AO798">
        <v>1913</v>
      </c>
      <c r="AQ798">
        <v>28</v>
      </c>
      <c r="AR798" s="21">
        <v>22474</v>
      </c>
      <c r="AS798">
        <v>44</v>
      </c>
    </row>
    <row r="799" spans="13:46" x14ac:dyDescent="0.35">
      <c r="M799"/>
      <c r="AC799"/>
      <c r="AF799">
        <v>191</v>
      </c>
      <c r="AG799">
        <v>143916</v>
      </c>
      <c r="AH799">
        <v>1791</v>
      </c>
      <c r="AI799">
        <v>8</v>
      </c>
      <c r="AJ799">
        <v>12</v>
      </c>
      <c r="AK799">
        <v>54</v>
      </c>
      <c r="AM799" t="s">
        <v>547</v>
      </c>
      <c r="AN799" t="s">
        <v>546</v>
      </c>
      <c r="AO799">
        <v>1914</v>
      </c>
      <c r="AQ799">
        <v>153</v>
      </c>
      <c r="AR799" s="21">
        <v>433</v>
      </c>
      <c r="AS799">
        <v>73</v>
      </c>
    </row>
    <row r="800" spans="13:46" x14ac:dyDescent="0.35">
      <c r="M800"/>
      <c r="AC800"/>
      <c r="AF800">
        <v>191</v>
      </c>
      <c r="AG800">
        <v>143916</v>
      </c>
      <c r="AH800">
        <v>1791</v>
      </c>
      <c r="AI800">
        <v>8</v>
      </c>
      <c r="AJ800">
        <v>12</v>
      </c>
      <c r="AK800">
        <v>54</v>
      </c>
      <c r="AM800" t="s">
        <v>228</v>
      </c>
      <c r="AN800" t="s">
        <v>271</v>
      </c>
      <c r="AO800">
        <v>1915</v>
      </c>
      <c r="AQ800">
        <v>28</v>
      </c>
      <c r="AR800" s="21">
        <v>7230</v>
      </c>
      <c r="AS800">
        <v>22</v>
      </c>
      <c r="AT800" s="22">
        <f>3436400.03+SUM(AR$571:AR2203)+SUM(AS$571:AS2203)/100</f>
        <v>6959146.2199999997</v>
      </c>
    </row>
    <row r="801" spans="13:46" x14ac:dyDescent="0.35">
      <c r="M801"/>
      <c r="AC801"/>
      <c r="AF801">
        <v>191</v>
      </c>
      <c r="AG801">
        <v>143916</v>
      </c>
      <c r="AH801">
        <v>1791</v>
      </c>
      <c r="AI801">
        <v>8</v>
      </c>
      <c r="AJ801">
        <v>12</v>
      </c>
      <c r="AK801">
        <v>54</v>
      </c>
      <c r="AM801" t="s">
        <v>228</v>
      </c>
      <c r="AN801" t="s">
        <v>271</v>
      </c>
      <c r="AO801">
        <v>1916</v>
      </c>
      <c r="AQ801">
        <v>28</v>
      </c>
      <c r="AR801" s="21">
        <v>295</v>
      </c>
      <c r="AS801">
        <v>34</v>
      </c>
    </row>
    <row r="802" spans="13:46" x14ac:dyDescent="0.35">
      <c r="M802"/>
      <c r="AC802"/>
      <c r="AF802">
        <v>191</v>
      </c>
      <c r="AG802">
        <v>143916</v>
      </c>
      <c r="AH802">
        <v>1791</v>
      </c>
      <c r="AI802">
        <v>8</v>
      </c>
      <c r="AJ802">
        <v>13</v>
      </c>
      <c r="AK802">
        <v>54</v>
      </c>
      <c r="AM802" t="s">
        <v>337</v>
      </c>
      <c r="AN802" t="s">
        <v>199</v>
      </c>
      <c r="AO802">
        <v>1919</v>
      </c>
      <c r="AQ802">
        <v>47</v>
      </c>
      <c r="AR802" s="21">
        <v>798</v>
      </c>
      <c r="AS802">
        <v>68</v>
      </c>
    </row>
    <row r="803" spans="13:46" x14ac:dyDescent="0.35">
      <c r="M803"/>
      <c r="AC803"/>
      <c r="AF803">
        <v>191</v>
      </c>
      <c r="AG803">
        <v>143916</v>
      </c>
      <c r="AH803">
        <v>1791</v>
      </c>
      <c r="AI803">
        <v>8</v>
      </c>
      <c r="AJ803">
        <v>13</v>
      </c>
      <c r="AK803">
        <v>54</v>
      </c>
      <c r="AM803" t="s">
        <v>465</v>
      </c>
      <c r="AN803" t="s">
        <v>466</v>
      </c>
      <c r="AO803">
        <v>1920</v>
      </c>
      <c r="AQ803">
        <v>129</v>
      </c>
      <c r="AR803" s="21">
        <v>828</v>
      </c>
      <c r="AS803">
        <v>0</v>
      </c>
    </row>
    <row r="804" spans="13:46" x14ac:dyDescent="0.35">
      <c r="M804"/>
      <c r="AC804"/>
      <c r="AF804">
        <v>191</v>
      </c>
      <c r="AG804">
        <v>143916</v>
      </c>
      <c r="AH804">
        <v>1791</v>
      </c>
      <c r="AI804">
        <v>8</v>
      </c>
      <c r="AJ804">
        <v>13</v>
      </c>
      <c r="AK804">
        <v>55</v>
      </c>
      <c r="AM804" t="s">
        <v>24</v>
      </c>
      <c r="AN804" t="s">
        <v>166</v>
      </c>
      <c r="AO804">
        <v>1921</v>
      </c>
      <c r="AQ804">
        <v>68</v>
      </c>
      <c r="AR804" s="21">
        <v>826</v>
      </c>
      <c r="AS804">
        <v>5</v>
      </c>
    </row>
    <row r="805" spans="13:46" x14ac:dyDescent="0.35">
      <c r="M805"/>
      <c r="AC805"/>
      <c r="AF805">
        <v>191</v>
      </c>
      <c r="AG805">
        <v>143916</v>
      </c>
      <c r="AH805">
        <v>1791</v>
      </c>
      <c r="AI805">
        <v>8</v>
      </c>
      <c r="AJ805">
        <v>13</v>
      </c>
      <c r="AK805">
        <v>55</v>
      </c>
      <c r="AM805" t="s">
        <v>42</v>
      </c>
      <c r="AN805" t="s">
        <v>546</v>
      </c>
      <c r="AO805">
        <v>1922</v>
      </c>
      <c r="AQ805">
        <v>178</v>
      </c>
      <c r="AR805" s="21">
        <v>333</v>
      </c>
      <c r="AS805">
        <v>0</v>
      </c>
      <c r="AT805" s="22">
        <f>3504099.37+SUM(AR$998:AR1841)+SUM(AS$998:AS1841)/100</f>
        <v>5296534.0600000005</v>
      </c>
    </row>
    <row r="806" spans="13:46" x14ac:dyDescent="0.35">
      <c r="M806"/>
      <c r="AC806"/>
      <c r="AF806">
        <v>191</v>
      </c>
      <c r="AG806">
        <v>143916</v>
      </c>
      <c r="AH806">
        <v>1791</v>
      </c>
      <c r="AI806">
        <v>8</v>
      </c>
      <c r="AJ806">
        <v>13</v>
      </c>
      <c r="AK806">
        <v>55</v>
      </c>
      <c r="AM806" t="s">
        <v>233</v>
      </c>
      <c r="AN806" t="s">
        <v>219</v>
      </c>
      <c r="AO806">
        <v>1937</v>
      </c>
      <c r="AQ806">
        <v>7</v>
      </c>
      <c r="AR806" s="21">
        <v>1856</v>
      </c>
      <c r="AS806">
        <v>24</v>
      </c>
    </row>
    <row r="807" spans="13:46" x14ac:dyDescent="0.35">
      <c r="M807"/>
      <c r="AC807"/>
      <c r="AF807">
        <v>191</v>
      </c>
      <c r="AG807">
        <v>143916</v>
      </c>
      <c r="AH807">
        <v>1791</v>
      </c>
      <c r="AI807">
        <v>8</v>
      </c>
      <c r="AJ807">
        <v>13</v>
      </c>
      <c r="AK807">
        <v>55</v>
      </c>
      <c r="AM807" t="s">
        <v>233</v>
      </c>
      <c r="AN807" t="s">
        <v>219</v>
      </c>
      <c r="AO807">
        <v>1938</v>
      </c>
      <c r="AQ807">
        <v>7</v>
      </c>
      <c r="AR807" s="21">
        <v>5000</v>
      </c>
      <c r="AS807">
        <v>0</v>
      </c>
    </row>
    <row r="808" spans="13:46" x14ac:dyDescent="0.35">
      <c r="M808"/>
      <c r="AC808"/>
      <c r="AF808">
        <v>191</v>
      </c>
      <c r="AG808">
        <v>143916</v>
      </c>
      <c r="AH808">
        <v>1791</v>
      </c>
      <c r="AI808">
        <v>8</v>
      </c>
      <c r="AJ808">
        <v>15</v>
      </c>
      <c r="AK808">
        <v>55</v>
      </c>
      <c r="AM808" t="s">
        <v>185</v>
      </c>
      <c r="AN808" t="s">
        <v>288</v>
      </c>
      <c r="AO808">
        <v>1939</v>
      </c>
      <c r="AQ808">
        <v>26</v>
      </c>
      <c r="AR808" s="21">
        <v>6080</v>
      </c>
      <c r="AS808">
        <v>0</v>
      </c>
    </row>
    <row r="809" spans="13:46" x14ac:dyDescent="0.35">
      <c r="M809"/>
      <c r="AC809"/>
      <c r="AF809">
        <v>235</v>
      </c>
      <c r="AG809">
        <v>144023</v>
      </c>
      <c r="AH809">
        <v>1791</v>
      </c>
      <c r="AI809">
        <v>8</v>
      </c>
      <c r="AJ809">
        <v>15</v>
      </c>
      <c r="AK809">
        <v>55</v>
      </c>
      <c r="AM809" t="s">
        <v>185</v>
      </c>
      <c r="AN809" t="s">
        <v>288</v>
      </c>
      <c r="AO809">
        <v>1940</v>
      </c>
      <c r="AQ809">
        <v>26</v>
      </c>
      <c r="AR809" s="21">
        <v>360</v>
      </c>
    </row>
    <row r="810" spans="13:46" x14ac:dyDescent="0.35">
      <c r="M810"/>
      <c r="AC810"/>
      <c r="AF810">
        <v>235</v>
      </c>
      <c r="AG810">
        <v>144023</v>
      </c>
      <c r="AH810">
        <v>1791</v>
      </c>
      <c r="AI810">
        <v>8</v>
      </c>
      <c r="AJ810">
        <v>15</v>
      </c>
      <c r="AK810">
        <v>55</v>
      </c>
      <c r="AM810" t="s">
        <v>151</v>
      </c>
      <c r="AN810" t="s">
        <v>359</v>
      </c>
      <c r="AO810">
        <v>1952</v>
      </c>
      <c r="AQ810">
        <v>180</v>
      </c>
      <c r="AR810" s="21">
        <v>8</v>
      </c>
      <c r="AS810">
        <v>49</v>
      </c>
    </row>
    <row r="811" spans="13:46" x14ac:dyDescent="0.35">
      <c r="M811"/>
      <c r="AC811"/>
      <c r="AF811">
        <v>235</v>
      </c>
      <c r="AG811">
        <v>144023</v>
      </c>
      <c r="AH811">
        <v>1791</v>
      </c>
      <c r="AI811">
        <v>8</v>
      </c>
      <c r="AJ811">
        <v>15</v>
      </c>
      <c r="AK811">
        <v>55</v>
      </c>
      <c r="AM811" t="s">
        <v>27</v>
      </c>
      <c r="AN811" t="s">
        <v>333</v>
      </c>
      <c r="AO811">
        <v>1953</v>
      </c>
      <c r="AQ811">
        <v>181</v>
      </c>
      <c r="AR811" s="21">
        <v>500</v>
      </c>
      <c r="AS811">
        <v>0</v>
      </c>
    </row>
    <row r="812" spans="13:46" x14ac:dyDescent="0.35">
      <c r="M812"/>
      <c r="AC812"/>
      <c r="AF812">
        <v>235</v>
      </c>
      <c r="AG812">
        <v>144023</v>
      </c>
      <c r="AH812">
        <v>1791</v>
      </c>
      <c r="AI812">
        <v>8</v>
      </c>
      <c r="AJ812">
        <v>17</v>
      </c>
      <c r="AK812">
        <v>56</v>
      </c>
      <c r="AM812" t="s">
        <v>27</v>
      </c>
      <c r="AN812" t="s">
        <v>54</v>
      </c>
      <c r="AO812">
        <v>1954</v>
      </c>
      <c r="AQ812">
        <v>181</v>
      </c>
      <c r="AR812" s="21">
        <v>507</v>
      </c>
      <c r="AS812">
        <v>94</v>
      </c>
    </row>
    <row r="813" spans="13:46" x14ac:dyDescent="0.35">
      <c r="M813"/>
      <c r="AC813"/>
      <c r="AF813">
        <v>235</v>
      </c>
      <c r="AG813">
        <v>144023</v>
      </c>
      <c r="AH813">
        <v>1791</v>
      </c>
      <c r="AI813">
        <v>8</v>
      </c>
      <c r="AJ813">
        <v>17</v>
      </c>
      <c r="AK813">
        <v>56</v>
      </c>
      <c r="AM813" t="s">
        <v>233</v>
      </c>
      <c r="AN813" t="s">
        <v>219</v>
      </c>
      <c r="AO813">
        <v>1955</v>
      </c>
      <c r="AQ813">
        <v>7</v>
      </c>
      <c r="AR813" s="21">
        <v>180</v>
      </c>
      <c r="AS813">
        <v>15</v>
      </c>
    </row>
    <row r="814" spans="13:46" x14ac:dyDescent="0.35">
      <c r="M814"/>
      <c r="AC814"/>
      <c r="AF814">
        <v>235</v>
      </c>
      <c r="AG814">
        <v>144023</v>
      </c>
      <c r="AH814">
        <v>1791</v>
      </c>
      <c r="AI814">
        <v>8</v>
      </c>
      <c r="AJ814">
        <v>17</v>
      </c>
      <c r="AK814">
        <v>56</v>
      </c>
      <c r="AM814" t="s">
        <v>233</v>
      </c>
      <c r="AN814" t="s">
        <v>219</v>
      </c>
      <c r="AO814">
        <v>1956</v>
      </c>
      <c r="AQ814">
        <v>7</v>
      </c>
      <c r="AR814" s="21">
        <v>179</v>
      </c>
      <c r="AS814">
        <v>98</v>
      </c>
    </row>
    <row r="815" spans="13:46" x14ac:dyDescent="0.35">
      <c r="M815"/>
      <c r="AC815"/>
      <c r="AF815">
        <v>235</v>
      </c>
      <c r="AG815">
        <v>144023</v>
      </c>
      <c r="AH815">
        <v>1791</v>
      </c>
      <c r="AI815">
        <v>8</v>
      </c>
      <c r="AJ815">
        <v>17</v>
      </c>
      <c r="AK815">
        <v>56</v>
      </c>
      <c r="AM815" t="s">
        <v>39</v>
      </c>
      <c r="AN815" t="s">
        <v>542</v>
      </c>
      <c r="AO815">
        <v>1968</v>
      </c>
      <c r="AQ815">
        <v>183</v>
      </c>
      <c r="AR815" s="21">
        <v>47</v>
      </c>
      <c r="AS815">
        <v>8</v>
      </c>
    </row>
    <row r="816" spans="13:46" x14ac:dyDescent="0.35">
      <c r="M816"/>
      <c r="AC816"/>
      <c r="AF816">
        <v>235</v>
      </c>
      <c r="AG816">
        <v>144023</v>
      </c>
      <c r="AH816">
        <v>1791</v>
      </c>
      <c r="AI816">
        <v>8</v>
      </c>
      <c r="AJ816">
        <v>18</v>
      </c>
      <c r="AK816">
        <v>56</v>
      </c>
      <c r="AM816" t="s">
        <v>35</v>
      </c>
      <c r="AN816" t="s">
        <v>548</v>
      </c>
      <c r="AO816">
        <v>1970</v>
      </c>
      <c r="AQ816">
        <v>184</v>
      </c>
      <c r="AR816" s="21">
        <v>14</v>
      </c>
      <c r="AS816">
        <v>49</v>
      </c>
    </row>
    <row r="817" spans="13:45" x14ac:dyDescent="0.35">
      <c r="M817"/>
      <c r="AC817"/>
      <c r="AF817">
        <v>235</v>
      </c>
      <c r="AG817">
        <v>144023</v>
      </c>
      <c r="AH817">
        <v>1791</v>
      </c>
      <c r="AI817">
        <v>8</v>
      </c>
      <c r="AJ817">
        <v>18</v>
      </c>
      <c r="AK817">
        <v>57</v>
      </c>
      <c r="AM817" t="s">
        <v>330</v>
      </c>
      <c r="AN817" t="s">
        <v>513</v>
      </c>
      <c r="AO817">
        <v>1971</v>
      </c>
      <c r="AQ817">
        <v>198</v>
      </c>
      <c r="AR817" s="21">
        <v>1395</v>
      </c>
      <c r="AS817">
        <v>95</v>
      </c>
    </row>
    <row r="818" spans="13:45" x14ac:dyDescent="0.35">
      <c r="M818"/>
      <c r="AC818"/>
      <c r="AF818">
        <v>235</v>
      </c>
      <c r="AG818">
        <v>144023</v>
      </c>
      <c r="AH818">
        <v>1791</v>
      </c>
      <c r="AI818">
        <v>8</v>
      </c>
      <c r="AJ818">
        <v>18</v>
      </c>
      <c r="AK818">
        <v>57</v>
      </c>
      <c r="AM818" t="s">
        <v>549</v>
      </c>
      <c r="AN818" t="s">
        <v>425</v>
      </c>
      <c r="AO818">
        <v>1975</v>
      </c>
      <c r="AQ818">
        <v>184</v>
      </c>
      <c r="AR818" s="21">
        <v>151</v>
      </c>
      <c r="AS818">
        <v>31</v>
      </c>
    </row>
    <row r="819" spans="13:45" x14ac:dyDescent="0.35">
      <c r="M819"/>
      <c r="AC819"/>
      <c r="AF819">
        <v>235</v>
      </c>
      <c r="AG819">
        <v>144023</v>
      </c>
      <c r="AH819">
        <v>1791</v>
      </c>
      <c r="AI819">
        <v>8</v>
      </c>
      <c r="AJ819">
        <v>18</v>
      </c>
      <c r="AK819">
        <v>57</v>
      </c>
      <c r="AM819" t="s">
        <v>179</v>
      </c>
      <c r="AN819" t="s">
        <v>539</v>
      </c>
      <c r="AO819">
        <v>1976</v>
      </c>
      <c r="AQ819">
        <v>173</v>
      </c>
      <c r="AR819" s="21">
        <v>126</v>
      </c>
      <c r="AS819">
        <v>7</v>
      </c>
    </row>
    <row r="820" spans="13:45" x14ac:dyDescent="0.35">
      <c r="M820"/>
      <c r="AC820"/>
      <c r="AF820">
        <v>235</v>
      </c>
      <c r="AG820">
        <v>144023</v>
      </c>
      <c r="AH820">
        <v>1791</v>
      </c>
      <c r="AI820">
        <v>8</v>
      </c>
      <c r="AJ820">
        <v>18</v>
      </c>
      <c r="AK820">
        <v>57</v>
      </c>
      <c r="AM820" t="s">
        <v>550</v>
      </c>
      <c r="AN820" t="s">
        <v>551</v>
      </c>
      <c r="AO820">
        <v>1977</v>
      </c>
      <c r="AQ820">
        <v>69</v>
      </c>
      <c r="AR820" s="21">
        <v>2500</v>
      </c>
      <c r="AS820">
        <v>0</v>
      </c>
    </row>
    <row r="821" spans="13:45" x14ac:dyDescent="0.35">
      <c r="M821"/>
      <c r="AC821"/>
      <c r="AF821">
        <v>235</v>
      </c>
      <c r="AG821">
        <v>144023</v>
      </c>
      <c r="AH821">
        <v>1791</v>
      </c>
      <c r="AI821">
        <v>8</v>
      </c>
      <c r="AJ821">
        <v>18</v>
      </c>
      <c r="AK821">
        <v>57</v>
      </c>
      <c r="AM821" t="s">
        <v>27</v>
      </c>
      <c r="AN821" t="s">
        <v>552</v>
      </c>
      <c r="AO821">
        <v>1979</v>
      </c>
      <c r="AQ821">
        <v>185</v>
      </c>
      <c r="AR821" s="21">
        <v>816</v>
      </c>
      <c r="AS821">
        <v>64</v>
      </c>
    </row>
    <row r="822" spans="13:45" x14ac:dyDescent="0.35">
      <c r="M822"/>
      <c r="AC822"/>
      <c r="AF822">
        <v>235</v>
      </c>
      <c r="AG822">
        <v>144023</v>
      </c>
      <c r="AH822">
        <v>1791</v>
      </c>
      <c r="AI822">
        <v>8</v>
      </c>
      <c r="AJ822">
        <v>18</v>
      </c>
      <c r="AK822">
        <v>57</v>
      </c>
      <c r="AM822" t="s">
        <v>42</v>
      </c>
      <c r="AN822" t="s">
        <v>45</v>
      </c>
      <c r="AO822">
        <v>1987</v>
      </c>
      <c r="AQ822">
        <v>120</v>
      </c>
      <c r="AR822" s="21">
        <v>47</v>
      </c>
      <c r="AS822">
        <v>9</v>
      </c>
    </row>
    <row r="823" spans="13:45" x14ac:dyDescent="0.35">
      <c r="M823"/>
      <c r="AC823"/>
      <c r="AF823">
        <v>235</v>
      </c>
      <c r="AG823">
        <v>144023</v>
      </c>
      <c r="AH823">
        <v>1791</v>
      </c>
      <c r="AI823">
        <v>8</v>
      </c>
      <c r="AJ823">
        <v>18</v>
      </c>
      <c r="AK823">
        <v>57</v>
      </c>
      <c r="AL823" t="s">
        <v>23</v>
      </c>
      <c r="AM823" t="s">
        <v>42</v>
      </c>
      <c r="AN823" t="s">
        <v>45</v>
      </c>
      <c r="AO823">
        <v>1988</v>
      </c>
      <c r="AQ823">
        <v>120</v>
      </c>
      <c r="AR823" s="21">
        <v>1131</v>
      </c>
      <c r="AS823">
        <v>88</v>
      </c>
    </row>
    <row r="824" spans="13:45" x14ac:dyDescent="0.35">
      <c r="M824"/>
      <c r="AC824"/>
      <c r="AF824">
        <v>235</v>
      </c>
      <c r="AG824">
        <v>144023</v>
      </c>
      <c r="AH824">
        <v>1791</v>
      </c>
      <c r="AI824">
        <v>8</v>
      </c>
      <c r="AJ824">
        <v>20</v>
      </c>
      <c r="AK824">
        <v>57</v>
      </c>
      <c r="AM824" t="s">
        <v>228</v>
      </c>
      <c r="AN824" t="s">
        <v>271</v>
      </c>
      <c r="AO824">
        <v>1992</v>
      </c>
      <c r="AQ824">
        <v>28</v>
      </c>
      <c r="AR824" s="21">
        <v>885</v>
      </c>
      <c r="AS824">
        <v>0</v>
      </c>
    </row>
    <row r="825" spans="13:45" x14ac:dyDescent="0.35">
      <c r="M825"/>
      <c r="AC825"/>
      <c r="AF825">
        <v>235</v>
      </c>
      <c r="AG825">
        <v>144028</v>
      </c>
      <c r="AH825">
        <v>1791</v>
      </c>
      <c r="AI825">
        <v>8</v>
      </c>
      <c r="AJ825">
        <v>20</v>
      </c>
      <c r="AK825">
        <v>57</v>
      </c>
      <c r="AM825" t="s">
        <v>28</v>
      </c>
      <c r="AN825" t="s">
        <v>553</v>
      </c>
      <c r="AO825">
        <v>1993</v>
      </c>
      <c r="AQ825">
        <v>203</v>
      </c>
      <c r="AR825" s="21">
        <v>123</v>
      </c>
      <c r="AS825">
        <v>79</v>
      </c>
    </row>
    <row r="826" spans="13:45" x14ac:dyDescent="0.35">
      <c r="M826"/>
      <c r="AC826"/>
      <c r="AF826">
        <v>235</v>
      </c>
      <c r="AG826">
        <v>144028</v>
      </c>
      <c r="AH826">
        <v>1791</v>
      </c>
      <c r="AI826">
        <v>8</v>
      </c>
      <c r="AJ826">
        <v>22</v>
      </c>
      <c r="AK826">
        <v>57</v>
      </c>
      <c r="AM826" t="s">
        <v>24</v>
      </c>
      <c r="AN826" t="s">
        <v>554</v>
      </c>
      <c r="AO826">
        <v>1994</v>
      </c>
      <c r="AQ826">
        <v>205</v>
      </c>
      <c r="AR826" s="21">
        <v>115</v>
      </c>
      <c r="AS826">
        <v>0</v>
      </c>
    </row>
    <row r="827" spans="13:45" x14ac:dyDescent="0.35">
      <c r="M827"/>
      <c r="AC827"/>
      <c r="AF827">
        <v>235</v>
      </c>
      <c r="AG827">
        <v>144028</v>
      </c>
      <c r="AH827">
        <v>1791</v>
      </c>
      <c r="AI827">
        <v>8</v>
      </c>
      <c r="AJ827">
        <v>22</v>
      </c>
      <c r="AK827">
        <v>57</v>
      </c>
      <c r="AM827" t="s">
        <v>42</v>
      </c>
      <c r="AN827" t="s">
        <v>214</v>
      </c>
      <c r="AO827">
        <v>1995</v>
      </c>
      <c r="AQ827">
        <v>51</v>
      </c>
      <c r="AR827" s="21">
        <v>1111</v>
      </c>
      <c r="AS827">
        <v>90</v>
      </c>
    </row>
    <row r="828" spans="13:45" x14ac:dyDescent="0.35">
      <c r="M828"/>
      <c r="AC828"/>
      <c r="AF828">
        <v>235</v>
      </c>
      <c r="AG828">
        <v>144028</v>
      </c>
      <c r="AH828">
        <v>1791</v>
      </c>
      <c r="AI828">
        <v>8</v>
      </c>
      <c r="AJ828">
        <v>22</v>
      </c>
      <c r="AK828">
        <v>57</v>
      </c>
      <c r="AM828" t="s">
        <v>40</v>
      </c>
      <c r="AN828" t="s">
        <v>555</v>
      </c>
      <c r="AO828">
        <v>1996</v>
      </c>
      <c r="AQ828">
        <v>205</v>
      </c>
      <c r="AR828" s="21">
        <v>113</v>
      </c>
      <c r="AS828">
        <v>23</v>
      </c>
    </row>
    <row r="829" spans="13:45" x14ac:dyDescent="0.35">
      <c r="M829"/>
      <c r="AC829"/>
      <c r="AF829">
        <v>235</v>
      </c>
      <c r="AG829">
        <v>144028</v>
      </c>
      <c r="AH829">
        <v>1791</v>
      </c>
      <c r="AI829">
        <v>8</v>
      </c>
      <c r="AJ829">
        <v>22</v>
      </c>
      <c r="AK829">
        <v>57</v>
      </c>
      <c r="AM829" t="s">
        <v>30</v>
      </c>
      <c r="AN829" t="s">
        <v>38</v>
      </c>
      <c r="AO829">
        <v>1997</v>
      </c>
      <c r="AQ829">
        <v>43</v>
      </c>
      <c r="AR829" s="21">
        <v>854</v>
      </c>
      <c r="AS829">
        <v>44</v>
      </c>
    </row>
    <row r="830" spans="13:45" x14ac:dyDescent="0.35">
      <c r="M830"/>
      <c r="AC830"/>
      <c r="AF830">
        <v>235</v>
      </c>
      <c r="AG830">
        <v>144028</v>
      </c>
      <c r="AH830">
        <v>1791</v>
      </c>
      <c r="AI830">
        <v>8</v>
      </c>
      <c r="AJ830">
        <v>22</v>
      </c>
      <c r="AK830">
        <v>57</v>
      </c>
      <c r="AM830" t="s">
        <v>26</v>
      </c>
      <c r="AN830" t="s">
        <v>372</v>
      </c>
      <c r="AO830">
        <v>2002</v>
      </c>
      <c r="AQ830">
        <v>116</v>
      </c>
      <c r="AR830" s="21">
        <v>1641</v>
      </c>
      <c r="AS830">
        <v>2</v>
      </c>
    </row>
    <row r="831" spans="13:45" x14ac:dyDescent="0.35">
      <c r="M831"/>
      <c r="AC831"/>
      <c r="AF831">
        <v>235</v>
      </c>
      <c r="AG831">
        <v>144028</v>
      </c>
      <c r="AH831">
        <v>1791</v>
      </c>
      <c r="AI831">
        <v>8</v>
      </c>
      <c r="AJ831">
        <v>22</v>
      </c>
      <c r="AK831">
        <v>57</v>
      </c>
      <c r="AM831" t="s">
        <v>26</v>
      </c>
      <c r="AN831" t="s">
        <v>372</v>
      </c>
      <c r="AO831">
        <v>2003</v>
      </c>
      <c r="AQ831">
        <v>116</v>
      </c>
      <c r="AR831" s="21">
        <v>1802</v>
      </c>
      <c r="AS831">
        <v>3</v>
      </c>
    </row>
    <row r="832" spans="13:45" x14ac:dyDescent="0.35">
      <c r="M832"/>
      <c r="AC832"/>
      <c r="AF832">
        <v>235</v>
      </c>
      <c r="AG832">
        <v>144028</v>
      </c>
      <c r="AH832">
        <v>1791</v>
      </c>
      <c r="AI832">
        <v>8</v>
      </c>
      <c r="AJ832">
        <v>23</v>
      </c>
      <c r="AK832">
        <v>58</v>
      </c>
      <c r="AM832" t="s">
        <v>179</v>
      </c>
      <c r="AN832" t="s">
        <v>180</v>
      </c>
      <c r="AO832">
        <v>2004</v>
      </c>
      <c r="AQ832">
        <v>129</v>
      </c>
      <c r="AR832" s="21">
        <v>4120</v>
      </c>
      <c r="AS832">
        <v>67</v>
      </c>
    </row>
    <row r="833" spans="13:46" x14ac:dyDescent="0.35">
      <c r="M833"/>
      <c r="AC833"/>
      <c r="AF833">
        <v>235</v>
      </c>
      <c r="AG833">
        <v>144028</v>
      </c>
      <c r="AH833">
        <v>1791</v>
      </c>
      <c r="AI833">
        <v>8</v>
      </c>
      <c r="AJ833">
        <v>23</v>
      </c>
      <c r="AK833">
        <v>58</v>
      </c>
      <c r="AM833" t="s">
        <v>179</v>
      </c>
      <c r="AN833" t="s">
        <v>180</v>
      </c>
      <c r="AO833">
        <v>2005</v>
      </c>
      <c r="AQ833">
        <v>129</v>
      </c>
      <c r="AR833" s="21">
        <v>591</v>
      </c>
      <c r="AS833">
        <v>14</v>
      </c>
    </row>
    <row r="834" spans="13:46" x14ac:dyDescent="0.35">
      <c r="M834"/>
      <c r="AC834"/>
      <c r="AF834">
        <v>235</v>
      </c>
      <c r="AG834">
        <v>144028</v>
      </c>
      <c r="AH834">
        <v>1791</v>
      </c>
      <c r="AI834">
        <v>8</v>
      </c>
      <c r="AJ834">
        <v>23</v>
      </c>
      <c r="AK834">
        <v>58</v>
      </c>
      <c r="AM834" t="s">
        <v>556</v>
      </c>
      <c r="AN834" t="s">
        <v>157</v>
      </c>
      <c r="AO834">
        <v>2010</v>
      </c>
      <c r="AQ834">
        <v>13</v>
      </c>
      <c r="AR834" s="21">
        <v>207</v>
      </c>
      <c r="AS834">
        <v>25</v>
      </c>
    </row>
    <row r="835" spans="13:46" x14ac:dyDescent="0.35">
      <c r="M835"/>
      <c r="AC835"/>
      <c r="AF835">
        <v>235</v>
      </c>
      <c r="AG835">
        <v>144028</v>
      </c>
      <c r="AH835">
        <v>1791</v>
      </c>
      <c r="AI835">
        <v>8</v>
      </c>
      <c r="AJ835">
        <v>23</v>
      </c>
      <c r="AK835">
        <v>58</v>
      </c>
      <c r="AM835" t="s">
        <v>556</v>
      </c>
      <c r="AN835" t="s">
        <v>157</v>
      </c>
      <c r="AO835">
        <v>2011</v>
      </c>
      <c r="AQ835">
        <v>13</v>
      </c>
      <c r="AR835" s="21">
        <v>2792</v>
      </c>
      <c r="AS835">
        <v>75</v>
      </c>
    </row>
    <row r="836" spans="13:46" x14ac:dyDescent="0.35">
      <c r="M836"/>
      <c r="AC836"/>
      <c r="AF836">
        <v>235</v>
      </c>
      <c r="AG836">
        <v>144028</v>
      </c>
      <c r="AH836">
        <v>1791</v>
      </c>
      <c r="AI836">
        <v>8</v>
      </c>
      <c r="AJ836">
        <v>24</v>
      </c>
      <c r="AK836">
        <v>58</v>
      </c>
      <c r="AM836" t="s">
        <v>28</v>
      </c>
      <c r="AN836" t="s">
        <v>29</v>
      </c>
      <c r="AO836">
        <v>2012</v>
      </c>
      <c r="AQ836">
        <v>30</v>
      </c>
      <c r="AR836" s="21">
        <v>107</v>
      </c>
      <c r="AS836">
        <v>55</v>
      </c>
    </row>
    <row r="837" spans="13:46" x14ac:dyDescent="0.35">
      <c r="M837"/>
      <c r="AC837"/>
      <c r="AF837">
        <v>235</v>
      </c>
      <c r="AG837">
        <v>144028</v>
      </c>
      <c r="AH837">
        <v>1791</v>
      </c>
      <c r="AI837">
        <v>8</v>
      </c>
      <c r="AJ837">
        <v>24</v>
      </c>
      <c r="AK837">
        <v>58</v>
      </c>
      <c r="AM837" t="s">
        <v>27</v>
      </c>
      <c r="AN837" t="s">
        <v>59</v>
      </c>
      <c r="AO837">
        <v>2013</v>
      </c>
      <c r="AQ837">
        <v>18</v>
      </c>
      <c r="AR837" s="21">
        <v>2091</v>
      </c>
      <c r="AS837">
        <v>74</v>
      </c>
    </row>
    <row r="838" spans="13:46" x14ac:dyDescent="0.35">
      <c r="M838"/>
      <c r="AC838"/>
      <c r="AF838">
        <v>235</v>
      </c>
      <c r="AG838">
        <v>144028</v>
      </c>
      <c r="AH838">
        <v>1791</v>
      </c>
      <c r="AI838">
        <v>8</v>
      </c>
      <c r="AJ838">
        <v>24</v>
      </c>
      <c r="AK838">
        <v>58</v>
      </c>
      <c r="AM838" t="s">
        <v>557</v>
      </c>
      <c r="AO838">
        <v>2018</v>
      </c>
      <c r="AQ838">
        <v>207</v>
      </c>
      <c r="AR838" s="21">
        <v>1236</v>
      </c>
      <c r="AS838">
        <v>69</v>
      </c>
    </row>
    <row r="839" spans="13:46" x14ac:dyDescent="0.35">
      <c r="M839"/>
      <c r="AC839"/>
      <c r="AF839">
        <v>235</v>
      </c>
      <c r="AG839">
        <v>144028</v>
      </c>
      <c r="AH839">
        <v>1791</v>
      </c>
      <c r="AI839">
        <v>8</v>
      </c>
      <c r="AJ839">
        <v>24</v>
      </c>
      <c r="AK839">
        <v>58</v>
      </c>
      <c r="AM839" t="s">
        <v>558</v>
      </c>
      <c r="AN839" t="s">
        <v>559</v>
      </c>
      <c r="AO839">
        <v>2014</v>
      </c>
      <c r="AQ839">
        <v>208</v>
      </c>
      <c r="AR839" s="21">
        <v>425</v>
      </c>
      <c r="AS839">
        <v>58</v>
      </c>
      <c r="AT839" s="22">
        <f>3504099.37+SUM(AR$768:AR2107)+SUM(AS$768:AS2107)/100</f>
        <v>6470500.0200000005</v>
      </c>
    </row>
    <row r="840" spans="13:46" x14ac:dyDescent="0.35">
      <c r="M840"/>
      <c r="AC840"/>
      <c r="AF840">
        <v>235</v>
      </c>
      <c r="AG840">
        <v>144028</v>
      </c>
      <c r="AH840">
        <v>1791</v>
      </c>
      <c r="AI840">
        <v>8</v>
      </c>
      <c r="AJ840">
        <v>24</v>
      </c>
      <c r="AK840">
        <v>58</v>
      </c>
      <c r="AM840" t="s">
        <v>558</v>
      </c>
      <c r="AN840" t="s">
        <v>559</v>
      </c>
      <c r="AO840">
        <v>2015</v>
      </c>
      <c r="AQ840">
        <v>208</v>
      </c>
      <c r="AR840" s="21">
        <v>860</v>
      </c>
      <c r="AS840">
        <v>29</v>
      </c>
    </row>
    <row r="841" spans="13:46" x14ac:dyDescent="0.35">
      <c r="M841"/>
      <c r="AC841"/>
      <c r="AF841">
        <v>235</v>
      </c>
      <c r="AG841">
        <v>144028</v>
      </c>
      <c r="AH841">
        <v>1791</v>
      </c>
      <c r="AI841">
        <v>8</v>
      </c>
      <c r="AJ841">
        <v>24</v>
      </c>
      <c r="AK841">
        <v>58</v>
      </c>
      <c r="AM841" t="s">
        <v>324</v>
      </c>
      <c r="AN841" t="s">
        <v>559</v>
      </c>
      <c r="AO841">
        <v>2016</v>
      </c>
      <c r="AQ841">
        <v>208</v>
      </c>
      <c r="AR841" s="21">
        <v>480</v>
      </c>
      <c r="AS841">
        <v>0</v>
      </c>
    </row>
    <row r="842" spans="13:46" x14ac:dyDescent="0.35">
      <c r="M842"/>
      <c r="AC842"/>
      <c r="AF842">
        <v>235</v>
      </c>
      <c r="AG842">
        <v>144028</v>
      </c>
      <c r="AH842">
        <v>1791</v>
      </c>
      <c r="AI842">
        <v>8</v>
      </c>
      <c r="AJ842">
        <v>24</v>
      </c>
      <c r="AK842">
        <v>58</v>
      </c>
      <c r="AM842" t="s">
        <v>324</v>
      </c>
      <c r="AN842" t="s">
        <v>559</v>
      </c>
      <c r="AO842">
        <v>2017</v>
      </c>
      <c r="AQ842">
        <v>208</v>
      </c>
      <c r="AR842" s="21">
        <v>149</v>
      </c>
      <c r="AS842">
        <v>96</v>
      </c>
    </row>
    <row r="843" spans="13:46" x14ac:dyDescent="0.35">
      <c r="M843"/>
      <c r="AC843"/>
      <c r="AF843">
        <v>235</v>
      </c>
      <c r="AG843">
        <v>144028</v>
      </c>
      <c r="AH843">
        <v>1791</v>
      </c>
      <c r="AI843">
        <v>8</v>
      </c>
      <c r="AJ843">
        <v>24</v>
      </c>
      <c r="AK843">
        <v>58</v>
      </c>
      <c r="AM843" t="s">
        <v>133</v>
      </c>
      <c r="AN843" t="s">
        <v>96</v>
      </c>
      <c r="AO843">
        <v>2023</v>
      </c>
      <c r="AQ843">
        <v>209</v>
      </c>
      <c r="AR843" s="21">
        <v>140</v>
      </c>
      <c r="AS843">
        <v>29</v>
      </c>
    </row>
    <row r="844" spans="13:46" x14ac:dyDescent="0.35">
      <c r="M844"/>
      <c r="AC844"/>
      <c r="AF844">
        <v>236</v>
      </c>
      <c r="AG844">
        <v>144039</v>
      </c>
      <c r="AH844">
        <v>1791</v>
      </c>
      <c r="AI844">
        <v>8</v>
      </c>
      <c r="AJ844">
        <v>24</v>
      </c>
      <c r="AK844">
        <v>58</v>
      </c>
      <c r="AM844" t="s">
        <v>27</v>
      </c>
      <c r="AN844" t="s">
        <v>560</v>
      </c>
      <c r="AO844">
        <v>2024</v>
      </c>
      <c r="AQ844">
        <v>13</v>
      </c>
      <c r="AR844" s="21">
        <v>406</v>
      </c>
      <c r="AS844">
        <v>87</v>
      </c>
      <c r="AT844" s="22">
        <f>3504099.37+SUM(AR$1422:AR1456)+SUM(AS$1422:AS1456)/100</f>
        <v>3550946.69</v>
      </c>
    </row>
    <row r="845" spans="13:46" x14ac:dyDescent="0.35">
      <c r="M845"/>
      <c r="AC845"/>
      <c r="AF845">
        <v>236</v>
      </c>
      <c r="AG845">
        <v>144039</v>
      </c>
      <c r="AH845">
        <v>1791</v>
      </c>
      <c r="AI845">
        <v>8</v>
      </c>
      <c r="AJ845">
        <v>24</v>
      </c>
      <c r="AK845">
        <v>58</v>
      </c>
      <c r="AM845" t="s">
        <v>195</v>
      </c>
      <c r="AN845" t="s">
        <v>333</v>
      </c>
      <c r="AO845">
        <v>2027</v>
      </c>
      <c r="AQ845">
        <v>140</v>
      </c>
      <c r="AR845" s="21">
        <v>172</v>
      </c>
      <c r="AS845">
        <v>30</v>
      </c>
    </row>
    <row r="846" spans="13:46" x14ac:dyDescent="0.35">
      <c r="M846"/>
      <c r="AC846"/>
      <c r="AF846">
        <v>236</v>
      </c>
      <c r="AG846">
        <v>144039</v>
      </c>
      <c r="AH846">
        <v>1791</v>
      </c>
      <c r="AI846">
        <v>8</v>
      </c>
      <c r="AJ846">
        <v>24</v>
      </c>
      <c r="AK846">
        <v>59</v>
      </c>
      <c r="AM846" t="s">
        <v>26</v>
      </c>
      <c r="AN846" t="s">
        <v>372</v>
      </c>
      <c r="AO846">
        <v>2031</v>
      </c>
      <c r="AQ846">
        <v>116</v>
      </c>
      <c r="AR846" s="21">
        <v>1021</v>
      </c>
      <c r="AS846">
        <v>66</v>
      </c>
    </row>
    <row r="847" spans="13:46" x14ac:dyDescent="0.35">
      <c r="M847"/>
      <c r="AC847"/>
      <c r="AF847">
        <v>236</v>
      </c>
      <c r="AG847">
        <v>144039</v>
      </c>
      <c r="AH847">
        <v>1791</v>
      </c>
      <c r="AI847">
        <v>8</v>
      </c>
      <c r="AJ847">
        <v>25</v>
      </c>
      <c r="AK847">
        <v>59</v>
      </c>
      <c r="AM847" t="s">
        <v>195</v>
      </c>
      <c r="AN847" t="s">
        <v>333</v>
      </c>
      <c r="AO847">
        <v>2032</v>
      </c>
      <c r="AQ847">
        <v>140</v>
      </c>
      <c r="AR847" s="21">
        <v>1234</v>
      </c>
      <c r="AS847">
        <v>66</v>
      </c>
    </row>
    <row r="848" spans="13:46" x14ac:dyDescent="0.35">
      <c r="M848"/>
      <c r="AC848"/>
      <c r="AF848">
        <v>236</v>
      </c>
      <c r="AG848">
        <v>144039</v>
      </c>
      <c r="AH848">
        <v>1791</v>
      </c>
      <c r="AI848">
        <v>8</v>
      </c>
      <c r="AJ848">
        <v>25</v>
      </c>
      <c r="AK848">
        <v>59</v>
      </c>
      <c r="AM848" t="s">
        <v>561</v>
      </c>
      <c r="AN848" t="s">
        <v>192</v>
      </c>
      <c r="AO848">
        <v>2044</v>
      </c>
      <c r="AQ848">
        <v>80</v>
      </c>
      <c r="AR848" s="21">
        <v>1358</v>
      </c>
      <c r="AS848">
        <v>41</v>
      </c>
    </row>
    <row r="849" spans="13:45" x14ac:dyDescent="0.35">
      <c r="M849"/>
      <c r="AC849"/>
      <c r="AF849">
        <v>236</v>
      </c>
      <c r="AG849">
        <v>144039</v>
      </c>
      <c r="AH849">
        <v>1791</v>
      </c>
      <c r="AI849">
        <v>8</v>
      </c>
      <c r="AJ849">
        <v>25</v>
      </c>
      <c r="AK849">
        <v>59</v>
      </c>
      <c r="AM849" t="s">
        <v>28</v>
      </c>
      <c r="AN849" t="s">
        <v>29</v>
      </c>
      <c r="AO849">
        <v>2045</v>
      </c>
      <c r="AQ849">
        <v>30</v>
      </c>
      <c r="AR849" s="21">
        <v>3623</v>
      </c>
      <c r="AS849">
        <v>16</v>
      </c>
    </row>
    <row r="850" spans="13:45" x14ac:dyDescent="0.35">
      <c r="M850"/>
      <c r="AC850"/>
      <c r="AF850">
        <v>236</v>
      </c>
      <c r="AG850">
        <v>144039</v>
      </c>
      <c r="AH850">
        <v>1791</v>
      </c>
      <c r="AI850">
        <v>8</v>
      </c>
      <c r="AJ850">
        <v>26</v>
      </c>
      <c r="AK850">
        <v>59</v>
      </c>
      <c r="AM850" t="s">
        <v>28</v>
      </c>
      <c r="AN850" t="s">
        <v>29</v>
      </c>
      <c r="AO850">
        <v>2046</v>
      </c>
      <c r="AQ850">
        <v>30</v>
      </c>
      <c r="AR850" s="21">
        <v>2148</v>
      </c>
      <c r="AS850">
        <v>81</v>
      </c>
    </row>
    <row r="851" spans="13:45" x14ac:dyDescent="0.35">
      <c r="M851"/>
      <c r="AC851"/>
      <c r="AF851">
        <v>236</v>
      </c>
      <c r="AG851">
        <v>144039</v>
      </c>
      <c r="AH851">
        <v>1791</v>
      </c>
      <c r="AI851">
        <v>8</v>
      </c>
      <c r="AJ851">
        <v>26</v>
      </c>
      <c r="AK851">
        <v>59</v>
      </c>
      <c r="AM851" t="s">
        <v>30</v>
      </c>
      <c r="AN851" t="s">
        <v>562</v>
      </c>
      <c r="AO851">
        <v>2047</v>
      </c>
      <c r="AQ851">
        <v>211</v>
      </c>
      <c r="AR851" s="21">
        <v>76</v>
      </c>
      <c r="AS851">
        <v>9</v>
      </c>
    </row>
    <row r="852" spans="13:45" x14ac:dyDescent="0.35">
      <c r="M852"/>
      <c r="AC852"/>
      <c r="AF852">
        <v>236</v>
      </c>
      <c r="AG852">
        <v>144039</v>
      </c>
      <c r="AH852">
        <v>1791</v>
      </c>
      <c r="AI852">
        <v>8</v>
      </c>
      <c r="AJ852">
        <v>26</v>
      </c>
      <c r="AK852">
        <v>60</v>
      </c>
      <c r="AM852" t="s">
        <v>237</v>
      </c>
      <c r="AN852" t="s">
        <v>238</v>
      </c>
      <c r="AO852">
        <v>2048</v>
      </c>
      <c r="AQ852">
        <v>210</v>
      </c>
      <c r="AR852" s="21">
        <v>201</v>
      </c>
      <c r="AS852">
        <v>32</v>
      </c>
    </row>
    <row r="853" spans="13:45" x14ac:dyDescent="0.35">
      <c r="M853"/>
      <c r="AC853"/>
      <c r="AF853">
        <v>236</v>
      </c>
      <c r="AG853">
        <v>144039</v>
      </c>
      <c r="AH853">
        <v>1791</v>
      </c>
      <c r="AI853">
        <v>8</v>
      </c>
      <c r="AJ853">
        <v>26</v>
      </c>
      <c r="AK853">
        <v>60</v>
      </c>
      <c r="AM853" t="s">
        <v>563</v>
      </c>
      <c r="AN853" t="s">
        <v>564</v>
      </c>
      <c r="AO853">
        <v>2049</v>
      </c>
      <c r="AQ853">
        <v>185</v>
      </c>
      <c r="AR853" s="21">
        <v>554</v>
      </c>
      <c r="AS853">
        <v>68</v>
      </c>
    </row>
    <row r="854" spans="13:45" x14ac:dyDescent="0.35">
      <c r="M854"/>
      <c r="AC854"/>
      <c r="AF854">
        <v>236</v>
      </c>
      <c r="AG854">
        <v>144039</v>
      </c>
      <c r="AH854">
        <v>1791</v>
      </c>
      <c r="AI854">
        <v>8</v>
      </c>
      <c r="AJ854">
        <v>26</v>
      </c>
      <c r="AK854">
        <v>60</v>
      </c>
      <c r="AM854" t="s">
        <v>67</v>
      </c>
      <c r="AN854" t="s">
        <v>305</v>
      </c>
      <c r="AO854">
        <v>2050</v>
      </c>
      <c r="AQ854">
        <v>185</v>
      </c>
      <c r="AR854" s="21">
        <v>3515</v>
      </c>
      <c r="AS854">
        <v>57</v>
      </c>
    </row>
    <row r="855" spans="13:45" x14ac:dyDescent="0.35">
      <c r="M855"/>
      <c r="AC855"/>
      <c r="AF855">
        <v>236</v>
      </c>
      <c r="AG855">
        <v>144039</v>
      </c>
      <c r="AH855">
        <v>1791</v>
      </c>
      <c r="AI855">
        <v>8</v>
      </c>
      <c r="AJ855">
        <v>26</v>
      </c>
      <c r="AK855">
        <v>60</v>
      </c>
      <c r="AM855" t="s">
        <v>565</v>
      </c>
      <c r="AN855" t="s">
        <v>344</v>
      </c>
      <c r="AO855">
        <v>2051</v>
      </c>
      <c r="AQ855">
        <v>185</v>
      </c>
      <c r="AR855" s="21">
        <v>168</v>
      </c>
      <c r="AS855">
        <v>40</v>
      </c>
    </row>
    <row r="856" spans="13:45" x14ac:dyDescent="0.35">
      <c r="M856"/>
      <c r="AC856"/>
      <c r="AF856">
        <v>236</v>
      </c>
      <c r="AG856">
        <v>144039</v>
      </c>
      <c r="AH856">
        <v>1791</v>
      </c>
      <c r="AI856">
        <v>8</v>
      </c>
      <c r="AJ856">
        <v>26</v>
      </c>
      <c r="AK856">
        <v>60</v>
      </c>
      <c r="AM856" t="s">
        <v>566</v>
      </c>
      <c r="AO856">
        <v>2052</v>
      </c>
      <c r="AQ856">
        <v>185</v>
      </c>
      <c r="AR856" s="21">
        <v>2500</v>
      </c>
      <c r="AS856">
        <v>0</v>
      </c>
    </row>
    <row r="857" spans="13:45" x14ac:dyDescent="0.35">
      <c r="M857"/>
      <c r="AC857"/>
      <c r="AF857">
        <v>236</v>
      </c>
      <c r="AG857">
        <v>144039</v>
      </c>
      <c r="AH857">
        <v>1791</v>
      </c>
      <c r="AI857">
        <v>8</v>
      </c>
      <c r="AJ857">
        <v>26</v>
      </c>
      <c r="AK857">
        <v>60</v>
      </c>
      <c r="AM857" t="s">
        <v>228</v>
      </c>
      <c r="AN857" t="s">
        <v>271</v>
      </c>
      <c r="AO857">
        <v>2053</v>
      </c>
      <c r="AQ857">
        <v>185</v>
      </c>
      <c r="AR857" s="21">
        <v>814</v>
      </c>
      <c r="AS857">
        <v>36</v>
      </c>
    </row>
    <row r="858" spans="13:45" x14ac:dyDescent="0.35">
      <c r="M858"/>
      <c r="AC858"/>
      <c r="AF858">
        <v>236</v>
      </c>
      <c r="AG858">
        <v>144039</v>
      </c>
      <c r="AH858">
        <v>1791</v>
      </c>
      <c r="AI858">
        <v>8</v>
      </c>
      <c r="AJ858">
        <v>26</v>
      </c>
      <c r="AK858">
        <v>60</v>
      </c>
      <c r="AM858" t="s">
        <v>284</v>
      </c>
      <c r="AN858" t="s">
        <v>271</v>
      </c>
      <c r="AO858">
        <v>2054</v>
      </c>
      <c r="AQ858">
        <v>185</v>
      </c>
      <c r="AR858" s="21">
        <v>78</v>
      </c>
      <c r="AS858">
        <v>66</v>
      </c>
    </row>
    <row r="859" spans="13:45" x14ac:dyDescent="0.35">
      <c r="M859"/>
      <c r="AC859"/>
      <c r="AF859">
        <v>236</v>
      </c>
      <c r="AG859">
        <v>144039</v>
      </c>
      <c r="AH859">
        <v>1791</v>
      </c>
      <c r="AI859">
        <v>8</v>
      </c>
      <c r="AJ859">
        <v>26</v>
      </c>
      <c r="AK859">
        <v>60</v>
      </c>
      <c r="AM859" t="s">
        <v>567</v>
      </c>
      <c r="AO859">
        <v>2061</v>
      </c>
      <c r="AQ859">
        <v>185</v>
      </c>
      <c r="AR859" s="21">
        <v>2169</v>
      </c>
      <c r="AS859">
        <v>94</v>
      </c>
    </row>
    <row r="860" spans="13:45" x14ac:dyDescent="0.35">
      <c r="M860"/>
      <c r="AC860"/>
      <c r="AF860">
        <v>236</v>
      </c>
      <c r="AG860">
        <v>144039</v>
      </c>
      <c r="AH860">
        <v>1791</v>
      </c>
      <c r="AI860">
        <v>8</v>
      </c>
      <c r="AJ860">
        <v>26</v>
      </c>
      <c r="AK860">
        <v>60</v>
      </c>
      <c r="AM860" t="s">
        <v>36</v>
      </c>
      <c r="AN860" t="s">
        <v>64</v>
      </c>
      <c r="AO860">
        <v>2062</v>
      </c>
      <c r="AQ860">
        <v>185</v>
      </c>
      <c r="AR860" s="21">
        <v>42</v>
      </c>
      <c r="AS860">
        <v>32</v>
      </c>
    </row>
    <row r="861" spans="13:45" x14ac:dyDescent="0.35">
      <c r="M861"/>
      <c r="AC861"/>
      <c r="AF861">
        <v>236</v>
      </c>
      <c r="AG861">
        <v>144039</v>
      </c>
      <c r="AH861">
        <v>1791</v>
      </c>
      <c r="AI861">
        <v>8</v>
      </c>
      <c r="AJ861">
        <v>27</v>
      </c>
      <c r="AK861">
        <v>60</v>
      </c>
      <c r="AM861" t="s">
        <v>567</v>
      </c>
      <c r="AO861">
        <v>2070</v>
      </c>
      <c r="AQ861">
        <v>88</v>
      </c>
      <c r="AR861" s="21">
        <v>12834</v>
      </c>
      <c r="AS861">
        <v>78</v>
      </c>
    </row>
    <row r="862" spans="13:45" x14ac:dyDescent="0.35">
      <c r="M862"/>
      <c r="AC862"/>
      <c r="AF862">
        <v>236</v>
      </c>
      <c r="AG862">
        <v>144039</v>
      </c>
      <c r="AH862">
        <v>1791</v>
      </c>
      <c r="AI862">
        <v>8</v>
      </c>
      <c r="AJ862">
        <v>27</v>
      </c>
      <c r="AK862">
        <v>60</v>
      </c>
      <c r="AM862" t="s">
        <v>43</v>
      </c>
      <c r="AN862" t="s">
        <v>568</v>
      </c>
      <c r="AO862">
        <v>2071</v>
      </c>
      <c r="AQ862">
        <v>198</v>
      </c>
      <c r="AR862" s="21">
        <v>1924</v>
      </c>
      <c r="AS862">
        <v>27</v>
      </c>
    </row>
    <row r="863" spans="13:45" x14ac:dyDescent="0.35">
      <c r="M863"/>
      <c r="AC863"/>
      <c r="AF863">
        <v>236</v>
      </c>
      <c r="AG863">
        <v>144039</v>
      </c>
      <c r="AH863">
        <v>1791</v>
      </c>
      <c r="AI863">
        <v>8</v>
      </c>
      <c r="AJ863">
        <v>29</v>
      </c>
      <c r="AK863">
        <v>61</v>
      </c>
      <c r="AM863" t="s">
        <v>26</v>
      </c>
      <c r="AN863" t="s">
        <v>137</v>
      </c>
      <c r="AO863">
        <v>2072</v>
      </c>
      <c r="AQ863">
        <v>61</v>
      </c>
      <c r="AR863" s="21">
        <v>2006</v>
      </c>
      <c r="AS863">
        <v>73</v>
      </c>
    </row>
    <row r="864" spans="13:45" x14ac:dyDescent="0.35">
      <c r="M864"/>
      <c r="AC864"/>
      <c r="AF864">
        <v>236</v>
      </c>
      <c r="AG864">
        <v>144039</v>
      </c>
      <c r="AH864">
        <v>1791</v>
      </c>
      <c r="AI864">
        <v>8</v>
      </c>
      <c r="AJ864">
        <v>29</v>
      </c>
      <c r="AK864">
        <v>61</v>
      </c>
      <c r="AM864" t="s">
        <v>34</v>
      </c>
      <c r="AN864" t="s">
        <v>132</v>
      </c>
      <c r="AO864">
        <v>2073</v>
      </c>
      <c r="AQ864">
        <v>197</v>
      </c>
      <c r="AR864" s="21">
        <v>1368</v>
      </c>
      <c r="AS864">
        <v>41</v>
      </c>
    </row>
    <row r="865" spans="13:46" x14ac:dyDescent="0.35">
      <c r="M865"/>
      <c r="AC865"/>
      <c r="AF865">
        <v>236</v>
      </c>
      <c r="AG865">
        <v>144043</v>
      </c>
      <c r="AH865">
        <v>1791</v>
      </c>
      <c r="AI865">
        <v>8</v>
      </c>
      <c r="AJ865">
        <v>29</v>
      </c>
      <c r="AK865">
        <v>61</v>
      </c>
      <c r="AM865" t="s">
        <v>34</v>
      </c>
      <c r="AN865" t="s">
        <v>132</v>
      </c>
      <c r="AO865">
        <v>2074</v>
      </c>
      <c r="AQ865">
        <v>197</v>
      </c>
      <c r="AR865" s="21">
        <v>923</v>
      </c>
      <c r="AS865">
        <v>65</v>
      </c>
    </row>
    <row r="866" spans="13:46" x14ac:dyDescent="0.35">
      <c r="M866"/>
      <c r="AC866"/>
      <c r="AF866">
        <v>236</v>
      </c>
      <c r="AG866">
        <v>144043</v>
      </c>
      <c r="AH866">
        <v>1791</v>
      </c>
      <c r="AI866">
        <v>8</v>
      </c>
      <c r="AJ866">
        <v>29</v>
      </c>
      <c r="AK866">
        <v>61</v>
      </c>
      <c r="AM866" t="s">
        <v>26</v>
      </c>
      <c r="AN866" t="s">
        <v>372</v>
      </c>
      <c r="AO866">
        <v>2075</v>
      </c>
      <c r="AQ866">
        <v>116</v>
      </c>
      <c r="AR866" s="21">
        <v>311</v>
      </c>
      <c r="AS866">
        <v>87</v>
      </c>
    </row>
    <row r="867" spans="13:46" x14ac:dyDescent="0.35">
      <c r="M867"/>
      <c r="AC867"/>
      <c r="AF867">
        <v>236</v>
      </c>
      <c r="AG867">
        <v>144043</v>
      </c>
      <c r="AH867">
        <v>1791</v>
      </c>
      <c r="AI867">
        <v>8</v>
      </c>
      <c r="AJ867">
        <v>29</v>
      </c>
      <c r="AK867">
        <v>61</v>
      </c>
      <c r="AM867" t="s">
        <v>26</v>
      </c>
      <c r="AN867" t="s">
        <v>372</v>
      </c>
      <c r="AO867">
        <v>2076</v>
      </c>
      <c r="AQ867">
        <v>116</v>
      </c>
      <c r="AR867" s="21">
        <v>505</v>
      </c>
      <c r="AS867">
        <v>84</v>
      </c>
    </row>
    <row r="868" spans="13:46" x14ac:dyDescent="0.35">
      <c r="M868"/>
      <c r="AC868"/>
      <c r="AF868">
        <v>236</v>
      </c>
      <c r="AG868">
        <v>144043</v>
      </c>
      <c r="AH868">
        <v>1791</v>
      </c>
      <c r="AI868">
        <v>8</v>
      </c>
      <c r="AJ868">
        <v>29</v>
      </c>
      <c r="AK868">
        <v>61</v>
      </c>
      <c r="AM868" t="s">
        <v>312</v>
      </c>
      <c r="AN868" t="s">
        <v>293</v>
      </c>
      <c r="AO868">
        <v>2078</v>
      </c>
      <c r="AQ868">
        <v>21</v>
      </c>
      <c r="AR868" s="21">
        <v>2131</v>
      </c>
      <c r="AS868">
        <v>13</v>
      </c>
    </row>
    <row r="869" spans="13:46" x14ac:dyDescent="0.35">
      <c r="M869"/>
      <c r="AC869"/>
      <c r="AF869">
        <v>236</v>
      </c>
      <c r="AG869">
        <v>144043</v>
      </c>
      <c r="AH869">
        <v>1791</v>
      </c>
      <c r="AI869">
        <v>8</v>
      </c>
      <c r="AJ869">
        <v>29</v>
      </c>
      <c r="AK869">
        <v>61</v>
      </c>
      <c r="AM869" t="s">
        <v>312</v>
      </c>
      <c r="AN869" t="s">
        <v>293</v>
      </c>
      <c r="AO869">
        <v>2079</v>
      </c>
      <c r="AQ869">
        <v>21</v>
      </c>
      <c r="AR869" s="21">
        <v>6705</v>
      </c>
      <c r="AS869">
        <v>37</v>
      </c>
    </row>
    <row r="870" spans="13:46" x14ac:dyDescent="0.35">
      <c r="M870"/>
      <c r="AC870"/>
      <c r="AF870">
        <v>236</v>
      </c>
      <c r="AG870">
        <v>144043</v>
      </c>
      <c r="AH870">
        <v>1791</v>
      </c>
      <c r="AI870">
        <v>8</v>
      </c>
      <c r="AJ870">
        <v>29</v>
      </c>
      <c r="AK870">
        <v>61</v>
      </c>
      <c r="AM870" t="s">
        <v>569</v>
      </c>
      <c r="AN870" t="s">
        <v>443</v>
      </c>
      <c r="AO870">
        <v>2089</v>
      </c>
      <c r="AQ870">
        <v>115</v>
      </c>
      <c r="AR870" s="21">
        <v>1143</v>
      </c>
      <c r="AS870">
        <v>80</v>
      </c>
    </row>
    <row r="871" spans="13:46" x14ac:dyDescent="0.35">
      <c r="M871"/>
      <c r="AC871"/>
      <c r="AF871">
        <v>236</v>
      </c>
      <c r="AG871">
        <v>144043</v>
      </c>
      <c r="AH871">
        <v>1791</v>
      </c>
      <c r="AI871">
        <v>8</v>
      </c>
      <c r="AJ871">
        <v>29</v>
      </c>
      <c r="AK871">
        <v>61</v>
      </c>
      <c r="AM871" t="s">
        <v>317</v>
      </c>
      <c r="AN871" t="s">
        <v>156</v>
      </c>
      <c r="AO871">
        <v>2111</v>
      </c>
      <c r="AQ871">
        <v>216</v>
      </c>
      <c r="AR871" s="21">
        <v>387</v>
      </c>
      <c r="AS871">
        <v>75</v>
      </c>
      <c r="AT871" s="22">
        <f>3425971.71+SUM(AR$1366:AR1585)+SUM(AS$1366:AS1585)/100</f>
        <v>3791558.41</v>
      </c>
    </row>
    <row r="872" spans="13:46" x14ac:dyDescent="0.35">
      <c r="M872"/>
      <c r="AC872"/>
      <c r="AF872">
        <v>236</v>
      </c>
      <c r="AG872">
        <v>144043</v>
      </c>
      <c r="AH872">
        <v>1791</v>
      </c>
      <c r="AI872">
        <v>8</v>
      </c>
      <c r="AJ872">
        <v>29</v>
      </c>
      <c r="AK872">
        <v>62</v>
      </c>
      <c r="AM872" t="s">
        <v>920</v>
      </c>
      <c r="AN872" t="s">
        <v>1051</v>
      </c>
      <c r="AO872">
        <v>2124</v>
      </c>
      <c r="AQ872">
        <v>84</v>
      </c>
      <c r="AR872" s="21">
        <v>1189</v>
      </c>
      <c r="AS872">
        <v>10</v>
      </c>
      <c r="AT872" s="22"/>
    </row>
    <row r="873" spans="13:46" x14ac:dyDescent="0.35">
      <c r="M873"/>
      <c r="AC873"/>
      <c r="AF873">
        <v>236</v>
      </c>
      <c r="AG873">
        <v>144043</v>
      </c>
      <c r="AH873">
        <v>1791</v>
      </c>
      <c r="AI873">
        <v>8</v>
      </c>
      <c r="AJ873">
        <v>31</v>
      </c>
      <c r="AK873">
        <v>63</v>
      </c>
      <c r="AM873" t="s">
        <v>27</v>
      </c>
      <c r="AN873" t="s">
        <v>59</v>
      </c>
      <c r="AO873">
        <v>2125</v>
      </c>
      <c r="AQ873">
        <v>18</v>
      </c>
      <c r="AR873" s="21">
        <v>777</v>
      </c>
      <c r="AS873">
        <v>25</v>
      </c>
    </row>
    <row r="874" spans="13:46" x14ac:dyDescent="0.35">
      <c r="M874"/>
      <c r="AC874"/>
      <c r="AF874">
        <v>236</v>
      </c>
      <c r="AG874">
        <v>144043</v>
      </c>
      <c r="AH874">
        <v>1791</v>
      </c>
      <c r="AI874">
        <v>8</v>
      </c>
      <c r="AJ874">
        <v>31</v>
      </c>
      <c r="AK874">
        <v>64</v>
      </c>
      <c r="AM874" t="s">
        <v>167</v>
      </c>
      <c r="AN874" t="s">
        <v>399</v>
      </c>
      <c r="AO874">
        <v>2126</v>
      </c>
      <c r="AQ874">
        <v>217</v>
      </c>
      <c r="AR874" s="21">
        <v>97</v>
      </c>
      <c r="AS874">
        <v>54</v>
      </c>
    </row>
    <row r="875" spans="13:46" x14ac:dyDescent="0.35">
      <c r="M875"/>
      <c r="AC875"/>
      <c r="AF875">
        <v>236</v>
      </c>
      <c r="AG875">
        <v>144043</v>
      </c>
      <c r="AH875">
        <v>1791</v>
      </c>
      <c r="AI875">
        <v>8</v>
      </c>
      <c r="AJ875">
        <v>31</v>
      </c>
      <c r="AK875">
        <v>64</v>
      </c>
      <c r="AM875" t="s">
        <v>324</v>
      </c>
      <c r="AN875" t="s">
        <v>500</v>
      </c>
      <c r="AO875">
        <v>2127</v>
      </c>
      <c r="AQ875">
        <v>218</v>
      </c>
      <c r="AR875" s="21">
        <v>639</v>
      </c>
      <c r="AS875">
        <v>94</v>
      </c>
    </row>
    <row r="876" spans="13:46" x14ac:dyDescent="0.35">
      <c r="M876"/>
      <c r="AC876"/>
      <c r="AF876">
        <v>236</v>
      </c>
      <c r="AG876">
        <v>144043</v>
      </c>
      <c r="AH876">
        <v>1791</v>
      </c>
      <c r="AI876">
        <v>8</v>
      </c>
      <c r="AJ876">
        <v>31</v>
      </c>
      <c r="AK876">
        <v>64</v>
      </c>
      <c r="AM876" t="s">
        <v>104</v>
      </c>
      <c r="AN876" t="s">
        <v>464</v>
      </c>
      <c r="AO876">
        <v>2128</v>
      </c>
      <c r="AQ876">
        <v>218</v>
      </c>
      <c r="AR876" s="21">
        <v>238</v>
      </c>
      <c r="AS876">
        <v>93</v>
      </c>
    </row>
    <row r="877" spans="13:46" x14ac:dyDescent="0.35">
      <c r="M877"/>
      <c r="AC877"/>
      <c r="AF877">
        <v>236</v>
      </c>
      <c r="AG877">
        <v>144043</v>
      </c>
      <c r="AH877">
        <v>1791</v>
      </c>
      <c r="AI877">
        <v>9</v>
      </c>
      <c r="AJ877">
        <v>1</v>
      </c>
      <c r="AK877">
        <v>64</v>
      </c>
      <c r="AM877" t="s">
        <v>233</v>
      </c>
      <c r="AN877" t="s">
        <v>219</v>
      </c>
      <c r="AO877">
        <v>2129</v>
      </c>
      <c r="AQ877">
        <v>7</v>
      </c>
      <c r="AR877" s="21">
        <v>683</v>
      </c>
      <c r="AS877">
        <v>89</v>
      </c>
    </row>
    <row r="878" spans="13:46" x14ac:dyDescent="0.35">
      <c r="M878"/>
      <c r="AC878"/>
      <c r="AF878">
        <v>237</v>
      </c>
      <c r="AG878">
        <v>144050</v>
      </c>
      <c r="AH878">
        <v>1791</v>
      </c>
      <c r="AI878">
        <v>9</v>
      </c>
      <c r="AJ878">
        <v>1</v>
      </c>
      <c r="AK878">
        <v>64</v>
      </c>
      <c r="AM878" t="s">
        <v>185</v>
      </c>
      <c r="AN878" t="s">
        <v>288</v>
      </c>
      <c r="AO878">
        <v>2130</v>
      </c>
      <c r="AQ878">
        <v>26</v>
      </c>
      <c r="AR878" s="21">
        <v>60</v>
      </c>
      <c r="AS878">
        <v>12</v>
      </c>
    </row>
    <row r="879" spans="13:46" x14ac:dyDescent="0.35">
      <c r="M879"/>
      <c r="AC879"/>
      <c r="AF879">
        <v>237</v>
      </c>
      <c r="AG879">
        <v>144050</v>
      </c>
      <c r="AH879">
        <v>1791</v>
      </c>
      <c r="AI879">
        <v>9</v>
      </c>
      <c r="AJ879">
        <v>1</v>
      </c>
      <c r="AK879">
        <v>64</v>
      </c>
      <c r="AM879" t="s">
        <v>185</v>
      </c>
      <c r="AN879" t="s">
        <v>288</v>
      </c>
      <c r="AO879">
        <v>2131</v>
      </c>
      <c r="AQ879">
        <v>26</v>
      </c>
      <c r="AR879" s="21">
        <v>1164</v>
      </c>
      <c r="AS879">
        <v>0</v>
      </c>
    </row>
    <row r="880" spans="13:46" x14ac:dyDescent="0.35">
      <c r="M880"/>
      <c r="AC880"/>
      <c r="AF880">
        <v>237</v>
      </c>
      <c r="AG880">
        <v>144050</v>
      </c>
      <c r="AH880">
        <v>1791</v>
      </c>
      <c r="AI880">
        <v>9</v>
      </c>
      <c r="AJ880">
        <v>1</v>
      </c>
      <c r="AK880">
        <v>64</v>
      </c>
      <c r="AM880" t="s">
        <v>179</v>
      </c>
      <c r="AN880" t="s">
        <v>539</v>
      </c>
      <c r="AO880">
        <v>2132</v>
      </c>
      <c r="AQ880">
        <v>173</v>
      </c>
      <c r="AR880" s="21">
        <v>451</v>
      </c>
      <c r="AS880">
        <v>75</v>
      </c>
    </row>
    <row r="881" spans="13:45" x14ac:dyDescent="0.35">
      <c r="M881"/>
      <c r="AC881"/>
      <c r="AF881">
        <v>237</v>
      </c>
      <c r="AG881">
        <v>144050</v>
      </c>
      <c r="AH881">
        <v>1791</v>
      </c>
      <c r="AI881">
        <v>9</v>
      </c>
      <c r="AJ881">
        <v>1</v>
      </c>
      <c r="AK881">
        <v>64</v>
      </c>
      <c r="AM881" t="s">
        <v>39</v>
      </c>
      <c r="AN881" t="s">
        <v>347</v>
      </c>
      <c r="AO881">
        <v>2133</v>
      </c>
      <c r="AQ881">
        <v>219</v>
      </c>
      <c r="AR881" s="21">
        <v>162</v>
      </c>
      <c r="AS881">
        <v>53</v>
      </c>
    </row>
    <row r="882" spans="13:45" x14ac:dyDescent="0.35">
      <c r="M882"/>
      <c r="AC882"/>
      <c r="AF882">
        <v>237</v>
      </c>
      <c r="AG882">
        <v>144050</v>
      </c>
      <c r="AH882">
        <v>1791</v>
      </c>
      <c r="AI882">
        <v>9</v>
      </c>
      <c r="AJ882">
        <v>1</v>
      </c>
      <c r="AK882">
        <v>64</v>
      </c>
      <c r="AM882" t="s">
        <v>37</v>
      </c>
      <c r="AN882" t="s">
        <v>256</v>
      </c>
      <c r="AO882">
        <v>2135</v>
      </c>
      <c r="AQ882">
        <v>219</v>
      </c>
      <c r="AR882" s="21">
        <v>353</v>
      </c>
      <c r="AS882">
        <v>92</v>
      </c>
    </row>
    <row r="883" spans="13:45" x14ac:dyDescent="0.35">
      <c r="M883"/>
      <c r="AC883"/>
      <c r="AF883">
        <v>237</v>
      </c>
      <c r="AG883">
        <v>144050</v>
      </c>
      <c r="AH883">
        <v>1791</v>
      </c>
      <c r="AI883">
        <v>9</v>
      </c>
      <c r="AJ883">
        <v>1</v>
      </c>
      <c r="AK883">
        <v>64</v>
      </c>
      <c r="AM883" t="s">
        <v>242</v>
      </c>
      <c r="AN883" t="s">
        <v>570</v>
      </c>
      <c r="AO883">
        <v>2136</v>
      </c>
      <c r="AQ883">
        <v>220</v>
      </c>
      <c r="AR883" s="21">
        <v>224</v>
      </c>
      <c r="AS883">
        <v>57</v>
      </c>
    </row>
    <row r="884" spans="13:45" x14ac:dyDescent="0.35">
      <c r="M884"/>
      <c r="AC884"/>
      <c r="AF884">
        <v>237</v>
      </c>
      <c r="AG884">
        <v>144050</v>
      </c>
      <c r="AH884">
        <v>1791</v>
      </c>
      <c r="AI884">
        <v>9</v>
      </c>
      <c r="AJ884">
        <v>2</v>
      </c>
      <c r="AK884">
        <v>64</v>
      </c>
      <c r="AM884" t="s">
        <v>571</v>
      </c>
      <c r="AN884" t="s">
        <v>572</v>
      </c>
      <c r="AO884">
        <v>2137</v>
      </c>
      <c r="AQ884">
        <v>220</v>
      </c>
      <c r="AR884" s="21">
        <v>402</v>
      </c>
      <c r="AS884">
        <v>83</v>
      </c>
    </row>
    <row r="885" spans="13:45" x14ac:dyDescent="0.35">
      <c r="M885"/>
      <c r="AC885"/>
      <c r="AF885">
        <v>237</v>
      </c>
      <c r="AG885">
        <v>144050</v>
      </c>
      <c r="AH885">
        <v>1791</v>
      </c>
      <c r="AI885">
        <v>9</v>
      </c>
      <c r="AJ885">
        <v>2</v>
      </c>
      <c r="AK885">
        <v>64</v>
      </c>
      <c r="AM885" t="s">
        <v>571</v>
      </c>
      <c r="AN885" t="s">
        <v>572</v>
      </c>
      <c r="AO885">
        <v>2138</v>
      </c>
      <c r="AQ885">
        <v>220</v>
      </c>
      <c r="AR885" s="21">
        <v>29</v>
      </c>
      <c r="AS885">
        <v>40</v>
      </c>
    </row>
    <row r="886" spans="13:45" x14ac:dyDescent="0.35">
      <c r="M886"/>
      <c r="AC886"/>
      <c r="AF886">
        <v>237</v>
      </c>
      <c r="AG886">
        <v>144050</v>
      </c>
      <c r="AH886">
        <v>1791</v>
      </c>
      <c r="AI886">
        <v>9</v>
      </c>
      <c r="AJ886">
        <v>2</v>
      </c>
      <c r="AK886">
        <v>64</v>
      </c>
      <c r="AM886" t="s">
        <v>26</v>
      </c>
      <c r="AN886" t="s">
        <v>372</v>
      </c>
      <c r="AO886">
        <v>2139</v>
      </c>
      <c r="AQ886">
        <v>116</v>
      </c>
      <c r="AR886" s="21">
        <v>3931</v>
      </c>
      <c r="AS886">
        <v>61</v>
      </c>
    </row>
    <row r="887" spans="13:45" x14ac:dyDescent="0.35">
      <c r="M887"/>
      <c r="AC887"/>
      <c r="AF887">
        <v>237</v>
      </c>
      <c r="AG887">
        <v>144050</v>
      </c>
      <c r="AH887">
        <v>1791</v>
      </c>
      <c r="AI887">
        <v>9</v>
      </c>
      <c r="AJ887">
        <v>2</v>
      </c>
      <c r="AK887">
        <v>64</v>
      </c>
      <c r="AM887" t="s">
        <v>26</v>
      </c>
      <c r="AN887" t="s">
        <v>372</v>
      </c>
      <c r="AO887">
        <v>2140</v>
      </c>
      <c r="AQ887">
        <v>116</v>
      </c>
      <c r="AR887" s="21">
        <v>292</v>
      </c>
      <c r="AS887">
        <v>24</v>
      </c>
    </row>
    <row r="888" spans="13:45" x14ac:dyDescent="0.35">
      <c r="M888"/>
      <c r="AC888"/>
      <c r="AF888">
        <v>237</v>
      </c>
      <c r="AG888">
        <v>144050</v>
      </c>
      <c r="AH888">
        <v>1791</v>
      </c>
      <c r="AI888">
        <v>9</v>
      </c>
      <c r="AJ888">
        <v>2</v>
      </c>
      <c r="AK888">
        <v>64</v>
      </c>
      <c r="AM888" t="s">
        <v>33</v>
      </c>
      <c r="AN888" t="s">
        <v>313</v>
      </c>
      <c r="AO888">
        <v>2149</v>
      </c>
      <c r="AQ888">
        <v>222</v>
      </c>
      <c r="AR888" s="21">
        <v>298</v>
      </c>
      <c r="AS888">
        <v>96</v>
      </c>
    </row>
    <row r="889" spans="13:45" x14ac:dyDescent="0.35">
      <c r="M889"/>
      <c r="AC889"/>
      <c r="AF889">
        <v>237</v>
      </c>
      <c r="AG889">
        <v>144050</v>
      </c>
      <c r="AH889">
        <v>1791</v>
      </c>
      <c r="AI889">
        <v>9</v>
      </c>
      <c r="AJ889">
        <v>2</v>
      </c>
      <c r="AK889">
        <v>64</v>
      </c>
      <c r="AM889" t="s">
        <v>332</v>
      </c>
      <c r="AN889" t="s">
        <v>333</v>
      </c>
      <c r="AO889">
        <v>2150</v>
      </c>
      <c r="AQ889">
        <v>222</v>
      </c>
      <c r="AR889" s="21">
        <v>302</v>
      </c>
      <c r="AS889">
        <v>61</v>
      </c>
    </row>
    <row r="890" spans="13:45" x14ac:dyDescent="0.35">
      <c r="M890"/>
      <c r="AC890"/>
      <c r="AF890">
        <v>237</v>
      </c>
      <c r="AG890">
        <v>144050</v>
      </c>
      <c r="AH890">
        <v>1791</v>
      </c>
      <c r="AI890">
        <v>9</v>
      </c>
      <c r="AJ890">
        <v>3</v>
      </c>
      <c r="AK890">
        <v>65</v>
      </c>
      <c r="AM890" t="s">
        <v>573</v>
      </c>
      <c r="AN890" t="s">
        <v>542</v>
      </c>
      <c r="AO890">
        <v>2151</v>
      </c>
      <c r="AQ890">
        <v>222</v>
      </c>
      <c r="AR890" s="21">
        <v>1548</v>
      </c>
      <c r="AS890">
        <v>41</v>
      </c>
    </row>
    <row r="891" spans="13:45" x14ac:dyDescent="0.35">
      <c r="M891"/>
      <c r="AC891"/>
      <c r="AF891">
        <v>237</v>
      </c>
      <c r="AG891">
        <v>144050</v>
      </c>
      <c r="AH891">
        <v>1791</v>
      </c>
      <c r="AI891">
        <v>9</v>
      </c>
      <c r="AJ891">
        <v>3</v>
      </c>
      <c r="AK891">
        <v>65</v>
      </c>
      <c r="AM891" t="s">
        <v>30</v>
      </c>
      <c r="AN891" t="s">
        <v>38</v>
      </c>
      <c r="AO891">
        <v>2154</v>
      </c>
      <c r="AQ891">
        <v>43</v>
      </c>
      <c r="AR891" s="21">
        <v>2125</v>
      </c>
      <c r="AS891">
        <v>0</v>
      </c>
    </row>
    <row r="892" spans="13:45" x14ac:dyDescent="0.35">
      <c r="M892"/>
      <c r="AC892"/>
      <c r="AF892">
        <v>237</v>
      </c>
      <c r="AG892">
        <v>144050</v>
      </c>
      <c r="AH892">
        <v>1791</v>
      </c>
      <c r="AI892">
        <v>9</v>
      </c>
      <c r="AJ892">
        <v>3</v>
      </c>
      <c r="AK892">
        <v>65</v>
      </c>
      <c r="AM892" t="s">
        <v>574</v>
      </c>
      <c r="AN892" t="s">
        <v>575</v>
      </c>
      <c r="AO892">
        <v>2155</v>
      </c>
      <c r="AQ892">
        <v>223</v>
      </c>
      <c r="AR892" s="21">
        <v>792</v>
      </c>
      <c r="AS892">
        <v>24</v>
      </c>
    </row>
    <row r="893" spans="13:45" x14ac:dyDescent="0.35">
      <c r="M893"/>
      <c r="AC893"/>
      <c r="AF893">
        <v>237</v>
      </c>
      <c r="AG893">
        <v>144050</v>
      </c>
      <c r="AH893">
        <v>1791</v>
      </c>
      <c r="AI893">
        <v>9</v>
      </c>
      <c r="AJ893">
        <v>3</v>
      </c>
      <c r="AK893">
        <v>65</v>
      </c>
      <c r="AM893" t="s">
        <v>185</v>
      </c>
      <c r="AN893" t="s">
        <v>457</v>
      </c>
      <c r="AO893">
        <v>2162</v>
      </c>
      <c r="AQ893">
        <v>224</v>
      </c>
      <c r="AR893" s="21">
        <v>66</v>
      </c>
      <c r="AS893">
        <v>3</v>
      </c>
    </row>
    <row r="894" spans="13:45" x14ac:dyDescent="0.35">
      <c r="M894"/>
      <c r="AC894"/>
      <c r="AF894">
        <v>237</v>
      </c>
      <c r="AG894">
        <v>144050</v>
      </c>
      <c r="AH894">
        <v>1791</v>
      </c>
      <c r="AI894">
        <v>9</v>
      </c>
      <c r="AJ894">
        <v>3</v>
      </c>
      <c r="AK894">
        <v>65</v>
      </c>
      <c r="AM894" t="s">
        <v>332</v>
      </c>
      <c r="AN894" t="s">
        <v>333</v>
      </c>
      <c r="AO894">
        <v>2163</v>
      </c>
      <c r="AQ894">
        <v>46</v>
      </c>
      <c r="AR894" s="21">
        <v>124</v>
      </c>
      <c r="AS894">
        <v>45</v>
      </c>
    </row>
    <row r="895" spans="13:45" x14ac:dyDescent="0.35">
      <c r="M895"/>
      <c r="AC895"/>
      <c r="AF895">
        <v>237</v>
      </c>
      <c r="AG895">
        <v>144050</v>
      </c>
      <c r="AH895">
        <v>1791</v>
      </c>
      <c r="AI895">
        <v>9</v>
      </c>
      <c r="AJ895">
        <v>5</v>
      </c>
      <c r="AK895">
        <v>65</v>
      </c>
      <c r="AM895" t="s">
        <v>576</v>
      </c>
      <c r="AN895" t="s">
        <v>542</v>
      </c>
      <c r="AO895">
        <v>2164</v>
      </c>
      <c r="AQ895">
        <v>225</v>
      </c>
      <c r="AR895" s="21">
        <v>1200</v>
      </c>
      <c r="AS895">
        <v>56</v>
      </c>
    </row>
    <row r="896" spans="13:45" x14ac:dyDescent="0.35">
      <c r="M896"/>
      <c r="AC896"/>
      <c r="AF896">
        <v>237</v>
      </c>
      <c r="AG896">
        <v>144050</v>
      </c>
      <c r="AH896">
        <v>1791</v>
      </c>
      <c r="AI896">
        <v>9</v>
      </c>
      <c r="AJ896">
        <v>5</v>
      </c>
      <c r="AK896">
        <v>65</v>
      </c>
      <c r="AM896" t="s">
        <v>240</v>
      </c>
      <c r="AN896" t="s">
        <v>382</v>
      </c>
      <c r="AO896">
        <v>2165</v>
      </c>
      <c r="AQ896">
        <v>79</v>
      </c>
      <c r="AR896" s="21">
        <v>233</v>
      </c>
      <c r="AS896">
        <v>8</v>
      </c>
    </row>
    <row r="897" spans="13:46" x14ac:dyDescent="0.35">
      <c r="M897"/>
      <c r="AC897"/>
      <c r="AF897">
        <v>237</v>
      </c>
      <c r="AG897">
        <v>144050</v>
      </c>
      <c r="AH897">
        <v>1791</v>
      </c>
      <c r="AI897">
        <v>9</v>
      </c>
      <c r="AJ897">
        <v>5</v>
      </c>
      <c r="AK897">
        <v>65</v>
      </c>
      <c r="AM897" t="s">
        <v>104</v>
      </c>
      <c r="AN897" t="s">
        <v>577</v>
      </c>
      <c r="AO897">
        <v>2166</v>
      </c>
      <c r="AQ897">
        <v>213</v>
      </c>
      <c r="AR897" s="21">
        <v>4305</v>
      </c>
      <c r="AS897">
        <v>58</v>
      </c>
    </row>
    <row r="898" spans="13:46" x14ac:dyDescent="0.35">
      <c r="M898"/>
      <c r="AC898"/>
      <c r="AF898">
        <v>237</v>
      </c>
      <c r="AG898">
        <v>144050</v>
      </c>
      <c r="AH898">
        <v>1791</v>
      </c>
      <c r="AI898">
        <v>9</v>
      </c>
      <c r="AJ898">
        <v>5</v>
      </c>
      <c r="AK898">
        <v>65</v>
      </c>
      <c r="AM898" t="s">
        <v>578</v>
      </c>
      <c r="AN898" t="s">
        <v>579</v>
      </c>
      <c r="AO898">
        <v>2167</v>
      </c>
      <c r="AQ898">
        <v>225</v>
      </c>
      <c r="AR898" s="21">
        <v>60</v>
      </c>
      <c r="AS898">
        <v>36</v>
      </c>
    </row>
    <row r="899" spans="13:46" x14ac:dyDescent="0.35">
      <c r="M899"/>
      <c r="AC899"/>
      <c r="AF899">
        <v>237</v>
      </c>
      <c r="AG899">
        <v>144050</v>
      </c>
      <c r="AH899">
        <v>1791</v>
      </c>
      <c r="AI899">
        <v>9</v>
      </c>
      <c r="AJ899">
        <v>5</v>
      </c>
      <c r="AK899">
        <v>65</v>
      </c>
      <c r="AL899" t="s">
        <v>23</v>
      </c>
      <c r="AM899" t="s">
        <v>42</v>
      </c>
      <c r="AN899" t="s">
        <v>1049</v>
      </c>
      <c r="AO899">
        <v>2168</v>
      </c>
      <c r="AQ899">
        <v>226</v>
      </c>
      <c r="AR899" s="21">
        <v>2511</v>
      </c>
      <c r="AS899">
        <v>52</v>
      </c>
    </row>
    <row r="900" spans="13:46" x14ac:dyDescent="0.35">
      <c r="M900"/>
      <c r="AC900"/>
      <c r="AF900">
        <v>237</v>
      </c>
      <c r="AG900">
        <v>144053</v>
      </c>
      <c r="AH900">
        <v>1791</v>
      </c>
      <c r="AI900">
        <v>9</v>
      </c>
      <c r="AJ900">
        <v>5</v>
      </c>
      <c r="AK900">
        <v>65</v>
      </c>
      <c r="AM900" t="s">
        <v>582</v>
      </c>
      <c r="AN900" t="s">
        <v>581</v>
      </c>
      <c r="AO900">
        <v>2170</v>
      </c>
      <c r="AQ900">
        <v>226</v>
      </c>
      <c r="AR900" s="21">
        <v>1005</v>
      </c>
      <c r="AS900">
        <v>3</v>
      </c>
    </row>
    <row r="901" spans="13:46" x14ac:dyDescent="0.35">
      <c r="M901"/>
      <c r="AC901"/>
      <c r="AF901">
        <v>237</v>
      </c>
      <c r="AG901">
        <v>144053</v>
      </c>
      <c r="AH901">
        <v>1791</v>
      </c>
      <c r="AI901">
        <v>9</v>
      </c>
      <c r="AJ901">
        <v>5</v>
      </c>
      <c r="AK901">
        <v>65</v>
      </c>
      <c r="AM901" t="s">
        <v>583</v>
      </c>
      <c r="AN901" t="s">
        <v>584</v>
      </c>
      <c r="AO901">
        <v>2171</v>
      </c>
      <c r="AQ901">
        <v>227</v>
      </c>
      <c r="AR901" s="21">
        <v>360</v>
      </c>
      <c r="AS901">
        <v>0</v>
      </c>
    </row>
    <row r="902" spans="13:46" x14ac:dyDescent="0.35">
      <c r="M902"/>
      <c r="AC902"/>
      <c r="AF902">
        <v>237</v>
      </c>
      <c r="AG902">
        <v>144053</v>
      </c>
      <c r="AH902">
        <v>1791</v>
      </c>
      <c r="AI902">
        <v>9</v>
      </c>
      <c r="AJ902">
        <v>6</v>
      </c>
      <c r="AK902">
        <v>66</v>
      </c>
      <c r="AM902" t="s">
        <v>27</v>
      </c>
      <c r="AN902" t="s">
        <v>341</v>
      </c>
      <c r="AO902">
        <v>2172</v>
      </c>
      <c r="AQ902">
        <v>227</v>
      </c>
      <c r="AR902" s="21">
        <v>289</v>
      </c>
      <c r="AS902">
        <v>51</v>
      </c>
    </row>
    <row r="903" spans="13:46" x14ac:dyDescent="0.35">
      <c r="M903"/>
      <c r="AC903"/>
      <c r="AF903">
        <v>237</v>
      </c>
      <c r="AG903">
        <v>144053</v>
      </c>
      <c r="AH903">
        <v>1791</v>
      </c>
      <c r="AI903">
        <v>9</v>
      </c>
      <c r="AJ903">
        <v>6</v>
      </c>
      <c r="AK903">
        <v>66</v>
      </c>
      <c r="AM903" t="s">
        <v>24</v>
      </c>
      <c r="AN903" t="s">
        <v>585</v>
      </c>
      <c r="AO903">
        <v>2173</v>
      </c>
      <c r="AQ903">
        <v>228</v>
      </c>
      <c r="AR903" s="21">
        <v>302</v>
      </c>
      <c r="AS903">
        <v>39</v>
      </c>
      <c r="AT903" s="22">
        <f>3429532.58+SUM(AR$961:AR2051)+SUM(AS$961:AS2051)/100</f>
        <v>5898414.5600000005</v>
      </c>
    </row>
    <row r="904" spans="13:46" x14ac:dyDescent="0.35">
      <c r="M904"/>
      <c r="AC904"/>
      <c r="AF904">
        <v>237</v>
      </c>
      <c r="AG904">
        <v>144053</v>
      </c>
      <c r="AH904">
        <v>1791</v>
      </c>
      <c r="AI904">
        <v>9</v>
      </c>
      <c r="AJ904">
        <v>6</v>
      </c>
      <c r="AK904">
        <v>66</v>
      </c>
      <c r="AM904" t="s">
        <v>46</v>
      </c>
      <c r="AO904">
        <v>2174</v>
      </c>
      <c r="AQ904">
        <v>112</v>
      </c>
      <c r="AR904" s="21">
        <v>582</v>
      </c>
      <c r="AS904">
        <v>40</v>
      </c>
      <c r="AT904" s="22">
        <f>+AT903-3514577.63</f>
        <v>2383836.9300000006</v>
      </c>
    </row>
    <row r="905" spans="13:46" x14ac:dyDescent="0.35">
      <c r="M905"/>
      <c r="AC905"/>
      <c r="AF905">
        <v>237</v>
      </c>
      <c r="AG905">
        <v>144053</v>
      </c>
      <c r="AH905">
        <v>1791</v>
      </c>
      <c r="AI905">
        <v>9</v>
      </c>
      <c r="AJ905">
        <v>6</v>
      </c>
      <c r="AK905">
        <v>66</v>
      </c>
      <c r="AM905" t="s">
        <v>46</v>
      </c>
      <c r="AO905">
        <v>2175</v>
      </c>
      <c r="AQ905">
        <v>112</v>
      </c>
      <c r="AR905" s="21">
        <v>70817</v>
      </c>
      <c r="AS905">
        <v>10</v>
      </c>
    </row>
    <row r="906" spans="13:46" x14ac:dyDescent="0.35">
      <c r="M906"/>
      <c r="AC906"/>
      <c r="AF906">
        <v>237</v>
      </c>
      <c r="AG906">
        <v>144053</v>
      </c>
      <c r="AH906">
        <v>1791</v>
      </c>
      <c r="AI906">
        <v>9</v>
      </c>
      <c r="AJ906">
        <v>6</v>
      </c>
      <c r="AK906">
        <v>66</v>
      </c>
      <c r="AM906" t="s">
        <v>586</v>
      </c>
      <c r="AO906">
        <v>2182</v>
      </c>
      <c r="AQ906">
        <v>229</v>
      </c>
      <c r="AR906" s="21">
        <v>755</v>
      </c>
      <c r="AS906">
        <v>56</v>
      </c>
    </row>
    <row r="907" spans="13:46" x14ac:dyDescent="0.35">
      <c r="M907"/>
      <c r="AC907"/>
      <c r="AF907">
        <v>237</v>
      </c>
      <c r="AG907">
        <v>144053</v>
      </c>
      <c r="AH907">
        <v>1791</v>
      </c>
      <c r="AI907">
        <v>9</v>
      </c>
      <c r="AJ907">
        <v>6</v>
      </c>
      <c r="AK907">
        <v>66</v>
      </c>
      <c r="AM907" t="s">
        <v>37</v>
      </c>
      <c r="AN907" t="s">
        <v>587</v>
      </c>
      <c r="AO907">
        <v>2183</v>
      </c>
      <c r="AQ907">
        <v>229</v>
      </c>
      <c r="AR907" s="21">
        <v>741</v>
      </c>
      <c r="AS907">
        <v>8</v>
      </c>
      <c r="AT907" s="22">
        <f>3429532.58+SUM(AR$487:AR2507)+SUM(AS$487:AS2507)/100</f>
        <v>7062003.2400000002</v>
      </c>
    </row>
    <row r="908" spans="13:46" x14ac:dyDescent="0.35">
      <c r="M908"/>
      <c r="AC908"/>
      <c r="AF908">
        <v>237</v>
      </c>
      <c r="AG908">
        <v>144053</v>
      </c>
      <c r="AH908">
        <v>1791</v>
      </c>
      <c r="AI908">
        <v>9</v>
      </c>
      <c r="AJ908">
        <v>7</v>
      </c>
      <c r="AK908">
        <v>66</v>
      </c>
      <c r="AM908" t="s">
        <v>67</v>
      </c>
      <c r="AN908" t="s">
        <v>305</v>
      </c>
      <c r="AO908">
        <v>2184</v>
      </c>
      <c r="AQ908">
        <v>8</v>
      </c>
      <c r="AR908" s="21">
        <v>738</v>
      </c>
      <c r="AS908">
        <v>43</v>
      </c>
    </row>
    <row r="909" spans="13:46" x14ac:dyDescent="0.35">
      <c r="M909"/>
      <c r="AC909"/>
      <c r="AF909">
        <v>237</v>
      </c>
      <c r="AG909">
        <v>144053</v>
      </c>
      <c r="AH909">
        <v>1791</v>
      </c>
      <c r="AI909">
        <v>9</v>
      </c>
      <c r="AJ909">
        <v>7</v>
      </c>
      <c r="AK909">
        <v>66</v>
      </c>
      <c r="AM909" t="s">
        <v>561</v>
      </c>
      <c r="AN909" t="s">
        <v>192</v>
      </c>
      <c r="AO909">
        <v>2185</v>
      </c>
      <c r="AQ909">
        <v>80</v>
      </c>
      <c r="AR909" s="21">
        <v>862</v>
      </c>
      <c r="AS909">
        <v>63</v>
      </c>
    </row>
    <row r="910" spans="13:46" x14ac:dyDescent="0.35">
      <c r="M910"/>
      <c r="AC910"/>
      <c r="AF910">
        <v>237</v>
      </c>
      <c r="AG910">
        <v>144053</v>
      </c>
      <c r="AH910">
        <v>1791</v>
      </c>
      <c r="AI910">
        <v>9</v>
      </c>
      <c r="AJ910">
        <v>7</v>
      </c>
      <c r="AK910">
        <v>66</v>
      </c>
      <c r="AM910" t="s">
        <v>561</v>
      </c>
      <c r="AN910" t="s">
        <v>192</v>
      </c>
      <c r="AO910">
        <v>2186</v>
      </c>
      <c r="AQ910">
        <v>80</v>
      </c>
      <c r="AR910" s="21">
        <v>500</v>
      </c>
      <c r="AS910">
        <v>87</v>
      </c>
    </row>
    <row r="911" spans="13:46" x14ac:dyDescent="0.35">
      <c r="M911"/>
      <c r="AC911"/>
      <c r="AF911">
        <v>237</v>
      </c>
      <c r="AG911">
        <v>144053</v>
      </c>
      <c r="AH911">
        <v>1791</v>
      </c>
      <c r="AI911">
        <v>9</v>
      </c>
      <c r="AJ911">
        <v>7</v>
      </c>
      <c r="AK911">
        <v>66</v>
      </c>
      <c r="AM911" t="s">
        <v>104</v>
      </c>
      <c r="AN911" t="s">
        <v>464</v>
      </c>
      <c r="AO911">
        <v>2187</v>
      </c>
      <c r="AQ911">
        <v>80</v>
      </c>
      <c r="AR911" s="21">
        <v>114</v>
      </c>
      <c r="AS911">
        <v>15</v>
      </c>
    </row>
    <row r="912" spans="13:46" x14ac:dyDescent="0.35">
      <c r="M912"/>
      <c r="AC912"/>
      <c r="AF912">
        <v>237</v>
      </c>
      <c r="AG912">
        <v>144053</v>
      </c>
      <c r="AH912">
        <v>1791</v>
      </c>
      <c r="AI912">
        <v>9</v>
      </c>
      <c r="AJ912">
        <v>7</v>
      </c>
      <c r="AK912">
        <v>66</v>
      </c>
      <c r="AM912" t="s">
        <v>277</v>
      </c>
      <c r="AO912">
        <v>2198</v>
      </c>
      <c r="AQ912">
        <v>233</v>
      </c>
      <c r="AR912" s="21">
        <v>720</v>
      </c>
      <c r="AS912">
        <v>0</v>
      </c>
    </row>
    <row r="913" spans="13:46" x14ac:dyDescent="0.35">
      <c r="M913"/>
      <c r="AC913"/>
      <c r="AF913">
        <v>238</v>
      </c>
      <c r="AG913">
        <v>144107</v>
      </c>
      <c r="AH913">
        <v>1791</v>
      </c>
      <c r="AI913">
        <v>9</v>
      </c>
      <c r="AJ913">
        <v>7</v>
      </c>
      <c r="AK913">
        <v>66</v>
      </c>
      <c r="AM913" t="s">
        <v>162</v>
      </c>
      <c r="AN913" t="s">
        <v>163</v>
      </c>
      <c r="AO913">
        <v>2199</v>
      </c>
      <c r="AQ913">
        <v>234</v>
      </c>
      <c r="AR913" s="21">
        <v>284</v>
      </c>
      <c r="AS913">
        <v>18</v>
      </c>
    </row>
    <row r="914" spans="13:46" x14ac:dyDescent="0.35">
      <c r="M914"/>
      <c r="AC914"/>
      <c r="AF914">
        <v>238</v>
      </c>
      <c r="AG914">
        <v>144107</v>
      </c>
      <c r="AH914">
        <v>1791</v>
      </c>
      <c r="AI914">
        <v>9</v>
      </c>
      <c r="AJ914">
        <v>7</v>
      </c>
      <c r="AK914">
        <v>67</v>
      </c>
      <c r="AM914" t="s">
        <v>233</v>
      </c>
      <c r="AN914" t="s">
        <v>219</v>
      </c>
      <c r="AO914">
        <v>2200</v>
      </c>
      <c r="AQ914">
        <v>7</v>
      </c>
      <c r="AR914" s="21">
        <v>509</v>
      </c>
      <c r="AS914">
        <v>0</v>
      </c>
    </row>
    <row r="915" spans="13:46" x14ac:dyDescent="0.35">
      <c r="M915"/>
      <c r="AC915"/>
      <c r="AF915">
        <v>238</v>
      </c>
      <c r="AG915">
        <v>144107</v>
      </c>
      <c r="AH915">
        <v>1791</v>
      </c>
      <c r="AI915">
        <v>9</v>
      </c>
      <c r="AJ915">
        <v>8</v>
      </c>
      <c r="AK915">
        <v>67</v>
      </c>
      <c r="AM915" t="s">
        <v>233</v>
      </c>
      <c r="AN915" t="s">
        <v>219</v>
      </c>
      <c r="AO915">
        <v>2202</v>
      </c>
      <c r="AQ915">
        <v>7</v>
      </c>
      <c r="AR915" s="21">
        <v>12609</v>
      </c>
      <c r="AS915">
        <v>50</v>
      </c>
    </row>
    <row r="916" spans="13:46" x14ac:dyDescent="0.35">
      <c r="M916"/>
      <c r="AC916"/>
      <c r="AF916">
        <v>238</v>
      </c>
      <c r="AG916">
        <v>144107</v>
      </c>
      <c r="AH916">
        <v>1791</v>
      </c>
      <c r="AI916">
        <v>9</v>
      </c>
      <c r="AJ916">
        <v>8</v>
      </c>
      <c r="AK916">
        <v>67</v>
      </c>
      <c r="AM916" t="s">
        <v>126</v>
      </c>
      <c r="AN916" t="s">
        <v>127</v>
      </c>
      <c r="AO916">
        <v>2205</v>
      </c>
      <c r="AQ916">
        <v>78</v>
      </c>
      <c r="AR916" s="21">
        <v>506</v>
      </c>
      <c r="AS916">
        <v>97</v>
      </c>
    </row>
    <row r="917" spans="13:46" x14ac:dyDescent="0.35">
      <c r="M917"/>
      <c r="AC917"/>
      <c r="AF917">
        <v>238</v>
      </c>
      <c r="AG917">
        <v>144107</v>
      </c>
      <c r="AH917">
        <v>1791</v>
      </c>
      <c r="AI917">
        <v>9</v>
      </c>
      <c r="AJ917">
        <v>8</v>
      </c>
      <c r="AK917">
        <v>67</v>
      </c>
      <c r="AM917" t="s">
        <v>419</v>
      </c>
      <c r="AN917" t="s">
        <v>588</v>
      </c>
      <c r="AO917">
        <v>2211</v>
      </c>
      <c r="AQ917">
        <v>241</v>
      </c>
      <c r="AR917" s="21">
        <v>85</v>
      </c>
      <c r="AS917">
        <v>13</v>
      </c>
    </row>
    <row r="918" spans="13:46" x14ac:dyDescent="0.35">
      <c r="M918"/>
      <c r="AC918"/>
      <c r="AF918">
        <v>238</v>
      </c>
      <c r="AG918">
        <v>144107</v>
      </c>
      <c r="AH918">
        <v>1791</v>
      </c>
      <c r="AI918">
        <v>9</v>
      </c>
      <c r="AJ918">
        <v>8</v>
      </c>
      <c r="AK918">
        <v>67</v>
      </c>
      <c r="AM918" t="s">
        <v>589</v>
      </c>
      <c r="AN918" t="s">
        <v>590</v>
      </c>
      <c r="AO918">
        <v>2212</v>
      </c>
      <c r="AQ918">
        <v>241</v>
      </c>
      <c r="AR918" s="21">
        <v>459</v>
      </c>
      <c r="AS918">
        <v>93</v>
      </c>
    </row>
    <row r="919" spans="13:46" x14ac:dyDescent="0.35">
      <c r="M919"/>
      <c r="AC919"/>
      <c r="AF919">
        <v>238</v>
      </c>
      <c r="AG919">
        <v>144107</v>
      </c>
      <c r="AH919">
        <v>1791</v>
      </c>
      <c r="AI919">
        <v>9</v>
      </c>
      <c r="AJ919">
        <v>8</v>
      </c>
      <c r="AK919">
        <v>68</v>
      </c>
      <c r="AM919" t="s">
        <v>28</v>
      </c>
      <c r="AN919" t="s">
        <v>591</v>
      </c>
      <c r="AO919">
        <v>2213</v>
      </c>
      <c r="AQ919">
        <v>242</v>
      </c>
      <c r="AR919" s="21">
        <v>56</v>
      </c>
      <c r="AS919">
        <v>20</v>
      </c>
    </row>
    <row r="920" spans="13:46" x14ac:dyDescent="0.35">
      <c r="M920"/>
      <c r="AC920"/>
      <c r="AF920">
        <v>238</v>
      </c>
      <c r="AG920">
        <v>144107</v>
      </c>
      <c r="AH920">
        <v>1791</v>
      </c>
      <c r="AI920">
        <v>9</v>
      </c>
      <c r="AJ920">
        <v>8</v>
      </c>
      <c r="AK920">
        <v>68</v>
      </c>
      <c r="AM920" t="s">
        <v>27</v>
      </c>
      <c r="AN920" t="s">
        <v>592</v>
      </c>
      <c r="AO920">
        <v>2221</v>
      </c>
      <c r="AQ920">
        <v>244</v>
      </c>
      <c r="AR920" s="21">
        <v>1115</v>
      </c>
      <c r="AS920">
        <v>30</v>
      </c>
    </row>
    <row r="921" spans="13:46" x14ac:dyDescent="0.35">
      <c r="M921"/>
      <c r="AC921"/>
      <c r="AF921">
        <v>238</v>
      </c>
      <c r="AG921">
        <v>144107</v>
      </c>
      <c r="AH921">
        <v>1791</v>
      </c>
      <c r="AI921">
        <v>9</v>
      </c>
      <c r="AJ921">
        <v>8</v>
      </c>
      <c r="AK921">
        <v>68</v>
      </c>
      <c r="AM921" t="s">
        <v>33</v>
      </c>
      <c r="AN921" t="s">
        <v>130</v>
      </c>
      <c r="AO921">
        <v>2214</v>
      </c>
      <c r="AQ921">
        <v>242</v>
      </c>
      <c r="AR921" s="21">
        <v>245</v>
      </c>
      <c r="AS921">
        <v>10</v>
      </c>
    </row>
    <row r="922" spans="13:46" x14ac:dyDescent="0.35">
      <c r="M922"/>
      <c r="AC922"/>
      <c r="AF922">
        <v>238</v>
      </c>
      <c r="AG922">
        <v>144107</v>
      </c>
      <c r="AH922">
        <v>1791</v>
      </c>
      <c r="AI922">
        <v>9</v>
      </c>
      <c r="AJ922">
        <v>8</v>
      </c>
      <c r="AK922">
        <v>68</v>
      </c>
      <c r="AM922" t="s">
        <v>27</v>
      </c>
      <c r="AN922" t="s">
        <v>593</v>
      </c>
      <c r="AO922">
        <v>2215</v>
      </c>
      <c r="AQ922">
        <v>243</v>
      </c>
      <c r="AR922" s="21">
        <v>131</v>
      </c>
      <c r="AS922">
        <v>31</v>
      </c>
    </row>
    <row r="923" spans="13:46" x14ac:dyDescent="0.35">
      <c r="M923"/>
      <c r="AC923"/>
      <c r="AF923">
        <v>238</v>
      </c>
      <c r="AG923">
        <v>144107</v>
      </c>
      <c r="AH923">
        <v>1791</v>
      </c>
      <c r="AI923">
        <v>9</v>
      </c>
      <c r="AJ923">
        <v>9</v>
      </c>
      <c r="AK923">
        <v>68</v>
      </c>
      <c r="AM923" t="s">
        <v>594</v>
      </c>
      <c r="AN923" t="s">
        <v>593</v>
      </c>
      <c r="AO923">
        <v>2216</v>
      </c>
      <c r="AQ923">
        <v>231</v>
      </c>
      <c r="AR923" s="21">
        <v>915</v>
      </c>
      <c r="AS923">
        <v>43</v>
      </c>
      <c r="AT923" s="22">
        <f>3394802.58+SUM(AR$1402:AR1665)+SUM(AS$1402:AS1665)/100</f>
        <v>3756287.47</v>
      </c>
    </row>
    <row r="924" spans="13:46" x14ac:dyDescent="0.35">
      <c r="M924"/>
      <c r="AC924"/>
      <c r="AF924">
        <v>238</v>
      </c>
      <c r="AG924">
        <v>144107</v>
      </c>
      <c r="AH924">
        <v>1791</v>
      </c>
      <c r="AI924">
        <v>9</v>
      </c>
      <c r="AJ924">
        <v>9</v>
      </c>
      <c r="AK924">
        <v>68</v>
      </c>
      <c r="AM924" t="s">
        <v>24</v>
      </c>
      <c r="AN924" t="s">
        <v>595</v>
      </c>
      <c r="AO924">
        <v>2217</v>
      </c>
      <c r="AQ924">
        <v>243</v>
      </c>
      <c r="AR924" s="21">
        <v>879</v>
      </c>
      <c r="AS924">
        <v>47</v>
      </c>
    </row>
    <row r="925" spans="13:46" x14ac:dyDescent="0.35">
      <c r="M925"/>
      <c r="AC925"/>
      <c r="AF925">
        <v>238</v>
      </c>
      <c r="AG925">
        <v>144107</v>
      </c>
      <c r="AH925">
        <v>1791</v>
      </c>
      <c r="AI925">
        <v>9</v>
      </c>
      <c r="AJ925">
        <v>9</v>
      </c>
      <c r="AK925">
        <v>68</v>
      </c>
      <c r="AM925" t="s">
        <v>284</v>
      </c>
      <c r="AN925" t="s">
        <v>596</v>
      </c>
      <c r="AO925">
        <v>2230</v>
      </c>
      <c r="AQ925">
        <v>111</v>
      </c>
      <c r="AR925" s="21">
        <v>777</v>
      </c>
      <c r="AS925">
        <v>70</v>
      </c>
    </row>
    <row r="926" spans="13:46" x14ac:dyDescent="0.35">
      <c r="M926"/>
      <c r="AC926"/>
      <c r="AF926">
        <v>238</v>
      </c>
      <c r="AG926">
        <v>144107</v>
      </c>
      <c r="AH926">
        <v>1791</v>
      </c>
      <c r="AI926">
        <v>9</v>
      </c>
      <c r="AJ926">
        <v>9</v>
      </c>
      <c r="AK926">
        <v>68</v>
      </c>
      <c r="AM926" t="s">
        <v>332</v>
      </c>
      <c r="AN926" t="s">
        <v>333</v>
      </c>
      <c r="AO926">
        <v>2231</v>
      </c>
      <c r="AQ926">
        <v>46</v>
      </c>
      <c r="AR926" s="21">
        <v>273</v>
      </c>
      <c r="AS926">
        <v>65</v>
      </c>
    </row>
    <row r="927" spans="13:46" x14ac:dyDescent="0.35">
      <c r="M927"/>
      <c r="AC927"/>
      <c r="AF927">
        <v>238</v>
      </c>
      <c r="AG927">
        <v>144107</v>
      </c>
      <c r="AH927">
        <v>1791</v>
      </c>
      <c r="AI927">
        <v>9</v>
      </c>
      <c r="AJ927">
        <v>10</v>
      </c>
      <c r="AK927">
        <v>69</v>
      </c>
      <c r="AM927" t="s">
        <v>597</v>
      </c>
      <c r="AN927" t="s">
        <v>559</v>
      </c>
      <c r="AO927">
        <v>2232</v>
      </c>
      <c r="AQ927">
        <v>245</v>
      </c>
      <c r="AR927" s="21">
        <v>74</v>
      </c>
      <c r="AS927">
        <v>54</v>
      </c>
    </row>
    <row r="928" spans="13:46" x14ac:dyDescent="0.35">
      <c r="M928"/>
      <c r="AC928"/>
      <c r="AF928">
        <v>238</v>
      </c>
      <c r="AG928">
        <v>144107</v>
      </c>
      <c r="AH928">
        <v>1791</v>
      </c>
      <c r="AI928">
        <v>9</v>
      </c>
      <c r="AJ928">
        <v>10</v>
      </c>
      <c r="AK928">
        <v>69</v>
      </c>
      <c r="AM928" t="s">
        <v>26</v>
      </c>
      <c r="AN928" t="s">
        <v>137</v>
      </c>
      <c r="AO928">
        <v>2234</v>
      </c>
      <c r="AQ928">
        <v>61</v>
      </c>
      <c r="AR928" s="21">
        <v>1602</v>
      </c>
      <c r="AS928">
        <v>1</v>
      </c>
    </row>
    <row r="929" spans="13:46" x14ac:dyDescent="0.35">
      <c r="M929"/>
      <c r="AC929"/>
      <c r="AF929">
        <v>238</v>
      </c>
      <c r="AG929">
        <v>144107</v>
      </c>
      <c r="AH929">
        <v>1791</v>
      </c>
      <c r="AI929">
        <v>9</v>
      </c>
      <c r="AJ929">
        <v>10</v>
      </c>
      <c r="AK929">
        <v>69</v>
      </c>
      <c r="AM929" t="s">
        <v>26</v>
      </c>
      <c r="AN929" t="s">
        <v>137</v>
      </c>
      <c r="AO929">
        <v>2235</v>
      </c>
      <c r="AQ929">
        <v>61</v>
      </c>
      <c r="AR929" s="21">
        <v>2245</v>
      </c>
      <c r="AS929">
        <v>2</v>
      </c>
    </row>
    <row r="930" spans="13:46" x14ac:dyDescent="0.35">
      <c r="M930"/>
      <c r="AC930"/>
      <c r="AF930">
        <v>238</v>
      </c>
      <c r="AG930">
        <v>144107</v>
      </c>
      <c r="AH930">
        <v>1791</v>
      </c>
      <c r="AI930">
        <v>9</v>
      </c>
      <c r="AJ930">
        <v>12</v>
      </c>
      <c r="AK930">
        <v>69</v>
      </c>
      <c r="AM930" t="s">
        <v>563</v>
      </c>
      <c r="AN930" t="s">
        <v>564</v>
      </c>
      <c r="AO930">
        <v>2236</v>
      </c>
      <c r="AQ930">
        <v>185</v>
      </c>
      <c r="AR930" s="21">
        <v>84</v>
      </c>
      <c r="AS930">
        <v>13</v>
      </c>
    </row>
    <row r="931" spans="13:46" x14ac:dyDescent="0.35">
      <c r="M931"/>
      <c r="AC931"/>
      <c r="AF931">
        <v>238</v>
      </c>
      <c r="AG931">
        <v>144107</v>
      </c>
      <c r="AH931">
        <v>1791</v>
      </c>
      <c r="AI931">
        <v>9</v>
      </c>
      <c r="AJ931">
        <v>12</v>
      </c>
      <c r="AK931">
        <v>69</v>
      </c>
      <c r="AM931" t="s">
        <v>563</v>
      </c>
      <c r="AN931" t="s">
        <v>564</v>
      </c>
      <c r="AO931">
        <v>2237</v>
      </c>
      <c r="AQ931">
        <v>185</v>
      </c>
      <c r="AR931" s="21">
        <v>3</v>
      </c>
      <c r="AS931">
        <v>15</v>
      </c>
    </row>
    <row r="932" spans="13:46" x14ac:dyDescent="0.35">
      <c r="M932"/>
      <c r="AC932"/>
      <c r="AF932">
        <v>238</v>
      </c>
      <c r="AG932">
        <v>144107</v>
      </c>
      <c r="AH932">
        <v>1791</v>
      </c>
      <c r="AI932">
        <v>9</v>
      </c>
      <c r="AJ932">
        <v>12</v>
      </c>
      <c r="AK932">
        <v>69</v>
      </c>
      <c r="AM932" t="s">
        <v>35</v>
      </c>
      <c r="AN932" t="s">
        <v>508</v>
      </c>
      <c r="AO932">
        <v>2238</v>
      </c>
      <c r="AQ932">
        <v>146</v>
      </c>
      <c r="AR932" s="21">
        <v>156</v>
      </c>
      <c r="AS932">
        <v>39</v>
      </c>
    </row>
    <row r="933" spans="13:46" x14ac:dyDescent="0.35">
      <c r="M933"/>
      <c r="AC933"/>
      <c r="AF933">
        <v>238</v>
      </c>
      <c r="AG933">
        <v>144107</v>
      </c>
      <c r="AH933">
        <v>1791</v>
      </c>
      <c r="AI933">
        <v>9</v>
      </c>
      <c r="AJ933">
        <v>12</v>
      </c>
      <c r="AK933">
        <v>69</v>
      </c>
      <c r="AM933" t="s">
        <v>42</v>
      </c>
      <c r="AN933" t="s">
        <v>45</v>
      </c>
      <c r="AO933">
        <v>2242</v>
      </c>
      <c r="AQ933">
        <v>120</v>
      </c>
      <c r="AR933" s="21">
        <v>12142</v>
      </c>
      <c r="AS933">
        <v>26</v>
      </c>
    </row>
    <row r="934" spans="13:46" x14ac:dyDescent="0.35">
      <c r="M934"/>
      <c r="AC934"/>
      <c r="AF934">
        <v>238</v>
      </c>
      <c r="AG934">
        <v>144112</v>
      </c>
      <c r="AH934">
        <v>1791</v>
      </c>
      <c r="AI934">
        <v>9</v>
      </c>
      <c r="AJ934">
        <v>12</v>
      </c>
      <c r="AK934">
        <v>69</v>
      </c>
      <c r="AM934" t="s">
        <v>240</v>
      </c>
      <c r="AN934" t="s">
        <v>382</v>
      </c>
      <c r="AO934">
        <v>2243</v>
      </c>
      <c r="AQ934">
        <v>79</v>
      </c>
      <c r="AR934" s="21">
        <v>242</v>
      </c>
      <c r="AS934">
        <v>93</v>
      </c>
      <c r="AT934" s="22">
        <f>3394802.58+SUM(AR$995:AR2083)+SUM(AS$995:AS2083)/100</f>
        <v>5675880.5700000003</v>
      </c>
    </row>
    <row r="935" spans="13:46" x14ac:dyDescent="0.35">
      <c r="M935"/>
      <c r="AC935"/>
      <c r="AF935">
        <v>238</v>
      </c>
      <c r="AG935">
        <v>144112</v>
      </c>
      <c r="AH935">
        <v>1791</v>
      </c>
      <c r="AI935">
        <v>9</v>
      </c>
      <c r="AJ935">
        <v>12</v>
      </c>
      <c r="AK935">
        <v>69</v>
      </c>
      <c r="AM935" t="s">
        <v>330</v>
      </c>
      <c r="AN935" t="s">
        <v>513</v>
      </c>
      <c r="AO935">
        <v>2244</v>
      </c>
      <c r="AQ935">
        <v>195</v>
      </c>
      <c r="AR935" s="21">
        <v>659</v>
      </c>
      <c r="AS935">
        <v>22</v>
      </c>
    </row>
    <row r="936" spans="13:46" x14ac:dyDescent="0.35">
      <c r="M936"/>
      <c r="AC936"/>
      <c r="AF936">
        <v>238</v>
      </c>
      <c r="AG936">
        <v>144112</v>
      </c>
      <c r="AH936">
        <v>1791</v>
      </c>
      <c r="AI936">
        <v>9</v>
      </c>
      <c r="AJ936">
        <v>12</v>
      </c>
      <c r="AK936">
        <v>69</v>
      </c>
      <c r="AM936" t="s">
        <v>198</v>
      </c>
      <c r="AN936" t="s">
        <v>490</v>
      </c>
      <c r="AO936">
        <v>2245</v>
      </c>
      <c r="AQ936">
        <v>246</v>
      </c>
      <c r="AR936" s="21">
        <v>157</v>
      </c>
      <c r="AS936">
        <v>51</v>
      </c>
    </row>
    <row r="937" spans="13:46" x14ac:dyDescent="0.35">
      <c r="M937"/>
      <c r="AC937"/>
      <c r="AF937">
        <v>238</v>
      </c>
      <c r="AG937">
        <v>144112</v>
      </c>
      <c r="AH937">
        <v>1791</v>
      </c>
      <c r="AI937">
        <v>9</v>
      </c>
      <c r="AJ937">
        <v>12</v>
      </c>
      <c r="AK937">
        <v>69</v>
      </c>
      <c r="AM937" t="s">
        <v>36</v>
      </c>
      <c r="AN937" t="s">
        <v>47</v>
      </c>
      <c r="AO937">
        <v>2246</v>
      </c>
      <c r="AQ937">
        <v>53</v>
      </c>
      <c r="AR937" s="21">
        <v>944</v>
      </c>
      <c r="AS937">
        <v>24</v>
      </c>
    </row>
    <row r="938" spans="13:46" x14ac:dyDescent="0.35">
      <c r="M938"/>
      <c r="AC938"/>
      <c r="AF938">
        <v>238</v>
      </c>
      <c r="AG938">
        <v>144112</v>
      </c>
      <c r="AH938">
        <v>1791</v>
      </c>
      <c r="AI938">
        <v>9</v>
      </c>
      <c r="AJ938">
        <v>12</v>
      </c>
      <c r="AK938">
        <v>69</v>
      </c>
      <c r="AM938" t="s">
        <v>36</v>
      </c>
      <c r="AN938" t="s">
        <v>47</v>
      </c>
      <c r="AO938">
        <v>2247</v>
      </c>
      <c r="AQ938">
        <v>53</v>
      </c>
      <c r="AR938" s="21">
        <v>433</v>
      </c>
      <c r="AS938">
        <v>22</v>
      </c>
    </row>
    <row r="939" spans="13:46" x14ac:dyDescent="0.35">
      <c r="M939"/>
      <c r="AC939"/>
      <c r="AF939">
        <v>238</v>
      </c>
      <c r="AG939">
        <v>144112</v>
      </c>
      <c r="AH939">
        <v>1791</v>
      </c>
      <c r="AI939">
        <v>9</v>
      </c>
      <c r="AJ939">
        <v>12</v>
      </c>
      <c r="AK939">
        <v>69</v>
      </c>
      <c r="AM939" t="s">
        <v>204</v>
      </c>
      <c r="AN939" t="s">
        <v>598</v>
      </c>
      <c r="AO939">
        <v>2248</v>
      </c>
      <c r="AQ939">
        <v>246</v>
      </c>
      <c r="AR939" s="21">
        <v>2729</v>
      </c>
      <c r="AS939">
        <v>40</v>
      </c>
    </row>
    <row r="940" spans="13:46" x14ac:dyDescent="0.35">
      <c r="M940"/>
      <c r="AC940"/>
      <c r="AF940">
        <v>238</v>
      </c>
      <c r="AG940">
        <v>144112</v>
      </c>
      <c r="AH940">
        <v>1791</v>
      </c>
      <c r="AI940">
        <v>9</v>
      </c>
      <c r="AJ940">
        <v>12</v>
      </c>
      <c r="AK940">
        <v>70</v>
      </c>
      <c r="AM940" t="s">
        <v>30</v>
      </c>
      <c r="AN940" t="s">
        <v>38</v>
      </c>
      <c r="AO940">
        <v>2249</v>
      </c>
      <c r="AQ940">
        <v>43</v>
      </c>
      <c r="AR940" s="21">
        <v>120</v>
      </c>
      <c r="AS940">
        <v>0</v>
      </c>
    </row>
    <row r="941" spans="13:46" x14ac:dyDescent="0.35">
      <c r="M941"/>
      <c r="AC941"/>
      <c r="AF941">
        <v>238</v>
      </c>
      <c r="AG941">
        <v>144112</v>
      </c>
      <c r="AH941">
        <v>1791</v>
      </c>
      <c r="AI941">
        <v>9</v>
      </c>
      <c r="AJ941">
        <v>12</v>
      </c>
      <c r="AK941">
        <v>70</v>
      </c>
      <c r="AM941" t="s">
        <v>185</v>
      </c>
      <c r="AN941" t="s">
        <v>599</v>
      </c>
      <c r="AO941">
        <v>2250</v>
      </c>
      <c r="AQ941">
        <v>247</v>
      </c>
      <c r="AR941" s="21">
        <v>180</v>
      </c>
      <c r="AS941">
        <v>0</v>
      </c>
    </row>
    <row r="942" spans="13:46" x14ac:dyDescent="0.35">
      <c r="M942"/>
      <c r="AC942"/>
      <c r="AF942">
        <v>238</v>
      </c>
      <c r="AG942">
        <v>144112</v>
      </c>
      <c r="AH942">
        <v>1791</v>
      </c>
      <c r="AI942">
        <v>9</v>
      </c>
      <c r="AJ942">
        <v>12</v>
      </c>
      <c r="AK942">
        <v>70</v>
      </c>
      <c r="AM942" t="s">
        <v>600</v>
      </c>
      <c r="AN942" t="s">
        <v>601</v>
      </c>
      <c r="AO942">
        <v>2259</v>
      </c>
      <c r="AQ942">
        <v>247</v>
      </c>
      <c r="AR942" s="21">
        <v>72</v>
      </c>
      <c r="AS942">
        <v>38</v>
      </c>
    </row>
    <row r="943" spans="13:46" x14ac:dyDescent="0.35">
      <c r="M943"/>
      <c r="AC943"/>
      <c r="AF943">
        <v>238</v>
      </c>
      <c r="AG943">
        <v>144112</v>
      </c>
      <c r="AH943">
        <v>1791</v>
      </c>
      <c r="AI943">
        <v>9</v>
      </c>
      <c r="AJ943">
        <v>12</v>
      </c>
      <c r="AK943">
        <v>70</v>
      </c>
      <c r="AM943" t="s">
        <v>33</v>
      </c>
      <c r="AN943" t="s">
        <v>201</v>
      </c>
      <c r="AO943">
        <v>2275</v>
      </c>
      <c r="AQ943">
        <v>37</v>
      </c>
      <c r="AR943" s="21">
        <v>501</v>
      </c>
      <c r="AS943">
        <v>96</v>
      </c>
    </row>
    <row r="944" spans="13:46" x14ac:dyDescent="0.35">
      <c r="M944"/>
      <c r="AC944"/>
      <c r="AF944">
        <v>238</v>
      </c>
      <c r="AG944">
        <v>144112</v>
      </c>
      <c r="AH944">
        <v>1791</v>
      </c>
      <c r="AI944">
        <v>9</v>
      </c>
      <c r="AJ944">
        <v>13</v>
      </c>
      <c r="AK944">
        <v>70</v>
      </c>
      <c r="AM944" t="s">
        <v>602</v>
      </c>
      <c r="AN944" t="s">
        <v>603</v>
      </c>
      <c r="AO944">
        <v>2278</v>
      </c>
      <c r="AQ944">
        <v>249</v>
      </c>
      <c r="AR944" s="21">
        <v>351</v>
      </c>
      <c r="AS944">
        <v>40</v>
      </c>
    </row>
    <row r="945" spans="13:46" x14ac:dyDescent="0.35">
      <c r="M945"/>
      <c r="AC945"/>
      <c r="AF945">
        <v>238</v>
      </c>
      <c r="AG945">
        <v>144112</v>
      </c>
      <c r="AH945">
        <v>1791</v>
      </c>
      <c r="AI945">
        <v>9</v>
      </c>
      <c r="AJ945">
        <v>13</v>
      </c>
      <c r="AK945">
        <v>71</v>
      </c>
      <c r="AM945" t="s">
        <v>40</v>
      </c>
      <c r="AN945" t="s">
        <v>61</v>
      </c>
      <c r="AO945">
        <v>2296</v>
      </c>
      <c r="AQ945">
        <v>72</v>
      </c>
      <c r="AR945" s="21">
        <v>3027</v>
      </c>
      <c r="AS945">
        <v>11</v>
      </c>
    </row>
    <row r="946" spans="13:46" x14ac:dyDescent="0.35">
      <c r="M946"/>
      <c r="AC946"/>
      <c r="AF946">
        <v>238</v>
      </c>
      <c r="AG946">
        <v>144112</v>
      </c>
      <c r="AH946">
        <v>1791</v>
      </c>
      <c r="AI946">
        <v>9</v>
      </c>
      <c r="AJ946">
        <v>14</v>
      </c>
      <c r="AK946">
        <v>72</v>
      </c>
      <c r="AM946" t="s">
        <v>225</v>
      </c>
      <c r="AN946" t="s">
        <v>226</v>
      </c>
      <c r="AO946">
        <v>2297</v>
      </c>
      <c r="AQ946">
        <v>251</v>
      </c>
      <c r="AR946" s="21">
        <v>495</v>
      </c>
      <c r="AS946">
        <v>10</v>
      </c>
    </row>
    <row r="947" spans="13:46" x14ac:dyDescent="0.35">
      <c r="M947"/>
      <c r="AC947"/>
      <c r="AF947">
        <v>238</v>
      </c>
      <c r="AG947">
        <v>144112</v>
      </c>
      <c r="AH947">
        <v>1791</v>
      </c>
      <c r="AI947">
        <v>9</v>
      </c>
      <c r="AJ947">
        <v>14</v>
      </c>
      <c r="AK947">
        <v>72</v>
      </c>
      <c r="AM947" t="s">
        <v>33</v>
      </c>
      <c r="AN947" t="s">
        <v>201</v>
      </c>
      <c r="AO947">
        <v>2298</v>
      </c>
      <c r="AQ947">
        <v>37</v>
      </c>
      <c r="AR947" s="21">
        <v>409</v>
      </c>
      <c r="AS947">
        <v>1</v>
      </c>
    </row>
    <row r="948" spans="13:46" x14ac:dyDescent="0.35">
      <c r="M948"/>
      <c r="AC948"/>
      <c r="AF948">
        <v>238</v>
      </c>
      <c r="AG948">
        <v>144112</v>
      </c>
      <c r="AH948">
        <v>1791</v>
      </c>
      <c r="AI948">
        <v>9</v>
      </c>
      <c r="AJ948">
        <v>14</v>
      </c>
      <c r="AK948">
        <v>72</v>
      </c>
      <c r="AM948" t="s">
        <v>30</v>
      </c>
      <c r="AN948" t="s">
        <v>38</v>
      </c>
      <c r="AO948">
        <v>2300</v>
      </c>
      <c r="AQ948">
        <v>43</v>
      </c>
      <c r="AR948" s="21">
        <v>4083</v>
      </c>
      <c r="AS948">
        <v>90</v>
      </c>
    </row>
    <row r="949" spans="13:46" x14ac:dyDescent="0.35">
      <c r="M949"/>
      <c r="AC949"/>
      <c r="AF949">
        <v>239</v>
      </c>
      <c r="AG949">
        <v>144116</v>
      </c>
      <c r="AH949">
        <v>1791</v>
      </c>
      <c r="AI949">
        <v>9</v>
      </c>
      <c r="AJ949">
        <v>15</v>
      </c>
      <c r="AK949">
        <v>72</v>
      </c>
      <c r="AM949" t="s">
        <v>30</v>
      </c>
      <c r="AN949" t="s">
        <v>38</v>
      </c>
      <c r="AO949">
        <v>2301</v>
      </c>
      <c r="AQ949">
        <v>43</v>
      </c>
      <c r="AR949" s="21">
        <v>4083</v>
      </c>
      <c r="AS949">
        <v>90</v>
      </c>
      <c r="AT949" s="22">
        <f>3398702.2+SUM(AR$308:AR2744)+SUM(AS$308:AS2744)/100</f>
        <v>7334976.1299999999</v>
      </c>
    </row>
    <row r="950" spans="13:46" x14ac:dyDescent="0.35">
      <c r="M950"/>
      <c r="AC950"/>
      <c r="AF950">
        <v>239</v>
      </c>
      <c r="AG950">
        <v>144116</v>
      </c>
      <c r="AH950">
        <v>1791</v>
      </c>
      <c r="AI950">
        <v>9</v>
      </c>
      <c r="AJ950">
        <v>15</v>
      </c>
      <c r="AK950">
        <v>72</v>
      </c>
      <c r="AM950" t="s">
        <v>228</v>
      </c>
      <c r="AN950" t="s">
        <v>271</v>
      </c>
      <c r="AO950">
        <v>2302</v>
      </c>
      <c r="AQ950">
        <v>28</v>
      </c>
      <c r="AR950" s="21">
        <v>131</v>
      </c>
      <c r="AS950">
        <v>66</v>
      </c>
    </row>
    <row r="951" spans="13:46" x14ac:dyDescent="0.35">
      <c r="M951"/>
      <c r="AC951"/>
      <c r="AF951">
        <v>239</v>
      </c>
      <c r="AG951">
        <v>144116</v>
      </c>
      <c r="AH951">
        <v>1791</v>
      </c>
      <c r="AI951">
        <v>9</v>
      </c>
      <c r="AJ951">
        <v>15</v>
      </c>
      <c r="AK951">
        <v>73</v>
      </c>
      <c r="AM951" t="s">
        <v>228</v>
      </c>
      <c r="AN951" t="s">
        <v>271</v>
      </c>
      <c r="AO951">
        <v>2303</v>
      </c>
      <c r="AQ951">
        <v>28</v>
      </c>
      <c r="AR951" s="21">
        <v>180</v>
      </c>
      <c r="AS951">
        <v>0</v>
      </c>
    </row>
    <row r="952" spans="13:46" x14ac:dyDescent="0.35">
      <c r="M952"/>
      <c r="AC952"/>
      <c r="AF952">
        <v>239</v>
      </c>
      <c r="AG952">
        <v>144116</v>
      </c>
      <c r="AH952">
        <v>1791</v>
      </c>
      <c r="AI952">
        <v>9</v>
      </c>
      <c r="AJ952">
        <v>15</v>
      </c>
      <c r="AK952">
        <v>73</v>
      </c>
      <c r="AM952" t="s">
        <v>93</v>
      </c>
      <c r="AN952" t="s">
        <v>94</v>
      </c>
      <c r="AO952">
        <v>2304</v>
      </c>
      <c r="AQ952">
        <v>82</v>
      </c>
      <c r="AR952" s="21">
        <v>2429</v>
      </c>
      <c r="AS952">
        <v>89</v>
      </c>
    </row>
    <row r="953" spans="13:46" x14ac:dyDescent="0.35">
      <c r="M953"/>
      <c r="AC953"/>
      <c r="AF953">
        <v>239</v>
      </c>
      <c r="AG953">
        <v>144116</v>
      </c>
      <c r="AH953">
        <v>1791</v>
      </c>
      <c r="AI953">
        <v>9</v>
      </c>
      <c r="AJ953">
        <v>15</v>
      </c>
      <c r="AK953">
        <v>73</v>
      </c>
      <c r="AM953" t="s">
        <v>506</v>
      </c>
      <c r="AN953" t="s">
        <v>507</v>
      </c>
      <c r="AO953">
        <v>2306</v>
      </c>
      <c r="AQ953">
        <v>90</v>
      </c>
      <c r="AR953" s="21">
        <v>2344</v>
      </c>
      <c r="AS953">
        <v>4</v>
      </c>
    </row>
    <row r="954" spans="13:46" x14ac:dyDescent="0.35">
      <c r="M954"/>
      <c r="AC954"/>
      <c r="AF954">
        <v>239</v>
      </c>
      <c r="AG954">
        <v>144116</v>
      </c>
      <c r="AH954">
        <v>1791</v>
      </c>
      <c r="AI954">
        <v>9</v>
      </c>
      <c r="AJ954">
        <v>15</v>
      </c>
      <c r="AK954">
        <v>73</v>
      </c>
      <c r="AM954" t="s">
        <v>233</v>
      </c>
      <c r="AN954" t="s">
        <v>219</v>
      </c>
      <c r="AO954">
        <v>2323</v>
      </c>
      <c r="AQ954">
        <v>7</v>
      </c>
      <c r="AR954" s="21">
        <v>4333</v>
      </c>
      <c r="AS954">
        <v>58</v>
      </c>
    </row>
    <row r="955" spans="13:46" x14ac:dyDescent="0.35">
      <c r="M955"/>
      <c r="AC955"/>
      <c r="AF955">
        <v>239</v>
      </c>
      <c r="AG955">
        <v>144116</v>
      </c>
      <c r="AH955">
        <v>1791</v>
      </c>
      <c r="AI955">
        <v>9</v>
      </c>
      <c r="AJ955">
        <v>15</v>
      </c>
      <c r="AK955">
        <v>73</v>
      </c>
      <c r="AM955" t="s">
        <v>42</v>
      </c>
      <c r="AN955" t="s">
        <v>580</v>
      </c>
      <c r="AO955">
        <v>2324</v>
      </c>
      <c r="AQ955">
        <v>226</v>
      </c>
      <c r="AR955" s="21">
        <v>145</v>
      </c>
      <c r="AS955">
        <v>26</v>
      </c>
    </row>
    <row r="956" spans="13:46" x14ac:dyDescent="0.35">
      <c r="M956"/>
      <c r="AC956"/>
      <c r="AF956">
        <v>239</v>
      </c>
      <c r="AG956">
        <v>144116</v>
      </c>
      <c r="AH956">
        <v>1791</v>
      </c>
      <c r="AI956">
        <v>9</v>
      </c>
      <c r="AJ956">
        <v>15</v>
      </c>
      <c r="AK956">
        <v>74</v>
      </c>
      <c r="AM956" t="s">
        <v>330</v>
      </c>
      <c r="AN956" t="s">
        <v>513</v>
      </c>
      <c r="AO956">
        <v>2325</v>
      </c>
      <c r="AQ956">
        <v>198</v>
      </c>
      <c r="AR956" s="21">
        <v>42</v>
      </c>
      <c r="AS956">
        <v>87</v>
      </c>
    </row>
    <row r="957" spans="13:46" x14ac:dyDescent="0.35">
      <c r="M957"/>
      <c r="AC957"/>
      <c r="AF957">
        <v>239</v>
      </c>
      <c r="AG957">
        <v>144116</v>
      </c>
      <c r="AH957">
        <v>1791</v>
      </c>
      <c r="AI957">
        <v>9</v>
      </c>
      <c r="AJ957">
        <v>15</v>
      </c>
      <c r="AK957">
        <v>74</v>
      </c>
      <c r="AM957" t="s">
        <v>179</v>
      </c>
      <c r="AN957" t="s">
        <v>180</v>
      </c>
      <c r="AO957">
        <v>2326</v>
      </c>
      <c r="AQ957">
        <v>256</v>
      </c>
      <c r="AR957" s="21">
        <v>230</v>
      </c>
      <c r="AS957">
        <v>40</v>
      </c>
    </row>
    <row r="958" spans="13:46" x14ac:dyDescent="0.35">
      <c r="M958"/>
      <c r="AC958"/>
      <c r="AF958">
        <v>239</v>
      </c>
      <c r="AG958">
        <v>144116</v>
      </c>
      <c r="AH958">
        <v>1791</v>
      </c>
      <c r="AI958">
        <v>9</v>
      </c>
      <c r="AJ958">
        <v>15</v>
      </c>
      <c r="AK958">
        <v>74</v>
      </c>
      <c r="AM958" t="s">
        <v>30</v>
      </c>
      <c r="AN958" t="s">
        <v>200</v>
      </c>
      <c r="AO958">
        <v>2337</v>
      </c>
      <c r="AQ958">
        <v>252</v>
      </c>
      <c r="AR958" s="21">
        <v>118</v>
      </c>
      <c r="AS958">
        <v>48</v>
      </c>
    </row>
    <row r="959" spans="13:46" x14ac:dyDescent="0.35">
      <c r="M959"/>
      <c r="AC959"/>
      <c r="AF959">
        <v>239</v>
      </c>
      <c r="AG959">
        <v>144116</v>
      </c>
      <c r="AH959">
        <v>1791</v>
      </c>
      <c r="AI959">
        <v>9</v>
      </c>
      <c r="AJ959">
        <v>15</v>
      </c>
      <c r="AK959">
        <v>74</v>
      </c>
      <c r="AM959" t="s">
        <v>250</v>
      </c>
      <c r="AN959" t="s">
        <v>604</v>
      </c>
      <c r="AO959">
        <v>2338</v>
      </c>
      <c r="AQ959">
        <v>253</v>
      </c>
      <c r="AR959" s="21">
        <v>203</v>
      </c>
      <c r="AS959">
        <v>17</v>
      </c>
    </row>
    <row r="960" spans="13:46" x14ac:dyDescent="0.35">
      <c r="M960"/>
      <c r="AC960"/>
      <c r="AF960">
        <v>239</v>
      </c>
      <c r="AG960">
        <v>144116</v>
      </c>
      <c r="AH960">
        <v>1791</v>
      </c>
      <c r="AI960">
        <v>9</v>
      </c>
      <c r="AJ960">
        <v>15</v>
      </c>
      <c r="AK960">
        <v>75</v>
      </c>
      <c r="AM960" t="s">
        <v>233</v>
      </c>
      <c r="AN960" t="s">
        <v>219</v>
      </c>
      <c r="AO960">
        <v>2339</v>
      </c>
      <c r="AQ960">
        <v>7</v>
      </c>
      <c r="AR960" s="21">
        <v>641</v>
      </c>
      <c r="AS960">
        <v>12</v>
      </c>
    </row>
    <row r="961" spans="13:46" x14ac:dyDescent="0.35">
      <c r="M961"/>
      <c r="AC961"/>
      <c r="AF961">
        <v>239</v>
      </c>
      <c r="AG961">
        <v>144116</v>
      </c>
      <c r="AH961">
        <v>1791</v>
      </c>
      <c r="AI961">
        <v>9</v>
      </c>
      <c r="AJ961">
        <v>15</v>
      </c>
      <c r="AK961">
        <v>75</v>
      </c>
      <c r="AM961" t="s">
        <v>605</v>
      </c>
      <c r="AN961" t="s">
        <v>500</v>
      </c>
      <c r="AO961">
        <v>2340</v>
      </c>
      <c r="AQ961">
        <v>200</v>
      </c>
      <c r="AR961" s="21">
        <v>217</v>
      </c>
      <c r="AS961">
        <v>81</v>
      </c>
    </row>
    <row r="962" spans="13:46" x14ac:dyDescent="0.35">
      <c r="M962"/>
      <c r="AC962"/>
      <c r="AF962">
        <v>239</v>
      </c>
      <c r="AG962">
        <v>144116</v>
      </c>
      <c r="AH962">
        <v>1791</v>
      </c>
      <c r="AI962">
        <v>9</v>
      </c>
      <c r="AJ962">
        <v>15</v>
      </c>
      <c r="AK962">
        <v>75</v>
      </c>
      <c r="AM962" t="s">
        <v>240</v>
      </c>
      <c r="AN962" t="s">
        <v>606</v>
      </c>
      <c r="AO962">
        <v>2341</v>
      </c>
      <c r="AQ962">
        <v>253</v>
      </c>
      <c r="AR962" s="21">
        <v>40</v>
      </c>
      <c r="AS962">
        <v>2</v>
      </c>
    </row>
    <row r="963" spans="13:46" x14ac:dyDescent="0.35">
      <c r="M963"/>
      <c r="AC963"/>
      <c r="AF963">
        <v>239</v>
      </c>
      <c r="AG963">
        <v>144116</v>
      </c>
      <c r="AH963">
        <v>1791</v>
      </c>
      <c r="AI963">
        <v>9</v>
      </c>
      <c r="AJ963">
        <v>15</v>
      </c>
      <c r="AK963">
        <v>75</v>
      </c>
      <c r="AM963" t="s">
        <v>36</v>
      </c>
      <c r="AN963" t="s">
        <v>607</v>
      </c>
      <c r="AO963">
        <v>2342</v>
      </c>
      <c r="AQ963">
        <v>254</v>
      </c>
      <c r="AR963" s="21">
        <v>22</v>
      </c>
      <c r="AS963">
        <v>39</v>
      </c>
    </row>
    <row r="964" spans="13:46" x14ac:dyDescent="0.35">
      <c r="M964"/>
      <c r="AC964"/>
      <c r="AF964">
        <v>239</v>
      </c>
      <c r="AG964">
        <v>144116</v>
      </c>
      <c r="AH964">
        <v>1791</v>
      </c>
      <c r="AI964">
        <v>9</v>
      </c>
      <c r="AJ964">
        <v>15</v>
      </c>
      <c r="AK964">
        <v>75</v>
      </c>
      <c r="AM964" t="s">
        <v>310</v>
      </c>
      <c r="AN964" t="s">
        <v>608</v>
      </c>
      <c r="AO964">
        <v>2342</v>
      </c>
      <c r="AQ964">
        <v>254</v>
      </c>
      <c r="AR964" s="21">
        <v>53</v>
      </c>
      <c r="AS964">
        <v>4</v>
      </c>
    </row>
    <row r="965" spans="13:46" x14ac:dyDescent="0.35">
      <c r="M965"/>
      <c r="AC965"/>
      <c r="AF965">
        <v>239</v>
      </c>
      <c r="AG965">
        <v>144120</v>
      </c>
      <c r="AH965">
        <v>1791</v>
      </c>
      <c r="AI965">
        <v>9</v>
      </c>
      <c r="AJ965">
        <v>15</v>
      </c>
      <c r="AK965">
        <v>75</v>
      </c>
      <c r="AM965" t="s">
        <v>36</v>
      </c>
      <c r="AN965" t="s">
        <v>44</v>
      </c>
      <c r="AO965">
        <v>2344</v>
      </c>
      <c r="AQ965">
        <v>17</v>
      </c>
      <c r="AR965" s="21">
        <v>2595</v>
      </c>
      <c r="AS965">
        <v>68</v>
      </c>
    </row>
    <row r="966" spans="13:46" x14ac:dyDescent="0.35">
      <c r="M966"/>
      <c r="AC966"/>
      <c r="AF966">
        <v>239</v>
      </c>
      <c r="AG966">
        <v>144120</v>
      </c>
      <c r="AH966">
        <v>1791</v>
      </c>
      <c r="AI966">
        <v>9</v>
      </c>
      <c r="AJ966">
        <v>15</v>
      </c>
      <c r="AK966">
        <v>75</v>
      </c>
      <c r="AM966" t="s">
        <v>154</v>
      </c>
      <c r="AN966" t="s">
        <v>300</v>
      </c>
      <c r="AO966">
        <v>2345</v>
      </c>
      <c r="AQ966">
        <v>255</v>
      </c>
      <c r="AR966" s="21">
        <v>187</v>
      </c>
      <c r="AS966">
        <v>50</v>
      </c>
    </row>
    <row r="967" spans="13:46" x14ac:dyDescent="0.35">
      <c r="M967"/>
      <c r="AC967"/>
      <c r="AF967">
        <v>239</v>
      </c>
      <c r="AG967">
        <v>144120</v>
      </c>
      <c r="AH967">
        <v>1791</v>
      </c>
      <c r="AI967">
        <v>9</v>
      </c>
      <c r="AJ967">
        <v>15</v>
      </c>
      <c r="AK967">
        <v>75</v>
      </c>
      <c r="AM967" t="s">
        <v>27</v>
      </c>
      <c r="AN967" t="s">
        <v>552</v>
      </c>
      <c r="AO967">
        <v>2346</v>
      </c>
      <c r="AQ967">
        <v>185</v>
      </c>
      <c r="AR967" s="21">
        <v>9505</v>
      </c>
      <c r="AS967">
        <v>92</v>
      </c>
    </row>
    <row r="968" spans="13:46" x14ac:dyDescent="0.35">
      <c r="M968"/>
      <c r="AC968"/>
      <c r="AF968">
        <v>239</v>
      </c>
      <c r="AG968">
        <v>144120</v>
      </c>
      <c r="AH968">
        <v>1791</v>
      </c>
      <c r="AI968">
        <v>9</v>
      </c>
      <c r="AJ968">
        <v>15</v>
      </c>
      <c r="AK968">
        <v>75</v>
      </c>
      <c r="AM968" t="s">
        <v>104</v>
      </c>
      <c r="AN968" t="s">
        <v>520</v>
      </c>
      <c r="AO968">
        <v>2347</v>
      </c>
      <c r="AQ968">
        <v>41</v>
      </c>
      <c r="AR968" s="21">
        <v>16446</v>
      </c>
      <c r="AS968">
        <v>11</v>
      </c>
    </row>
    <row r="969" spans="13:46" x14ac:dyDescent="0.35">
      <c r="M969"/>
      <c r="AC969"/>
      <c r="AF969">
        <v>239</v>
      </c>
      <c r="AG969">
        <v>144120</v>
      </c>
      <c r="AH969">
        <v>1791</v>
      </c>
      <c r="AI969">
        <v>9</v>
      </c>
      <c r="AJ969">
        <v>15</v>
      </c>
      <c r="AK969">
        <v>75</v>
      </c>
      <c r="AM969" t="s">
        <v>26</v>
      </c>
      <c r="AN969" t="s">
        <v>609</v>
      </c>
      <c r="AO969">
        <v>2348</v>
      </c>
      <c r="AQ969">
        <v>255</v>
      </c>
      <c r="AR969" s="21">
        <v>148</v>
      </c>
      <c r="AS969">
        <v>0</v>
      </c>
    </row>
    <row r="970" spans="13:46" x14ac:dyDescent="0.35">
      <c r="M970"/>
      <c r="AC970"/>
      <c r="AF970">
        <v>239</v>
      </c>
      <c r="AG970">
        <v>144120</v>
      </c>
      <c r="AH970">
        <v>1791</v>
      </c>
      <c r="AI970">
        <v>9</v>
      </c>
      <c r="AJ970">
        <v>15</v>
      </c>
      <c r="AK970">
        <v>75</v>
      </c>
      <c r="AM970" t="s">
        <v>310</v>
      </c>
      <c r="AN970" t="s">
        <v>608</v>
      </c>
      <c r="AO970">
        <v>2349</v>
      </c>
      <c r="AQ970">
        <v>254</v>
      </c>
      <c r="AR970" s="21">
        <v>358</v>
      </c>
      <c r="AS970">
        <v>53</v>
      </c>
    </row>
    <row r="971" spans="13:46" x14ac:dyDescent="0.35">
      <c r="M971"/>
      <c r="AC971"/>
      <c r="AF971">
        <v>239</v>
      </c>
      <c r="AG971">
        <v>144120</v>
      </c>
      <c r="AH971">
        <v>1791</v>
      </c>
      <c r="AI971">
        <v>9</v>
      </c>
      <c r="AJ971">
        <v>15</v>
      </c>
      <c r="AK971">
        <v>75</v>
      </c>
      <c r="AM971" t="s">
        <v>153</v>
      </c>
      <c r="AO971">
        <v>2350</v>
      </c>
      <c r="AQ971">
        <v>24</v>
      </c>
      <c r="AR971" s="21">
        <v>754</v>
      </c>
      <c r="AS971">
        <v>21</v>
      </c>
    </row>
    <row r="972" spans="13:46" x14ac:dyDescent="0.35">
      <c r="M972"/>
      <c r="AC972"/>
      <c r="AF972">
        <v>239</v>
      </c>
      <c r="AG972">
        <v>144120</v>
      </c>
      <c r="AH972">
        <v>1791</v>
      </c>
      <c r="AI972">
        <v>9</v>
      </c>
      <c r="AJ972">
        <v>15</v>
      </c>
      <c r="AK972">
        <v>76</v>
      </c>
      <c r="AM972" t="s">
        <v>179</v>
      </c>
      <c r="AN972" t="s">
        <v>63</v>
      </c>
      <c r="AO972">
        <v>2351</v>
      </c>
      <c r="AQ972">
        <v>256</v>
      </c>
      <c r="AR972" s="21">
        <v>536</v>
      </c>
      <c r="AS972">
        <v>53</v>
      </c>
      <c r="AT972" s="22">
        <f>3439779.06+SUM(AR$2155:AR2764)+SUM(AS$2155:AS2764)/100</f>
        <v>3542636.44</v>
      </c>
    </row>
    <row r="973" spans="13:46" x14ac:dyDescent="0.35">
      <c r="M973"/>
      <c r="AC973"/>
      <c r="AF973">
        <v>239</v>
      </c>
      <c r="AG973">
        <v>144120</v>
      </c>
      <c r="AH973">
        <v>1791</v>
      </c>
      <c r="AI973">
        <v>9</v>
      </c>
      <c r="AJ973">
        <v>15</v>
      </c>
      <c r="AK973">
        <v>76</v>
      </c>
      <c r="AM973" t="s">
        <v>104</v>
      </c>
      <c r="AN973" t="s">
        <v>105</v>
      </c>
      <c r="AO973">
        <v>2352</v>
      </c>
      <c r="AQ973">
        <v>77</v>
      </c>
      <c r="AR973" s="21">
        <v>857</v>
      </c>
      <c r="AS973">
        <v>77</v>
      </c>
    </row>
    <row r="974" spans="13:46" x14ac:dyDescent="0.35">
      <c r="M974"/>
      <c r="AC974"/>
      <c r="AF974">
        <v>239</v>
      </c>
      <c r="AG974">
        <v>144120</v>
      </c>
      <c r="AH974">
        <v>1791</v>
      </c>
      <c r="AI974">
        <v>9</v>
      </c>
      <c r="AJ974">
        <v>15</v>
      </c>
      <c r="AK974">
        <v>76</v>
      </c>
      <c r="AM974" t="s">
        <v>40</v>
      </c>
      <c r="AN974" t="s">
        <v>50</v>
      </c>
      <c r="AO974">
        <v>2353</v>
      </c>
      <c r="AQ974">
        <v>63</v>
      </c>
      <c r="AR974" s="21">
        <v>1320</v>
      </c>
      <c r="AS974">
        <v>0</v>
      </c>
    </row>
    <row r="975" spans="13:46" x14ac:dyDescent="0.35">
      <c r="M975"/>
      <c r="AC975"/>
      <c r="AF975">
        <v>239</v>
      </c>
      <c r="AG975">
        <v>144120</v>
      </c>
      <c r="AH975">
        <v>1791</v>
      </c>
      <c r="AI975">
        <v>9</v>
      </c>
      <c r="AJ975">
        <v>15</v>
      </c>
      <c r="AK975">
        <v>76</v>
      </c>
      <c r="AM975" t="s">
        <v>26</v>
      </c>
      <c r="AN975" t="s">
        <v>610</v>
      </c>
      <c r="AO975">
        <v>2354</v>
      </c>
      <c r="AQ975">
        <v>257</v>
      </c>
      <c r="AR975" s="21">
        <v>1119</v>
      </c>
      <c r="AS975">
        <v>60</v>
      </c>
    </row>
    <row r="976" spans="13:46" x14ac:dyDescent="0.35">
      <c r="M976"/>
      <c r="AC976"/>
      <c r="AF976">
        <v>239</v>
      </c>
      <c r="AG976">
        <v>144120</v>
      </c>
      <c r="AH976">
        <v>1791</v>
      </c>
      <c r="AI976">
        <v>9</v>
      </c>
      <c r="AJ976">
        <v>15</v>
      </c>
      <c r="AK976">
        <v>76</v>
      </c>
      <c r="AM976" t="s">
        <v>85</v>
      </c>
      <c r="AN976" t="s">
        <v>611</v>
      </c>
      <c r="AO976">
        <v>2355</v>
      </c>
      <c r="AQ976">
        <v>257</v>
      </c>
      <c r="AR976" s="21">
        <v>55</v>
      </c>
      <c r="AS976">
        <v>96</v>
      </c>
    </row>
    <row r="977" spans="13:45" x14ac:dyDescent="0.35">
      <c r="M977"/>
      <c r="AC977"/>
      <c r="AF977">
        <v>239</v>
      </c>
      <c r="AG977">
        <v>144120</v>
      </c>
      <c r="AH977">
        <v>1791</v>
      </c>
      <c r="AI977">
        <v>9</v>
      </c>
      <c r="AJ977">
        <v>15</v>
      </c>
      <c r="AK977">
        <v>76</v>
      </c>
      <c r="AM977" t="s">
        <v>612</v>
      </c>
      <c r="AN977" t="s">
        <v>613</v>
      </c>
      <c r="AO977">
        <v>2356</v>
      </c>
      <c r="AQ977">
        <v>258</v>
      </c>
      <c r="AR977" s="21">
        <v>1782</v>
      </c>
      <c r="AS977">
        <v>3</v>
      </c>
    </row>
    <row r="978" spans="13:45" x14ac:dyDescent="0.35">
      <c r="M978"/>
      <c r="AC978"/>
      <c r="AF978">
        <v>239</v>
      </c>
      <c r="AG978">
        <v>144120</v>
      </c>
      <c r="AH978">
        <v>1791</v>
      </c>
      <c r="AI978">
        <v>9</v>
      </c>
      <c r="AJ978">
        <v>15</v>
      </c>
      <c r="AK978">
        <v>76</v>
      </c>
      <c r="AM978" t="s">
        <v>27</v>
      </c>
      <c r="AN978" t="s">
        <v>614</v>
      </c>
      <c r="AO978">
        <v>2357</v>
      </c>
      <c r="AQ978">
        <v>258</v>
      </c>
      <c r="AR978" s="21">
        <v>108</v>
      </c>
      <c r="AS978">
        <v>0</v>
      </c>
    </row>
    <row r="979" spans="13:45" x14ac:dyDescent="0.35">
      <c r="M979"/>
      <c r="AC979"/>
      <c r="AF979">
        <v>239</v>
      </c>
      <c r="AG979">
        <v>144120</v>
      </c>
      <c r="AH979">
        <v>1791</v>
      </c>
      <c r="AI979">
        <v>9</v>
      </c>
      <c r="AJ979">
        <v>15</v>
      </c>
      <c r="AK979">
        <v>76</v>
      </c>
      <c r="AM979" t="s">
        <v>615</v>
      </c>
      <c r="AN979" t="s">
        <v>467</v>
      </c>
      <c r="AO979">
        <v>2538</v>
      </c>
      <c r="AQ979">
        <v>259</v>
      </c>
      <c r="AR979" s="21">
        <v>157</v>
      </c>
      <c r="AS979">
        <v>30</v>
      </c>
    </row>
    <row r="980" spans="13:45" x14ac:dyDescent="0.35">
      <c r="M980"/>
      <c r="AC980"/>
      <c r="AF980">
        <v>239</v>
      </c>
      <c r="AG980">
        <v>144120</v>
      </c>
      <c r="AH980">
        <v>1791</v>
      </c>
      <c r="AI980">
        <v>9</v>
      </c>
      <c r="AJ980">
        <v>15</v>
      </c>
      <c r="AK980">
        <v>76</v>
      </c>
      <c r="AM980" t="s">
        <v>37</v>
      </c>
      <c r="AN980" t="s">
        <v>616</v>
      </c>
      <c r="AO980">
        <v>2539</v>
      </c>
      <c r="AQ980">
        <v>259</v>
      </c>
      <c r="AR980" s="21">
        <v>38</v>
      </c>
      <c r="AS980">
        <v>73</v>
      </c>
    </row>
    <row r="981" spans="13:45" x14ac:dyDescent="0.35">
      <c r="M981"/>
      <c r="AC981"/>
      <c r="AF981">
        <v>239</v>
      </c>
      <c r="AG981">
        <v>144120</v>
      </c>
      <c r="AH981">
        <v>1791</v>
      </c>
      <c r="AI981">
        <v>9</v>
      </c>
      <c r="AJ981">
        <v>15</v>
      </c>
      <c r="AK981">
        <v>76</v>
      </c>
      <c r="AL981" t="s">
        <v>23</v>
      </c>
      <c r="AM981" s="27" t="s">
        <v>379</v>
      </c>
      <c r="AN981" s="27" t="s">
        <v>378</v>
      </c>
      <c r="AO981" s="27">
        <v>2360</v>
      </c>
      <c r="AP981" s="27"/>
      <c r="AQ981" s="27">
        <v>76</v>
      </c>
      <c r="AR981" s="26">
        <v>165412</v>
      </c>
      <c r="AS981" s="27">
        <v>15</v>
      </c>
    </row>
    <row r="982" spans="13:45" x14ac:dyDescent="0.35">
      <c r="M982"/>
      <c r="AC982"/>
      <c r="AF982">
        <v>239</v>
      </c>
      <c r="AG982">
        <v>144120</v>
      </c>
      <c r="AH982">
        <v>1791</v>
      </c>
      <c r="AI982">
        <v>9</v>
      </c>
      <c r="AJ982">
        <v>15</v>
      </c>
      <c r="AK982">
        <v>76</v>
      </c>
      <c r="AM982" t="s">
        <v>27</v>
      </c>
      <c r="AN982" t="s">
        <v>617</v>
      </c>
      <c r="AO982">
        <v>2361</v>
      </c>
      <c r="AQ982">
        <v>264</v>
      </c>
      <c r="AR982" s="21">
        <v>8869</v>
      </c>
      <c r="AS982">
        <v>52</v>
      </c>
    </row>
    <row r="983" spans="13:45" x14ac:dyDescent="0.35">
      <c r="M983"/>
      <c r="AC983"/>
      <c r="AF983">
        <v>239</v>
      </c>
      <c r="AG983">
        <v>144120</v>
      </c>
      <c r="AH983">
        <v>1791</v>
      </c>
      <c r="AI983">
        <v>10</v>
      </c>
      <c r="AJ983">
        <v>1</v>
      </c>
      <c r="AK983">
        <v>76</v>
      </c>
      <c r="AM983" t="s">
        <v>147</v>
      </c>
      <c r="AN983" t="s">
        <v>156</v>
      </c>
      <c r="AO983">
        <v>2362</v>
      </c>
      <c r="AQ983">
        <v>44</v>
      </c>
      <c r="AR983" s="21">
        <v>1263</v>
      </c>
      <c r="AS983">
        <v>27</v>
      </c>
    </row>
    <row r="984" spans="13:45" x14ac:dyDescent="0.35">
      <c r="M984"/>
      <c r="AC984"/>
      <c r="AF984">
        <v>260</v>
      </c>
      <c r="AG984">
        <v>144146</v>
      </c>
      <c r="AH984">
        <v>1791</v>
      </c>
      <c r="AI984">
        <v>10</v>
      </c>
      <c r="AJ984">
        <v>3</v>
      </c>
      <c r="AK984">
        <v>76</v>
      </c>
      <c r="AM984" t="s">
        <v>30</v>
      </c>
      <c r="AN984" t="s">
        <v>38</v>
      </c>
      <c r="AO984">
        <v>2370</v>
      </c>
      <c r="AQ984">
        <v>43</v>
      </c>
      <c r="AR984" s="21">
        <v>140</v>
      </c>
      <c r="AS984">
        <v>88</v>
      </c>
    </row>
    <row r="985" spans="13:45" x14ac:dyDescent="0.35">
      <c r="M985"/>
      <c r="AC985"/>
      <c r="AF985">
        <v>260</v>
      </c>
      <c r="AG985">
        <v>144146</v>
      </c>
      <c r="AH985">
        <v>1791</v>
      </c>
      <c r="AI985">
        <v>10</v>
      </c>
      <c r="AJ985">
        <v>3</v>
      </c>
      <c r="AK985">
        <v>76</v>
      </c>
      <c r="AM985" t="s">
        <v>30</v>
      </c>
      <c r="AN985" t="s">
        <v>38</v>
      </c>
      <c r="AO985">
        <v>2371</v>
      </c>
      <c r="AQ985">
        <v>43</v>
      </c>
      <c r="AR985" s="21">
        <v>424</v>
      </c>
      <c r="AS985">
        <v>64</v>
      </c>
    </row>
    <row r="986" spans="13:45" x14ac:dyDescent="0.35">
      <c r="M986"/>
      <c r="AC986"/>
      <c r="AF986">
        <v>260</v>
      </c>
      <c r="AG986">
        <v>144146</v>
      </c>
      <c r="AH986">
        <v>1791</v>
      </c>
      <c r="AI986">
        <v>10</v>
      </c>
      <c r="AJ986">
        <v>4</v>
      </c>
      <c r="AK986">
        <v>77</v>
      </c>
      <c r="AM986" t="s">
        <v>330</v>
      </c>
      <c r="AN986" t="s">
        <v>513</v>
      </c>
      <c r="AO986">
        <v>2372</v>
      </c>
      <c r="AQ986">
        <v>198</v>
      </c>
      <c r="AR986" s="21">
        <v>1791</v>
      </c>
      <c r="AS986">
        <v>69</v>
      </c>
    </row>
    <row r="987" spans="13:45" x14ac:dyDescent="0.35">
      <c r="M987"/>
      <c r="AC987"/>
      <c r="AF987">
        <v>260</v>
      </c>
      <c r="AG987">
        <v>144146</v>
      </c>
      <c r="AH987">
        <v>1791</v>
      </c>
      <c r="AI987">
        <v>10</v>
      </c>
      <c r="AJ987">
        <v>4</v>
      </c>
      <c r="AK987">
        <v>77</v>
      </c>
      <c r="AM987" t="s">
        <v>53</v>
      </c>
      <c r="AN987" t="s">
        <v>91</v>
      </c>
      <c r="AO987">
        <v>2387</v>
      </c>
      <c r="AQ987">
        <v>267</v>
      </c>
      <c r="AR987" s="21">
        <v>257</v>
      </c>
      <c r="AS987">
        <v>98</v>
      </c>
    </row>
    <row r="988" spans="13:45" x14ac:dyDescent="0.35">
      <c r="M988"/>
      <c r="AC988"/>
      <c r="AF988">
        <v>260</v>
      </c>
      <c r="AG988">
        <v>144146</v>
      </c>
      <c r="AH988">
        <v>1791</v>
      </c>
      <c r="AI988">
        <v>10</v>
      </c>
      <c r="AJ988">
        <v>4</v>
      </c>
      <c r="AK988">
        <v>77</v>
      </c>
      <c r="AM988" t="s">
        <v>53</v>
      </c>
      <c r="AN988" t="s">
        <v>91</v>
      </c>
      <c r="AO988">
        <v>2388</v>
      </c>
      <c r="AQ988">
        <v>267</v>
      </c>
      <c r="AR988" s="21">
        <v>51</v>
      </c>
      <c r="AS988">
        <v>66</v>
      </c>
    </row>
    <row r="989" spans="13:45" x14ac:dyDescent="0.35">
      <c r="M989"/>
      <c r="AC989"/>
      <c r="AF989">
        <v>260</v>
      </c>
      <c r="AG989">
        <v>144146</v>
      </c>
      <c r="AH989">
        <v>1791</v>
      </c>
      <c r="AI989">
        <v>10</v>
      </c>
      <c r="AJ989">
        <v>5</v>
      </c>
      <c r="AK989">
        <v>78</v>
      </c>
      <c r="AL989" t="s">
        <v>23</v>
      </c>
      <c r="AM989" t="s">
        <v>176</v>
      </c>
      <c r="AN989" t="s">
        <v>618</v>
      </c>
      <c r="AO989">
        <v>2389</v>
      </c>
      <c r="AQ989">
        <v>267</v>
      </c>
      <c r="AR989" s="21">
        <v>1</v>
      </c>
      <c r="AS989">
        <v>59</v>
      </c>
    </row>
    <row r="990" spans="13:45" x14ac:dyDescent="0.35">
      <c r="M990"/>
      <c r="AC990"/>
      <c r="AF990">
        <v>260</v>
      </c>
      <c r="AG990">
        <v>144146</v>
      </c>
      <c r="AH990">
        <v>1791</v>
      </c>
      <c r="AI990">
        <v>10</v>
      </c>
      <c r="AJ990">
        <v>5</v>
      </c>
      <c r="AK990">
        <v>78</v>
      </c>
      <c r="AL990" t="s">
        <v>23</v>
      </c>
      <c r="AM990" t="s">
        <v>176</v>
      </c>
      <c r="AN990" t="s">
        <v>618</v>
      </c>
      <c r="AO990">
        <v>2390</v>
      </c>
      <c r="AQ990">
        <v>267</v>
      </c>
      <c r="AR990" s="21">
        <v>63</v>
      </c>
      <c r="AS990">
        <v>68</v>
      </c>
    </row>
    <row r="991" spans="13:45" x14ac:dyDescent="0.35">
      <c r="M991"/>
      <c r="AC991"/>
      <c r="AF991">
        <v>260</v>
      </c>
      <c r="AG991">
        <v>144146</v>
      </c>
      <c r="AH991">
        <v>1791</v>
      </c>
      <c r="AI991">
        <v>10</v>
      </c>
      <c r="AJ991">
        <v>5</v>
      </c>
      <c r="AK991">
        <v>78</v>
      </c>
      <c r="AM991" t="s">
        <v>40</v>
      </c>
      <c r="AN991" t="s">
        <v>50</v>
      </c>
      <c r="AO991">
        <v>2391</v>
      </c>
      <c r="AQ991">
        <v>63</v>
      </c>
      <c r="AR991" s="21">
        <v>1068</v>
      </c>
      <c r="AS991">
        <v>4</v>
      </c>
    </row>
    <row r="992" spans="13:45" x14ac:dyDescent="0.35">
      <c r="M992"/>
      <c r="AC992"/>
      <c r="AF992">
        <v>260</v>
      </c>
      <c r="AG992">
        <v>144146</v>
      </c>
      <c r="AH992">
        <v>1791</v>
      </c>
      <c r="AI992">
        <v>10</v>
      </c>
      <c r="AJ992">
        <v>5</v>
      </c>
      <c r="AK992">
        <v>78</v>
      </c>
      <c r="AM992" t="s">
        <v>40</v>
      </c>
      <c r="AN992" t="s">
        <v>50</v>
      </c>
      <c r="AO992">
        <v>2392</v>
      </c>
      <c r="AQ992">
        <v>63</v>
      </c>
      <c r="AR992" s="21">
        <v>1141</v>
      </c>
      <c r="AS992">
        <v>22</v>
      </c>
    </row>
    <row r="993" spans="13:46" x14ac:dyDescent="0.35">
      <c r="M993"/>
      <c r="AC993"/>
      <c r="AF993">
        <v>260</v>
      </c>
      <c r="AG993">
        <v>144146</v>
      </c>
      <c r="AH993">
        <v>1791</v>
      </c>
      <c r="AI993">
        <v>10</v>
      </c>
      <c r="AJ993">
        <v>5</v>
      </c>
      <c r="AK993">
        <v>78</v>
      </c>
      <c r="AM993" t="s">
        <v>39</v>
      </c>
      <c r="AN993" t="s">
        <v>619</v>
      </c>
      <c r="AO993">
        <v>2393</v>
      </c>
      <c r="AQ993">
        <v>268</v>
      </c>
      <c r="AR993" s="21">
        <v>77</v>
      </c>
      <c r="AS993">
        <v>20</v>
      </c>
    </row>
    <row r="994" spans="13:46" x14ac:dyDescent="0.35">
      <c r="M994"/>
      <c r="AC994"/>
      <c r="AF994">
        <v>260</v>
      </c>
      <c r="AG994">
        <v>144146</v>
      </c>
      <c r="AH994">
        <v>1791</v>
      </c>
      <c r="AI994">
        <v>10</v>
      </c>
      <c r="AJ994">
        <v>5</v>
      </c>
      <c r="AK994">
        <v>78</v>
      </c>
      <c r="AM994" t="s">
        <v>39</v>
      </c>
      <c r="AN994" t="s">
        <v>619</v>
      </c>
      <c r="AO994">
        <v>2394</v>
      </c>
      <c r="AQ994">
        <v>268</v>
      </c>
      <c r="AR994" s="21">
        <v>390</v>
      </c>
      <c r="AS994">
        <v>98</v>
      </c>
    </row>
    <row r="995" spans="13:46" x14ac:dyDescent="0.35">
      <c r="M995"/>
      <c r="AC995"/>
      <c r="AF995">
        <v>260</v>
      </c>
      <c r="AG995">
        <v>144146</v>
      </c>
      <c r="AH995">
        <v>1791</v>
      </c>
      <c r="AI995">
        <v>10</v>
      </c>
      <c r="AJ995">
        <v>5</v>
      </c>
      <c r="AK995">
        <v>78</v>
      </c>
      <c r="AL995" t="s">
        <v>463</v>
      </c>
      <c r="AM995" t="s">
        <v>24</v>
      </c>
      <c r="AN995" t="s">
        <v>620</v>
      </c>
      <c r="AO995">
        <v>2395</v>
      </c>
      <c r="AQ995">
        <v>268</v>
      </c>
      <c r="AR995" s="21">
        <v>1833</v>
      </c>
      <c r="AS995">
        <v>62</v>
      </c>
    </row>
    <row r="996" spans="13:46" x14ac:dyDescent="0.35">
      <c r="M996"/>
      <c r="AC996"/>
      <c r="AF996">
        <v>260</v>
      </c>
      <c r="AG996">
        <v>144146</v>
      </c>
      <c r="AH996">
        <v>1791</v>
      </c>
      <c r="AI996">
        <v>10</v>
      </c>
      <c r="AJ996">
        <v>5</v>
      </c>
      <c r="AK996">
        <v>78</v>
      </c>
      <c r="AL996" t="s">
        <v>463</v>
      </c>
      <c r="AM996" t="s">
        <v>27</v>
      </c>
      <c r="AN996" t="s">
        <v>621</v>
      </c>
      <c r="AO996">
        <v>2396</v>
      </c>
      <c r="AQ996">
        <v>269</v>
      </c>
      <c r="AR996" s="21">
        <v>678</v>
      </c>
      <c r="AS996">
        <v>30</v>
      </c>
    </row>
    <row r="997" spans="13:46" x14ac:dyDescent="0.35">
      <c r="M997"/>
      <c r="AC997"/>
      <c r="AF997">
        <v>260</v>
      </c>
      <c r="AG997">
        <v>144146</v>
      </c>
      <c r="AH997">
        <v>1791</v>
      </c>
      <c r="AI997">
        <v>10</v>
      </c>
      <c r="AJ997">
        <v>5</v>
      </c>
      <c r="AK997">
        <v>78</v>
      </c>
      <c r="AM997" t="s">
        <v>35</v>
      </c>
      <c r="AN997" t="s">
        <v>622</v>
      </c>
      <c r="AO997">
        <v>2428</v>
      </c>
      <c r="AQ997">
        <v>274</v>
      </c>
      <c r="AR997" s="21">
        <v>62</v>
      </c>
      <c r="AS997">
        <v>24</v>
      </c>
    </row>
    <row r="998" spans="13:46" x14ac:dyDescent="0.35">
      <c r="M998"/>
      <c r="AC998"/>
      <c r="AF998">
        <v>260</v>
      </c>
      <c r="AG998">
        <v>144146</v>
      </c>
      <c r="AH998">
        <v>1791</v>
      </c>
      <c r="AI998">
        <v>10</v>
      </c>
      <c r="AJ998">
        <v>5</v>
      </c>
      <c r="AK998">
        <v>78</v>
      </c>
      <c r="AM998" t="s">
        <v>27</v>
      </c>
      <c r="AN998" t="s">
        <v>623</v>
      </c>
      <c r="AO998">
        <v>2431</v>
      </c>
      <c r="AQ998">
        <v>275</v>
      </c>
      <c r="AR998" s="21">
        <v>78</v>
      </c>
      <c r="AS998">
        <v>53</v>
      </c>
    </row>
    <row r="999" spans="13:46" x14ac:dyDescent="0.35">
      <c r="M999"/>
      <c r="AC999"/>
      <c r="AF999">
        <v>260</v>
      </c>
      <c r="AG999">
        <v>144146</v>
      </c>
      <c r="AH999">
        <v>1791</v>
      </c>
      <c r="AI999">
        <v>10</v>
      </c>
      <c r="AJ999">
        <v>7</v>
      </c>
      <c r="AK999">
        <v>80</v>
      </c>
      <c r="AM999" t="s">
        <v>28</v>
      </c>
      <c r="AN999" t="s">
        <v>29</v>
      </c>
      <c r="AO999">
        <v>2436</v>
      </c>
      <c r="AQ999">
        <v>30</v>
      </c>
      <c r="AR999" s="21">
        <v>10085</v>
      </c>
      <c r="AS999">
        <v>17</v>
      </c>
    </row>
    <row r="1000" spans="13:46" x14ac:dyDescent="0.35">
      <c r="M1000"/>
      <c r="AC1000"/>
      <c r="AF1000">
        <v>260</v>
      </c>
      <c r="AG1000">
        <v>144146</v>
      </c>
      <c r="AH1000">
        <v>1791</v>
      </c>
      <c r="AI1000">
        <v>10</v>
      </c>
      <c r="AJ1000">
        <v>10</v>
      </c>
      <c r="AK1000">
        <v>80</v>
      </c>
      <c r="AM1000" t="s">
        <v>40</v>
      </c>
      <c r="AN1000" t="s">
        <v>41</v>
      </c>
      <c r="AO1000">
        <v>2437</v>
      </c>
      <c r="AQ1000">
        <v>33</v>
      </c>
      <c r="AR1000" s="21">
        <v>600</v>
      </c>
      <c r="AS1000">
        <v>0</v>
      </c>
      <c r="AT1000" s="22">
        <f>3341664.38+SUM(AR$1099:AR2109)+SUM(AS$1099:AS2109)/100</f>
        <v>5492917.8399999999</v>
      </c>
    </row>
    <row r="1001" spans="13:46" x14ac:dyDescent="0.35">
      <c r="M1001"/>
      <c r="AC1001"/>
      <c r="AF1001">
        <v>260</v>
      </c>
      <c r="AG1001">
        <v>144150</v>
      </c>
      <c r="AH1001">
        <v>1791</v>
      </c>
      <c r="AI1001">
        <v>10</v>
      </c>
      <c r="AJ1001">
        <v>10</v>
      </c>
      <c r="AK1001">
        <v>80</v>
      </c>
      <c r="AM1001" t="s">
        <v>24</v>
      </c>
      <c r="AN1001" t="s">
        <v>25</v>
      </c>
      <c r="AO1001">
        <v>2438</v>
      </c>
      <c r="AQ1001">
        <v>126</v>
      </c>
      <c r="AR1001" s="21">
        <v>746</v>
      </c>
      <c r="AS1001">
        <v>40</v>
      </c>
      <c r="AT1001" s="22">
        <f>+AT1000-3394301.35</f>
        <v>2098616.4899999998</v>
      </c>
    </row>
    <row r="1002" spans="13:46" x14ac:dyDescent="0.35">
      <c r="M1002"/>
      <c r="AC1002"/>
      <c r="AF1002">
        <v>260</v>
      </c>
      <c r="AG1002">
        <v>144150</v>
      </c>
      <c r="AH1002">
        <v>1791</v>
      </c>
      <c r="AI1002">
        <v>10</v>
      </c>
      <c r="AJ1002">
        <v>10</v>
      </c>
      <c r="AK1002">
        <v>80</v>
      </c>
      <c r="AM1002" t="s">
        <v>24</v>
      </c>
      <c r="AN1002" t="s">
        <v>624</v>
      </c>
      <c r="AO1002">
        <v>2441</v>
      </c>
      <c r="AQ1002">
        <v>276</v>
      </c>
      <c r="AR1002" s="21">
        <v>3179</v>
      </c>
      <c r="AS1002">
        <v>38</v>
      </c>
      <c r="AT1002" s="22">
        <f>SUM(AR$14:AR1031)+SUM(AS$14:AS1031)/100</f>
        <v>2300736.27</v>
      </c>
    </row>
    <row r="1003" spans="13:46" x14ac:dyDescent="0.35">
      <c r="M1003"/>
      <c r="AC1003"/>
      <c r="AF1003">
        <v>260</v>
      </c>
      <c r="AG1003">
        <v>144150</v>
      </c>
      <c r="AH1003">
        <v>1791</v>
      </c>
      <c r="AI1003">
        <v>10</v>
      </c>
      <c r="AJ1003">
        <v>10</v>
      </c>
      <c r="AK1003">
        <v>80</v>
      </c>
      <c r="AM1003" t="s">
        <v>176</v>
      </c>
      <c r="AN1003" t="s">
        <v>625</v>
      </c>
      <c r="AO1003">
        <v>2446</v>
      </c>
      <c r="AQ1003">
        <v>276</v>
      </c>
      <c r="AR1003" s="21">
        <v>207</v>
      </c>
      <c r="AS1003">
        <v>27</v>
      </c>
    </row>
    <row r="1004" spans="13:46" x14ac:dyDescent="0.35">
      <c r="M1004"/>
      <c r="AC1004"/>
      <c r="AF1004">
        <v>260</v>
      </c>
      <c r="AG1004">
        <v>144150</v>
      </c>
      <c r="AH1004">
        <v>1791</v>
      </c>
      <c r="AI1004">
        <v>10</v>
      </c>
      <c r="AJ1004">
        <v>12</v>
      </c>
      <c r="AK1004">
        <v>81</v>
      </c>
      <c r="AM1004" t="s">
        <v>242</v>
      </c>
      <c r="AN1004" t="s">
        <v>570</v>
      </c>
      <c r="AO1004">
        <v>2448</v>
      </c>
      <c r="AQ1004">
        <v>220</v>
      </c>
      <c r="AR1004" s="21">
        <v>68</v>
      </c>
      <c r="AS1004">
        <v>30</v>
      </c>
    </row>
    <row r="1005" spans="13:46" x14ac:dyDescent="0.35">
      <c r="M1005"/>
      <c r="AC1005"/>
      <c r="AF1005">
        <v>260</v>
      </c>
      <c r="AG1005">
        <v>144150</v>
      </c>
      <c r="AH1005">
        <v>1791</v>
      </c>
      <c r="AI1005">
        <v>10</v>
      </c>
      <c r="AJ1005">
        <v>12</v>
      </c>
      <c r="AK1005">
        <v>81</v>
      </c>
      <c r="AM1005" t="s">
        <v>499</v>
      </c>
      <c r="AN1005" t="s">
        <v>500</v>
      </c>
      <c r="AO1005">
        <v>2456</v>
      </c>
      <c r="AQ1005">
        <v>87</v>
      </c>
      <c r="AR1005" s="21">
        <v>529</v>
      </c>
      <c r="AS1005">
        <v>47</v>
      </c>
    </row>
    <row r="1006" spans="13:46" x14ac:dyDescent="0.35">
      <c r="M1006"/>
      <c r="AC1006"/>
      <c r="AF1006">
        <v>260</v>
      </c>
      <c r="AG1006">
        <v>144150</v>
      </c>
      <c r="AH1006">
        <v>1791</v>
      </c>
      <c r="AI1006">
        <v>10</v>
      </c>
      <c r="AJ1006">
        <v>12</v>
      </c>
      <c r="AK1006">
        <v>81</v>
      </c>
      <c r="AM1006" t="s">
        <v>104</v>
      </c>
      <c r="AN1006" t="s">
        <v>577</v>
      </c>
      <c r="AO1006">
        <v>2459</v>
      </c>
      <c r="AQ1006">
        <v>213</v>
      </c>
      <c r="AR1006" s="21">
        <v>4350</v>
      </c>
      <c r="AS1006">
        <v>68</v>
      </c>
    </row>
    <row r="1007" spans="13:46" x14ac:dyDescent="0.35">
      <c r="M1007"/>
      <c r="AC1007"/>
      <c r="AF1007">
        <v>260</v>
      </c>
      <c r="AG1007">
        <v>144150</v>
      </c>
      <c r="AH1007">
        <v>1791</v>
      </c>
      <c r="AI1007">
        <v>10</v>
      </c>
      <c r="AJ1007">
        <v>13</v>
      </c>
      <c r="AK1007">
        <v>81</v>
      </c>
      <c r="AM1007" t="s">
        <v>27</v>
      </c>
      <c r="AN1007" t="s">
        <v>617</v>
      </c>
      <c r="AO1007">
        <v>2461</v>
      </c>
      <c r="AQ1007">
        <v>264</v>
      </c>
      <c r="AR1007" s="21">
        <v>31</v>
      </c>
      <c r="AS1007">
        <v>95</v>
      </c>
    </row>
    <row r="1008" spans="13:46" x14ac:dyDescent="0.35">
      <c r="M1008"/>
      <c r="AC1008"/>
      <c r="AF1008">
        <v>260</v>
      </c>
      <c r="AG1008">
        <v>144150</v>
      </c>
      <c r="AH1008">
        <v>1791</v>
      </c>
      <c r="AI1008">
        <v>10</v>
      </c>
      <c r="AJ1008">
        <v>13</v>
      </c>
      <c r="AK1008">
        <v>81</v>
      </c>
      <c r="AL1008" t="s">
        <v>23</v>
      </c>
      <c r="AM1008" t="s">
        <v>24</v>
      </c>
      <c r="AN1008" t="s">
        <v>627</v>
      </c>
      <c r="AO1008">
        <v>2467</v>
      </c>
      <c r="AQ1008">
        <v>280</v>
      </c>
      <c r="AR1008" s="21">
        <v>300</v>
      </c>
      <c r="AS1008">
        <v>0</v>
      </c>
    </row>
    <row r="1009" spans="13:45" x14ac:dyDescent="0.35">
      <c r="M1009"/>
      <c r="AC1009"/>
      <c r="AF1009">
        <v>260</v>
      </c>
      <c r="AG1009">
        <v>144150</v>
      </c>
      <c r="AH1009">
        <v>1791</v>
      </c>
      <c r="AI1009">
        <v>10</v>
      </c>
      <c r="AJ1009">
        <v>14</v>
      </c>
      <c r="AK1009">
        <v>81</v>
      </c>
      <c r="AM1009" t="s">
        <v>148</v>
      </c>
      <c r="AN1009" t="s">
        <v>149</v>
      </c>
      <c r="AO1009">
        <v>2466</v>
      </c>
      <c r="AQ1009">
        <v>9</v>
      </c>
      <c r="AR1009" s="21">
        <v>517</v>
      </c>
      <c r="AS1009">
        <v>20</v>
      </c>
    </row>
    <row r="1010" spans="13:45" x14ac:dyDescent="0.35">
      <c r="M1010"/>
      <c r="AC1010"/>
      <c r="AF1010">
        <v>260</v>
      </c>
      <c r="AG1010">
        <v>144150</v>
      </c>
      <c r="AH1010">
        <v>1791</v>
      </c>
      <c r="AI1010">
        <v>10</v>
      </c>
      <c r="AJ1010">
        <v>15</v>
      </c>
      <c r="AK1010">
        <v>81</v>
      </c>
      <c r="AM1010" t="s">
        <v>30</v>
      </c>
      <c r="AN1010" t="s">
        <v>628</v>
      </c>
      <c r="AO1010">
        <v>2468</v>
      </c>
      <c r="AQ1010">
        <v>280</v>
      </c>
      <c r="AR1010" s="21">
        <v>47</v>
      </c>
      <c r="AS1010">
        <v>0</v>
      </c>
    </row>
    <row r="1011" spans="13:45" x14ac:dyDescent="0.35">
      <c r="M1011"/>
      <c r="AC1011"/>
      <c r="AF1011">
        <v>260</v>
      </c>
      <c r="AG1011">
        <v>144150</v>
      </c>
      <c r="AH1011">
        <v>1791</v>
      </c>
      <c r="AI1011">
        <v>10</v>
      </c>
      <c r="AJ1011">
        <v>14</v>
      </c>
      <c r="AK1011">
        <v>81</v>
      </c>
      <c r="AM1011" t="s">
        <v>549</v>
      </c>
      <c r="AN1011" t="s">
        <v>425</v>
      </c>
      <c r="AO1011">
        <v>2469</v>
      </c>
      <c r="AQ1011">
        <v>184</v>
      </c>
      <c r="AR1011" s="21">
        <v>268</v>
      </c>
      <c r="AS1011">
        <v>30</v>
      </c>
    </row>
    <row r="1012" spans="13:45" x14ac:dyDescent="0.35">
      <c r="M1012"/>
      <c r="AC1012"/>
      <c r="AF1012">
        <v>260</v>
      </c>
      <c r="AG1012">
        <v>144150</v>
      </c>
      <c r="AH1012">
        <v>1791</v>
      </c>
      <c r="AI1012">
        <v>10</v>
      </c>
      <c r="AJ1012">
        <v>15</v>
      </c>
      <c r="AK1012">
        <v>81</v>
      </c>
      <c r="AM1012" t="s">
        <v>240</v>
      </c>
      <c r="AN1012" t="s">
        <v>382</v>
      </c>
      <c r="AO1012">
        <v>2470</v>
      </c>
      <c r="AQ1012">
        <v>79</v>
      </c>
      <c r="AR1012" s="21">
        <v>12</v>
      </c>
      <c r="AS1012">
        <v>55</v>
      </c>
    </row>
    <row r="1013" spans="13:45" x14ac:dyDescent="0.35">
      <c r="M1013"/>
      <c r="AC1013"/>
      <c r="AF1013">
        <v>260</v>
      </c>
      <c r="AG1013">
        <v>144150</v>
      </c>
      <c r="AH1013">
        <v>1791</v>
      </c>
      <c r="AI1013">
        <v>10</v>
      </c>
      <c r="AJ1013">
        <v>15</v>
      </c>
      <c r="AK1013">
        <v>81</v>
      </c>
      <c r="AM1013" t="s">
        <v>427</v>
      </c>
      <c r="AN1013" t="s">
        <v>629</v>
      </c>
      <c r="AO1013">
        <v>2471</v>
      </c>
      <c r="AQ1013">
        <v>281</v>
      </c>
      <c r="AR1013" s="21">
        <v>86</v>
      </c>
      <c r="AS1013">
        <v>43</v>
      </c>
    </row>
    <row r="1014" spans="13:45" x14ac:dyDescent="0.35">
      <c r="M1014"/>
      <c r="AC1014"/>
      <c r="AF1014">
        <v>260</v>
      </c>
      <c r="AG1014">
        <v>144150</v>
      </c>
      <c r="AH1014">
        <v>1791</v>
      </c>
      <c r="AI1014">
        <v>10</v>
      </c>
      <c r="AJ1014">
        <v>15</v>
      </c>
      <c r="AK1014">
        <v>81</v>
      </c>
      <c r="AM1014" t="s">
        <v>36</v>
      </c>
      <c r="AN1014" t="s">
        <v>47</v>
      </c>
      <c r="AO1014">
        <v>2472</v>
      </c>
      <c r="AQ1014">
        <v>53</v>
      </c>
      <c r="AR1014" s="21">
        <v>710</v>
      </c>
      <c r="AS1014">
        <v>2</v>
      </c>
    </row>
    <row r="1015" spans="13:45" x14ac:dyDescent="0.35">
      <c r="M1015"/>
      <c r="AC1015"/>
      <c r="AF1015">
        <v>260</v>
      </c>
      <c r="AG1015">
        <v>144150</v>
      </c>
      <c r="AH1015">
        <v>1791</v>
      </c>
      <c r="AI1015">
        <v>10</v>
      </c>
      <c r="AJ1015">
        <v>15</v>
      </c>
      <c r="AK1015">
        <v>81</v>
      </c>
      <c r="AM1015" t="s">
        <v>24</v>
      </c>
      <c r="AN1015" t="s">
        <v>630</v>
      </c>
      <c r="AO1015">
        <v>2473</v>
      </c>
      <c r="AQ1015">
        <v>38</v>
      </c>
      <c r="AR1015" s="21">
        <v>41</v>
      </c>
      <c r="AS1015">
        <v>67</v>
      </c>
    </row>
    <row r="1016" spans="13:45" x14ac:dyDescent="0.35">
      <c r="M1016"/>
      <c r="AC1016"/>
      <c r="AF1016">
        <v>260</v>
      </c>
      <c r="AG1016">
        <v>144150</v>
      </c>
      <c r="AH1016">
        <v>1791</v>
      </c>
      <c r="AI1016">
        <v>10</v>
      </c>
      <c r="AJ1016">
        <v>15</v>
      </c>
      <c r="AK1016">
        <v>81</v>
      </c>
      <c r="AM1016" t="s">
        <v>411</v>
      </c>
      <c r="AN1016" t="s">
        <v>38</v>
      </c>
      <c r="AO1016">
        <v>2474</v>
      </c>
      <c r="AQ1016">
        <v>281</v>
      </c>
      <c r="AR1016" s="21">
        <v>641</v>
      </c>
      <c r="AS1016">
        <v>66</v>
      </c>
    </row>
    <row r="1017" spans="13:45" x14ac:dyDescent="0.35">
      <c r="M1017"/>
      <c r="AC1017"/>
      <c r="AF1017">
        <v>260</v>
      </c>
      <c r="AG1017">
        <v>144150</v>
      </c>
      <c r="AH1017">
        <v>1791</v>
      </c>
      <c r="AI1017">
        <v>10</v>
      </c>
      <c r="AJ1017">
        <v>17</v>
      </c>
      <c r="AK1017">
        <v>82</v>
      </c>
      <c r="AM1017" t="s">
        <v>46</v>
      </c>
      <c r="AO1017">
        <v>2475</v>
      </c>
      <c r="AQ1017">
        <v>285</v>
      </c>
      <c r="AR1017" s="21">
        <v>10814</v>
      </c>
      <c r="AS1017">
        <v>92</v>
      </c>
    </row>
    <row r="1018" spans="13:45" x14ac:dyDescent="0.35">
      <c r="M1018"/>
      <c r="AC1018"/>
      <c r="AF1018">
        <v>260</v>
      </c>
      <c r="AG1018">
        <v>144150</v>
      </c>
      <c r="AH1018">
        <v>1791</v>
      </c>
      <c r="AI1018">
        <v>10</v>
      </c>
      <c r="AJ1018">
        <v>17</v>
      </c>
      <c r="AK1018">
        <v>82</v>
      </c>
      <c r="AM1018" t="s">
        <v>28</v>
      </c>
      <c r="AN1018" t="s">
        <v>29</v>
      </c>
      <c r="AO1018">
        <v>2477</v>
      </c>
      <c r="AQ1018">
        <v>30</v>
      </c>
      <c r="AR1018" s="21">
        <v>4263</v>
      </c>
      <c r="AS1018">
        <v>36</v>
      </c>
    </row>
    <row r="1019" spans="13:45" x14ac:dyDescent="0.35">
      <c r="M1019"/>
      <c r="AC1019"/>
      <c r="AF1019">
        <v>260</v>
      </c>
      <c r="AG1019">
        <v>144150</v>
      </c>
      <c r="AH1019">
        <v>1791</v>
      </c>
      <c r="AI1019">
        <v>10</v>
      </c>
      <c r="AJ1019">
        <v>17</v>
      </c>
      <c r="AK1019">
        <v>82</v>
      </c>
      <c r="AM1019" t="s">
        <v>28</v>
      </c>
      <c r="AN1019" t="s">
        <v>84</v>
      </c>
      <c r="AO1019">
        <v>2483</v>
      </c>
      <c r="AQ1019">
        <v>202</v>
      </c>
      <c r="AR1019" s="21">
        <v>149</v>
      </c>
      <c r="AS1019">
        <v>38</v>
      </c>
    </row>
    <row r="1020" spans="13:45" x14ac:dyDescent="0.35">
      <c r="M1020"/>
      <c r="AC1020"/>
      <c r="AF1020">
        <v>261</v>
      </c>
      <c r="AG1020">
        <v>144155</v>
      </c>
      <c r="AH1020">
        <v>1791</v>
      </c>
      <c r="AI1020">
        <v>10</v>
      </c>
      <c r="AJ1020">
        <v>17</v>
      </c>
      <c r="AK1020">
        <v>82</v>
      </c>
      <c r="AM1020" t="s">
        <v>27</v>
      </c>
      <c r="AN1020" t="s">
        <v>322</v>
      </c>
      <c r="AO1020">
        <v>2498</v>
      </c>
      <c r="AQ1020">
        <v>34</v>
      </c>
      <c r="AR1020" s="21">
        <v>237</v>
      </c>
      <c r="AS1020">
        <v>54</v>
      </c>
    </row>
    <row r="1021" spans="13:45" x14ac:dyDescent="0.35">
      <c r="M1021"/>
      <c r="AC1021"/>
      <c r="AF1021">
        <v>261</v>
      </c>
      <c r="AG1021">
        <v>144155</v>
      </c>
      <c r="AH1021">
        <v>1791</v>
      </c>
      <c r="AI1021">
        <v>10</v>
      </c>
      <c r="AJ1021">
        <v>17</v>
      </c>
      <c r="AK1021">
        <v>82</v>
      </c>
      <c r="AM1021" t="s">
        <v>403</v>
      </c>
      <c r="AN1021" t="s">
        <v>631</v>
      </c>
      <c r="AO1021">
        <v>2499</v>
      </c>
      <c r="AQ1021">
        <v>282</v>
      </c>
      <c r="AR1021" s="21">
        <v>1233</v>
      </c>
      <c r="AS1021">
        <v>47</v>
      </c>
    </row>
    <row r="1022" spans="13:45" x14ac:dyDescent="0.35">
      <c r="M1022"/>
      <c r="AC1022"/>
      <c r="AF1022">
        <v>261</v>
      </c>
      <c r="AG1022">
        <v>144155</v>
      </c>
      <c r="AH1022">
        <v>1791</v>
      </c>
      <c r="AI1022">
        <v>10</v>
      </c>
      <c r="AJ1022">
        <v>19</v>
      </c>
      <c r="AK1022">
        <v>84</v>
      </c>
      <c r="AM1022" t="s">
        <v>414</v>
      </c>
      <c r="AN1022" t="s">
        <v>415</v>
      </c>
      <c r="AO1022">
        <v>2500</v>
      </c>
      <c r="AQ1022">
        <v>100</v>
      </c>
      <c r="AR1022" s="21">
        <v>360</v>
      </c>
      <c r="AS1022">
        <v>0</v>
      </c>
    </row>
    <row r="1023" spans="13:45" x14ac:dyDescent="0.35">
      <c r="M1023"/>
      <c r="AC1023"/>
      <c r="AF1023">
        <v>261</v>
      </c>
      <c r="AG1023">
        <v>144155</v>
      </c>
      <c r="AH1023">
        <v>1791</v>
      </c>
      <c r="AI1023">
        <v>10</v>
      </c>
      <c r="AJ1023">
        <v>19</v>
      </c>
      <c r="AK1023">
        <v>84</v>
      </c>
      <c r="AM1023" t="s">
        <v>185</v>
      </c>
      <c r="AN1023" t="s">
        <v>632</v>
      </c>
      <c r="AO1023">
        <v>2511</v>
      </c>
      <c r="AQ1023">
        <v>288</v>
      </c>
      <c r="AR1023" s="21">
        <v>113</v>
      </c>
      <c r="AS1023">
        <v>59</v>
      </c>
    </row>
    <row r="1024" spans="13:45" x14ac:dyDescent="0.35">
      <c r="M1024"/>
      <c r="AC1024"/>
      <c r="AF1024">
        <v>261</v>
      </c>
      <c r="AG1024">
        <v>144155</v>
      </c>
      <c r="AH1024">
        <v>1791</v>
      </c>
      <c r="AI1024">
        <v>10</v>
      </c>
      <c r="AJ1024">
        <v>19</v>
      </c>
      <c r="AK1024">
        <v>84</v>
      </c>
      <c r="AM1024" t="s">
        <v>27</v>
      </c>
      <c r="AN1024" t="s">
        <v>247</v>
      </c>
      <c r="AO1024">
        <v>2523</v>
      </c>
      <c r="AQ1024">
        <v>289</v>
      </c>
      <c r="AR1024" s="21">
        <v>382</v>
      </c>
      <c r="AS1024">
        <v>96</v>
      </c>
    </row>
    <row r="1025" spans="13:47" x14ac:dyDescent="0.35">
      <c r="M1025"/>
      <c r="AC1025"/>
      <c r="AF1025">
        <v>261</v>
      </c>
      <c r="AG1025">
        <v>144155</v>
      </c>
      <c r="AH1025">
        <v>1791</v>
      </c>
      <c r="AI1025">
        <v>10</v>
      </c>
      <c r="AJ1025">
        <v>20</v>
      </c>
      <c r="AK1025">
        <v>85</v>
      </c>
      <c r="AM1025" t="s">
        <v>27</v>
      </c>
      <c r="AN1025" t="s">
        <v>633</v>
      </c>
      <c r="AO1025">
        <v>2524</v>
      </c>
      <c r="AQ1025">
        <v>290</v>
      </c>
      <c r="AR1025" s="21">
        <v>44</v>
      </c>
      <c r="AS1025">
        <v>78</v>
      </c>
    </row>
    <row r="1026" spans="13:47" x14ac:dyDescent="0.35">
      <c r="M1026"/>
      <c r="AC1026"/>
      <c r="AF1026">
        <v>261</v>
      </c>
      <c r="AG1026">
        <v>144155</v>
      </c>
      <c r="AH1026">
        <v>1791</v>
      </c>
      <c r="AI1026">
        <v>10</v>
      </c>
      <c r="AJ1026">
        <v>24</v>
      </c>
      <c r="AK1026">
        <v>85</v>
      </c>
      <c r="AM1026" t="s">
        <v>465</v>
      </c>
      <c r="AN1026" t="s">
        <v>466</v>
      </c>
      <c r="AO1026">
        <v>2525</v>
      </c>
      <c r="AQ1026">
        <v>129</v>
      </c>
      <c r="AR1026" s="21">
        <v>2129</v>
      </c>
      <c r="AS1026">
        <v>89</v>
      </c>
    </row>
    <row r="1027" spans="13:47" x14ac:dyDescent="0.35">
      <c r="M1027"/>
      <c r="AC1027"/>
      <c r="AF1027">
        <v>261</v>
      </c>
      <c r="AG1027">
        <v>144155</v>
      </c>
      <c r="AH1027">
        <v>1791</v>
      </c>
      <c r="AI1027">
        <v>10</v>
      </c>
      <c r="AJ1027">
        <v>24</v>
      </c>
      <c r="AK1027">
        <v>85</v>
      </c>
      <c r="AM1027" t="s">
        <v>27</v>
      </c>
      <c r="AN1027" t="s">
        <v>54</v>
      </c>
      <c r="AO1027">
        <v>2519</v>
      </c>
      <c r="AQ1027">
        <v>181</v>
      </c>
      <c r="AR1027" s="21">
        <v>214</v>
      </c>
      <c r="AS1027">
        <v>81</v>
      </c>
    </row>
    <row r="1028" spans="13:47" x14ac:dyDescent="0.35">
      <c r="M1028"/>
      <c r="AC1028"/>
      <c r="AF1028">
        <v>261</v>
      </c>
      <c r="AG1028">
        <v>144155</v>
      </c>
      <c r="AH1028">
        <v>1791</v>
      </c>
      <c r="AI1028">
        <v>10</v>
      </c>
      <c r="AJ1028">
        <v>24</v>
      </c>
      <c r="AK1028">
        <v>85</v>
      </c>
      <c r="AM1028" t="s">
        <v>634</v>
      </c>
      <c r="AN1028" t="s">
        <v>635</v>
      </c>
      <c r="AO1028">
        <v>2531</v>
      </c>
      <c r="AQ1028">
        <v>292</v>
      </c>
      <c r="AR1028" s="21">
        <v>55</v>
      </c>
      <c r="AS1028">
        <v>7</v>
      </c>
    </row>
    <row r="1029" spans="13:47" x14ac:dyDescent="0.35">
      <c r="M1029"/>
      <c r="AC1029"/>
      <c r="AF1029">
        <v>261</v>
      </c>
      <c r="AG1029">
        <v>144155</v>
      </c>
      <c r="AH1029">
        <v>1791</v>
      </c>
      <c r="AI1029">
        <v>10</v>
      </c>
      <c r="AJ1029">
        <v>22</v>
      </c>
      <c r="AK1029">
        <v>85</v>
      </c>
      <c r="AM1029" t="s">
        <v>636</v>
      </c>
      <c r="AN1029" t="s">
        <v>101</v>
      </c>
      <c r="AO1029">
        <v>2549</v>
      </c>
      <c r="AQ1029">
        <v>295</v>
      </c>
      <c r="AR1029" s="21">
        <v>575</v>
      </c>
      <c r="AS1029">
        <v>27</v>
      </c>
    </row>
    <row r="1030" spans="13:47" x14ac:dyDescent="0.35">
      <c r="M1030"/>
      <c r="AC1030"/>
      <c r="AF1030">
        <v>261</v>
      </c>
      <c r="AG1030">
        <v>144155</v>
      </c>
      <c r="AH1030">
        <v>1791</v>
      </c>
      <c r="AI1030">
        <v>10</v>
      </c>
      <c r="AJ1030">
        <v>24</v>
      </c>
      <c r="AK1030">
        <v>86</v>
      </c>
      <c r="AM1030" t="s">
        <v>637</v>
      </c>
      <c r="AN1030" t="s">
        <v>101</v>
      </c>
      <c r="AO1030">
        <v>2550</v>
      </c>
      <c r="AQ1030">
        <v>296</v>
      </c>
      <c r="AR1030" s="21">
        <v>240</v>
      </c>
      <c r="AS1030">
        <v>8</v>
      </c>
    </row>
    <row r="1031" spans="13:47" x14ac:dyDescent="0.35">
      <c r="M1031"/>
      <c r="AC1031"/>
      <c r="AF1031">
        <v>261</v>
      </c>
      <c r="AG1031">
        <v>144155</v>
      </c>
      <c r="AH1031">
        <v>1791</v>
      </c>
      <c r="AI1031">
        <v>10</v>
      </c>
      <c r="AJ1031">
        <v>27</v>
      </c>
      <c r="AK1031">
        <v>87</v>
      </c>
      <c r="AM1031" t="s">
        <v>173</v>
      </c>
      <c r="AN1031" t="s">
        <v>638</v>
      </c>
      <c r="AO1031">
        <v>2551</v>
      </c>
      <c r="AQ1031">
        <v>296</v>
      </c>
      <c r="AR1031" s="21">
        <v>58</v>
      </c>
      <c r="AS1031">
        <v>8</v>
      </c>
      <c r="AU1031" s="22"/>
    </row>
    <row r="1032" spans="13:47" x14ac:dyDescent="0.35">
      <c r="M1032"/>
      <c r="AC1032"/>
      <c r="AF1032">
        <v>261</v>
      </c>
      <c r="AG1032">
        <v>144155</v>
      </c>
      <c r="AH1032">
        <v>1791</v>
      </c>
      <c r="AI1032">
        <v>10</v>
      </c>
      <c r="AJ1032">
        <v>27</v>
      </c>
      <c r="AK1032">
        <v>88</v>
      </c>
      <c r="AM1032" t="s">
        <v>27</v>
      </c>
      <c r="AN1032" t="s">
        <v>131</v>
      </c>
      <c r="AO1032">
        <v>2552</v>
      </c>
      <c r="AQ1032">
        <v>64</v>
      </c>
      <c r="AR1032" s="21">
        <v>86</v>
      </c>
      <c r="AS1032">
        <v>0</v>
      </c>
    </row>
    <row r="1033" spans="13:47" x14ac:dyDescent="0.35">
      <c r="M1033"/>
      <c r="AC1033"/>
      <c r="AF1033">
        <v>261</v>
      </c>
      <c r="AG1033">
        <v>144155</v>
      </c>
      <c r="AH1033">
        <v>1791</v>
      </c>
      <c r="AI1033">
        <v>10</v>
      </c>
      <c r="AJ1033">
        <v>27</v>
      </c>
      <c r="AK1033">
        <v>88</v>
      </c>
      <c r="AM1033" t="s">
        <v>35</v>
      </c>
      <c r="AN1033" t="s">
        <v>572</v>
      </c>
      <c r="AO1033">
        <v>2553</v>
      </c>
      <c r="AQ1033">
        <v>175</v>
      </c>
      <c r="AR1033" s="21">
        <v>358</v>
      </c>
      <c r="AS1033">
        <v>24</v>
      </c>
    </row>
    <row r="1034" spans="13:47" x14ac:dyDescent="0.35">
      <c r="M1034"/>
      <c r="AC1034"/>
      <c r="AF1034">
        <v>261</v>
      </c>
      <c r="AG1034">
        <v>144155</v>
      </c>
      <c r="AH1034">
        <v>1791</v>
      </c>
      <c r="AI1034">
        <v>10</v>
      </c>
      <c r="AJ1034">
        <v>27</v>
      </c>
      <c r="AK1034">
        <v>88</v>
      </c>
      <c r="AM1034" t="s">
        <v>104</v>
      </c>
      <c r="AN1034" t="s">
        <v>577</v>
      </c>
      <c r="AO1034">
        <v>2561</v>
      </c>
      <c r="AQ1034">
        <v>213</v>
      </c>
      <c r="AR1034" s="21">
        <v>1094</v>
      </c>
      <c r="AS1034">
        <v>78</v>
      </c>
    </row>
    <row r="1035" spans="13:47" x14ac:dyDescent="0.35">
      <c r="M1035"/>
      <c r="AC1035"/>
      <c r="AF1035">
        <v>261</v>
      </c>
      <c r="AG1035">
        <v>144155</v>
      </c>
      <c r="AH1035">
        <v>1791</v>
      </c>
      <c r="AI1035">
        <v>10</v>
      </c>
      <c r="AJ1035">
        <v>27</v>
      </c>
      <c r="AK1035">
        <v>88</v>
      </c>
      <c r="AM1035" t="s">
        <v>104</v>
      </c>
      <c r="AN1035" t="s">
        <v>577</v>
      </c>
      <c r="AO1035">
        <v>2562</v>
      </c>
      <c r="AQ1035">
        <v>213</v>
      </c>
      <c r="AR1035" s="21">
        <v>2905</v>
      </c>
      <c r="AS1035">
        <v>22</v>
      </c>
    </row>
    <row r="1036" spans="13:47" x14ac:dyDescent="0.35">
      <c r="M1036"/>
      <c r="AC1036"/>
      <c r="AF1036">
        <v>261</v>
      </c>
      <c r="AG1036">
        <v>144155</v>
      </c>
      <c r="AH1036">
        <v>1791</v>
      </c>
      <c r="AI1036">
        <v>10</v>
      </c>
      <c r="AJ1036">
        <v>28</v>
      </c>
      <c r="AK1036">
        <v>88</v>
      </c>
      <c r="AM1036" t="s">
        <v>27</v>
      </c>
      <c r="AN1036" t="s">
        <v>339</v>
      </c>
      <c r="AO1036">
        <v>2563</v>
      </c>
      <c r="AQ1036">
        <v>269</v>
      </c>
      <c r="AR1036" s="21">
        <v>155</v>
      </c>
      <c r="AS1036">
        <v>33</v>
      </c>
    </row>
    <row r="1037" spans="13:47" x14ac:dyDescent="0.35">
      <c r="M1037"/>
      <c r="AC1037"/>
      <c r="AF1037">
        <v>261</v>
      </c>
      <c r="AG1037">
        <v>144155</v>
      </c>
      <c r="AH1037">
        <v>1791</v>
      </c>
      <c r="AI1037">
        <v>10</v>
      </c>
      <c r="AJ1037">
        <v>28</v>
      </c>
      <c r="AK1037">
        <v>88</v>
      </c>
      <c r="AM1037" t="s">
        <v>27</v>
      </c>
      <c r="AN1037" t="s">
        <v>339</v>
      </c>
      <c r="AO1037">
        <v>2564</v>
      </c>
      <c r="AQ1037">
        <v>269</v>
      </c>
      <c r="AR1037" s="21">
        <v>78</v>
      </c>
      <c r="AS1037">
        <v>9</v>
      </c>
    </row>
    <row r="1038" spans="13:47" x14ac:dyDescent="0.35">
      <c r="M1038"/>
      <c r="AC1038"/>
      <c r="AF1038">
        <v>261</v>
      </c>
      <c r="AG1038">
        <v>144155</v>
      </c>
      <c r="AH1038">
        <v>1791</v>
      </c>
      <c r="AI1038">
        <v>10</v>
      </c>
      <c r="AJ1038">
        <v>28</v>
      </c>
      <c r="AK1038">
        <v>88</v>
      </c>
      <c r="AM1038" t="s">
        <v>40</v>
      </c>
      <c r="AN1038" t="s">
        <v>241</v>
      </c>
      <c r="AO1038">
        <v>2565</v>
      </c>
      <c r="AQ1038">
        <v>168</v>
      </c>
      <c r="AR1038" s="21">
        <v>600</v>
      </c>
      <c r="AS1038">
        <v>0</v>
      </c>
    </row>
    <row r="1039" spans="13:47" x14ac:dyDescent="0.35">
      <c r="M1039"/>
      <c r="AC1039"/>
      <c r="AF1039">
        <v>261</v>
      </c>
      <c r="AG1039">
        <v>144155</v>
      </c>
      <c r="AH1039">
        <v>1791</v>
      </c>
      <c r="AI1039">
        <v>10</v>
      </c>
      <c r="AJ1039">
        <v>28</v>
      </c>
      <c r="AK1039">
        <v>88</v>
      </c>
      <c r="AM1039" t="s">
        <v>26</v>
      </c>
      <c r="AN1039" t="s">
        <v>639</v>
      </c>
      <c r="AO1039">
        <v>2566</v>
      </c>
      <c r="AQ1039">
        <v>297</v>
      </c>
      <c r="AR1039" s="21">
        <v>5959</v>
      </c>
      <c r="AS1039">
        <v>72</v>
      </c>
    </row>
    <row r="1040" spans="13:47" x14ac:dyDescent="0.35">
      <c r="M1040"/>
      <c r="AC1040"/>
      <c r="AF1040">
        <v>261</v>
      </c>
      <c r="AG1040">
        <v>144155</v>
      </c>
      <c r="AH1040">
        <v>1791</v>
      </c>
      <c r="AI1040">
        <v>10</v>
      </c>
      <c r="AJ1040">
        <v>28</v>
      </c>
      <c r="AK1040">
        <v>88</v>
      </c>
      <c r="AM1040" t="s">
        <v>40</v>
      </c>
      <c r="AN1040" t="s">
        <v>50</v>
      </c>
      <c r="AO1040">
        <v>2584</v>
      </c>
      <c r="AQ1040">
        <v>63</v>
      </c>
      <c r="AR1040" s="21">
        <v>5000</v>
      </c>
      <c r="AS1040">
        <v>0</v>
      </c>
    </row>
    <row r="1041" spans="13:45" x14ac:dyDescent="0.35">
      <c r="M1041"/>
      <c r="AC1041"/>
      <c r="AF1041">
        <v>261</v>
      </c>
      <c r="AG1041">
        <v>144155</v>
      </c>
      <c r="AH1041">
        <v>1791</v>
      </c>
      <c r="AI1041">
        <v>10</v>
      </c>
      <c r="AJ1041">
        <v>28</v>
      </c>
      <c r="AK1041">
        <v>88</v>
      </c>
      <c r="AM1041" t="s">
        <v>640</v>
      </c>
      <c r="AN1041" t="s">
        <v>641</v>
      </c>
      <c r="AO1041">
        <v>2599</v>
      </c>
      <c r="AQ1041">
        <v>299</v>
      </c>
      <c r="AR1041" s="21">
        <v>1136</v>
      </c>
      <c r="AS1041">
        <v>24</v>
      </c>
    </row>
    <row r="1042" spans="13:45" x14ac:dyDescent="0.35">
      <c r="M1042"/>
      <c r="AC1042"/>
      <c r="AF1042">
        <v>261</v>
      </c>
      <c r="AG1042">
        <v>144159</v>
      </c>
      <c r="AH1042">
        <v>1791</v>
      </c>
      <c r="AI1042">
        <v>10</v>
      </c>
      <c r="AJ1042">
        <v>31</v>
      </c>
      <c r="AK1042">
        <v>89</v>
      </c>
      <c r="AM1042" t="s">
        <v>27</v>
      </c>
      <c r="AN1042" t="s">
        <v>617</v>
      </c>
      <c r="AO1042">
        <v>2600</v>
      </c>
      <c r="AQ1042">
        <v>264</v>
      </c>
      <c r="AR1042" s="21">
        <v>68</v>
      </c>
      <c r="AS1042">
        <v>90</v>
      </c>
    </row>
    <row r="1043" spans="13:45" x14ac:dyDescent="0.35">
      <c r="M1043"/>
      <c r="AC1043"/>
      <c r="AF1043">
        <v>261</v>
      </c>
      <c r="AG1043">
        <v>144159</v>
      </c>
      <c r="AH1043">
        <v>1791</v>
      </c>
      <c r="AI1043">
        <v>11</v>
      </c>
      <c r="AJ1043">
        <v>1</v>
      </c>
      <c r="AK1043">
        <v>91</v>
      </c>
      <c r="AM1043" t="s">
        <v>27</v>
      </c>
      <c r="AN1043" t="s">
        <v>617</v>
      </c>
      <c r="AO1043">
        <v>2601</v>
      </c>
      <c r="AQ1043">
        <v>264</v>
      </c>
      <c r="AR1043" s="21">
        <v>765</v>
      </c>
      <c r="AS1043">
        <v>27</v>
      </c>
    </row>
    <row r="1044" spans="13:45" x14ac:dyDescent="0.35">
      <c r="M1044"/>
      <c r="AC1044"/>
      <c r="AF1044">
        <v>261</v>
      </c>
      <c r="AG1044">
        <v>144159</v>
      </c>
      <c r="AH1044">
        <v>1791</v>
      </c>
      <c r="AI1044">
        <v>11</v>
      </c>
      <c r="AJ1044">
        <v>1</v>
      </c>
      <c r="AK1044">
        <v>91</v>
      </c>
      <c r="AM1044" t="s">
        <v>27</v>
      </c>
      <c r="AN1044" t="s">
        <v>552</v>
      </c>
      <c r="AO1044">
        <v>2602</v>
      </c>
      <c r="AQ1044">
        <v>185</v>
      </c>
      <c r="AR1044" s="21">
        <v>340</v>
      </c>
      <c r="AS1044">
        <v>68</v>
      </c>
    </row>
    <row r="1045" spans="13:45" x14ac:dyDescent="0.35">
      <c r="M1045"/>
      <c r="AC1045"/>
      <c r="AF1045">
        <v>261</v>
      </c>
      <c r="AG1045">
        <v>144159</v>
      </c>
      <c r="AH1045">
        <v>1791</v>
      </c>
      <c r="AI1045">
        <v>11</v>
      </c>
      <c r="AJ1045">
        <v>1</v>
      </c>
      <c r="AK1045">
        <v>91</v>
      </c>
      <c r="AM1045" t="s">
        <v>27</v>
      </c>
      <c r="AN1045" t="s">
        <v>59</v>
      </c>
      <c r="AO1045">
        <v>2603</v>
      </c>
      <c r="AQ1045">
        <v>18</v>
      </c>
      <c r="AR1045" s="21">
        <v>905</v>
      </c>
      <c r="AS1045">
        <v>74</v>
      </c>
    </row>
    <row r="1046" spans="13:45" x14ac:dyDescent="0.35">
      <c r="M1046"/>
      <c r="AC1046"/>
      <c r="AF1046">
        <v>261</v>
      </c>
      <c r="AG1046">
        <v>144159</v>
      </c>
      <c r="AH1046">
        <v>1791</v>
      </c>
      <c r="AI1046">
        <v>11</v>
      </c>
      <c r="AJ1046">
        <v>1</v>
      </c>
      <c r="AK1046">
        <v>91</v>
      </c>
      <c r="AM1046" t="s">
        <v>642</v>
      </c>
      <c r="AN1046" t="s">
        <v>643</v>
      </c>
      <c r="AO1046">
        <v>2604</v>
      </c>
      <c r="AQ1046">
        <v>300</v>
      </c>
      <c r="AR1046" s="21">
        <v>234</v>
      </c>
      <c r="AS1046">
        <v>0</v>
      </c>
    </row>
    <row r="1047" spans="13:45" x14ac:dyDescent="0.35">
      <c r="M1047"/>
      <c r="AC1047"/>
      <c r="AF1047">
        <v>261</v>
      </c>
      <c r="AG1047">
        <v>144159</v>
      </c>
      <c r="AH1047">
        <v>1791</v>
      </c>
      <c r="AI1047">
        <v>11</v>
      </c>
      <c r="AJ1047">
        <v>1</v>
      </c>
      <c r="AK1047">
        <v>91</v>
      </c>
      <c r="AM1047" t="s">
        <v>644</v>
      </c>
      <c r="AN1047" t="s">
        <v>645</v>
      </c>
      <c r="AO1047">
        <v>2612</v>
      </c>
      <c r="AQ1047">
        <v>301</v>
      </c>
      <c r="AR1047" s="21">
        <v>210</v>
      </c>
      <c r="AS1047">
        <v>2</v>
      </c>
    </row>
    <row r="1048" spans="13:45" x14ac:dyDescent="0.35">
      <c r="M1048"/>
      <c r="AC1048"/>
      <c r="AF1048">
        <v>261</v>
      </c>
      <c r="AG1048">
        <v>144159</v>
      </c>
      <c r="AH1048">
        <v>1791</v>
      </c>
      <c r="AI1048">
        <v>11</v>
      </c>
      <c r="AJ1048">
        <v>1</v>
      </c>
      <c r="AK1048">
        <v>91</v>
      </c>
      <c r="AM1048" t="s">
        <v>646</v>
      </c>
      <c r="AN1048" t="s">
        <v>466</v>
      </c>
      <c r="AO1048">
        <v>2615</v>
      </c>
      <c r="AQ1048">
        <v>301</v>
      </c>
      <c r="AR1048" s="21">
        <v>47</v>
      </c>
      <c r="AS1048">
        <v>68</v>
      </c>
    </row>
    <row r="1049" spans="13:45" x14ac:dyDescent="0.35">
      <c r="M1049"/>
      <c r="AC1049"/>
      <c r="AF1049">
        <v>261</v>
      </c>
      <c r="AG1049">
        <v>144159</v>
      </c>
      <c r="AH1049">
        <v>1791</v>
      </c>
      <c r="AI1049">
        <v>11</v>
      </c>
      <c r="AJ1049">
        <v>2</v>
      </c>
      <c r="AK1049">
        <v>92</v>
      </c>
      <c r="AM1049" t="s">
        <v>24</v>
      </c>
      <c r="AN1049" t="s">
        <v>25</v>
      </c>
      <c r="AO1049">
        <v>2630</v>
      </c>
      <c r="AQ1049">
        <v>126</v>
      </c>
      <c r="AR1049" s="21">
        <v>336</v>
      </c>
      <c r="AS1049">
        <v>51</v>
      </c>
    </row>
    <row r="1050" spans="13:45" x14ac:dyDescent="0.35">
      <c r="M1050"/>
      <c r="AC1050"/>
      <c r="AF1050">
        <v>261</v>
      </c>
      <c r="AG1050">
        <v>144159</v>
      </c>
      <c r="AH1050">
        <v>1791</v>
      </c>
      <c r="AI1050">
        <v>11</v>
      </c>
      <c r="AJ1050">
        <v>2</v>
      </c>
      <c r="AK1050">
        <v>92</v>
      </c>
      <c r="AM1050" t="s">
        <v>403</v>
      </c>
      <c r="AN1050" t="s">
        <v>1050</v>
      </c>
      <c r="AO1050">
        <v>2632</v>
      </c>
      <c r="AQ1050">
        <v>94</v>
      </c>
      <c r="AR1050" s="21">
        <v>238</v>
      </c>
      <c r="AS1050">
        <v>64</v>
      </c>
    </row>
    <row r="1051" spans="13:45" x14ac:dyDescent="0.35">
      <c r="M1051"/>
      <c r="AC1051"/>
      <c r="AF1051">
        <v>261</v>
      </c>
      <c r="AG1051">
        <v>144159</v>
      </c>
      <c r="AH1051">
        <v>1791</v>
      </c>
      <c r="AI1051">
        <v>11</v>
      </c>
      <c r="AJ1051">
        <v>3</v>
      </c>
      <c r="AK1051">
        <v>92</v>
      </c>
      <c r="AM1051" t="s">
        <v>27</v>
      </c>
      <c r="AN1051" t="s">
        <v>381</v>
      </c>
      <c r="AO1051">
        <v>2633</v>
      </c>
      <c r="AQ1051">
        <v>77</v>
      </c>
      <c r="AR1051" s="21">
        <v>522</v>
      </c>
      <c r="AS1051">
        <v>55</v>
      </c>
    </row>
    <row r="1052" spans="13:45" x14ac:dyDescent="0.35">
      <c r="M1052"/>
      <c r="AC1052"/>
      <c r="AF1052">
        <v>261</v>
      </c>
      <c r="AG1052">
        <v>144159</v>
      </c>
      <c r="AH1052">
        <v>1791</v>
      </c>
      <c r="AI1052">
        <v>11</v>
      </c>
      <c r="AJ1052">
        <v>3</v>
      </c>
      <c r="AK1052">
        <v>93</v>
      </c>
      <c r="AM1052" t="s">
        <v>27</v>
      </c>
      <c r="AN1052" t="s">
        <v>381</v>
      </c>
      <c r="AO1052">
        <v>2634</v>
      </c>
      <c r="AQ1052">
        <v>185</v>
      </c>
      <c r="AR1052" s="21">
        <v>198</v>
      </c>
      <c r="AS1052">
        <v>69</v>
      </c>
    </row>
    <row r="1053" spans="13:45" x14ac:dyDescent="0.35">
      <c r="M1053"/>
      <c r="AC1053"/>
      <c r="AF1053">
        <v>261</v>
      </c>
      <c r="AG1053">
        <v>144159</v>
      </c>
      <c r="AH1053">
        <v>1791</v>
      </c>
      <c r="AI1053">
        <v>11</v>
      </c>
      <c r="AJ1053">
        <v>3</v>
      </c>
      <c r="AK1053">
        <v>93</v>
      </c>
      <c r="AL1053" t="s">
        <v>23</v>
      </c>
      <c r="AM1053" t="s">
        <v>27</v>
      </c>
      <c r="AN1053" t="s">
        <v>381</v>
      </c>
      <c r="AO1053">
        <v>2635</v>
      </c>
      <c r="AQ1053">
        <v>185</v>
      </c>
      <c r="AR1053" s="21">
        <v>1006</v>
      </c>
      <c r="AS1053">
        <v>12</v>
      </c>
    </row>
    <row r="1054" spans="13:45" x14ac:dyDescent="0.35">
      <c r="M1054"/>
      <c r="AC1054"/>
      <c r="AF1054">
        <v>261</v>
      </c>
      <c r="AG1054">
        <v>144159</v>
      </c>
      <c r="AH1054">
        <v>1791</v>
      </c>
      <c r="AI1054">
        <v>11</v>
      </c>
      <c r="AJ1054">
        <v>4</v>
      </c>
      <c r="AK1054">
        <v>93</v>
      </c>
      <c r="AL1054" t="s">
        <v>23</v>
      </c>
      <c r="AM1054" t="s">
        <v>27</v>
      </c>
      <c r="AN1054" t="s">
        <v>647</v>
      </c>
      <c r="AO1054">
        <v>2636</v>
      </c>
      <c r="AQ1054">
        <v>302</v>
      </c>
      <c r="AR1054" s="21">
        <v>275</v>
      </c>
      <c r="AS1054">
        <v>47</v>
      </c>
    </row>
    <row r="1055" spans="13:45" x14ac:dyDescent="0.35">
      <c r="M1055"/>
      <c r="AC1055"/>
      <c r="AF1055">
        <v>262</v>
      </c>
      <c r="AG1055">
        <v>144219</v>
      </c>
      <c r="AH1055">
        <v>1791</v>
      </c>
      <c r="AI1055">
        <v>11</v>
      </c>
      <c r="AJ1055">
        <v>4</v>
      </c>
      <c r="AK1055">
        <v>93</v>
      </c>
      <c r="AL1055" t="s">
        <v>23</v>
      </c>
      <c r="AM1055" t="s">
        <v>27</v>
      </c>
      <c r="AN1055" t="s">
        <v>647</v>
      </c>
      <c r="AO1055">
        <v>2637</v>
      </c>
      <c r="AQ1055">
        <v>302</v>
      </c>
      <c r="AR1055" s="21">
        <v>165</v>
      </c>
      <c r="AS1055">
        <v>28</v>
      </c>
    </row>
    <row r="1056" spans="13:45" x14ac:dyDescent="0.35">
      <c r="M1056"/>
      <c r="AC1056"/>
      <c r="AF1056">
        <v>262</v>
      </c>
      <c r="AG1056">
        <v>144219</v>
      </c>
      <c r="AH1056">
        <v>1791</v>
      </c>
      <c r="AI1056">
        <v>11</v>
      </c>
      <c r="AJ1056">
        <v>4</v>
      </c>
      <c r="AK1056">
        <v>93</v>
      </c>
      <c r="AM1056" t="s">
        <v>242</v>
      </c>
      <c r="AN1056" t="s">
        <v>570</v>
      </c>
      <c r="AO1056">
        <v>2638</v>
      </c>
      <c r="AQ1056">
        <v>220</v>
      </c>
      <c r="AR1056" s="21">
        <v>52</v>
      </c>
      <c r="AS1056">
        <v>41</v>
      </c>
    </row>
    <row r="1057" spans="13:46" x14ac:dyDescent="0.35">
      <c r="M1057"/>
      <c r="AC1057"/>
      <c r="AF1057">
        <v>262</v>
      </c>
      <c r="AG1057">
        <v>144219</v>
      </c>
      <c r="AH1057">
        <v>1791</v>
      </c>
      <c r="AI1057">
        <v>11</v>
      </c>
      <c r="AJ1057">
        <v>4</v>
      </c>
      <c r="AK1057">
        <v>93</v>
      </c>
      <c r="AM1057" t="s">
        <v>648</v>
      </c>
      <c r="AN1057" t="s">
        <v>649</v>
      </c>
      <c r="AO1057">
        <v>2639</v>
      </c>
      <c r="AQ1057">
        <v>303</v>
      </c>
      <c r="AR1057" s="21">
        <v>409</v>
      </c>
      <c r="AS1057">
        <v>17</v>
      </c>
    </row>
    <row r="1058" spans="13:46" x14ac:dyDescent="0.35">
      <c r="M1058"/>
      <c r="AC1058"/>
      <c r="AF1058">
        <v>262</v>
      </c>
      <c r="AG1058">
        <v>144219</v>
      </c>
      <c r="AH1058">
        <v>1791</v>
      </c>
      <c r="AI1058">
        <v>11</v>
      </c>
      <c r="AJ1058">
        <v>4</v>
      </c>
      <c r="AK1058">
        <v>93</v>
      </c>
      <c r="AM1058" t="s">
        <v>34</v>
      </c>
      <c r="AN1058" t="s">
        <v>650</v>
      </c>
      <c r="AO1058">
        <v>2640</v>
      </c>
      <c r="AQ1058">
        <v>303</v>
      </c>
      <c r="AR1058" s="21">
        <v>1465</v>
      </c>
      <c r="AS1058">
        <v>29</v>
      </c>
    </row>
    <row r="1059" spans="13:46" x14ac:dyDescent="0.35">
      <c r="M1059"/>
      <c r="AC1059"/>
      <c r="AF1059">
        <v>262</v>
      </c>
      <c r="AG1059">
        <v>144219</v>
      </c>
      <c r="AH1059">
        <v>1791</v>
      </c>
      <c r="AI1059">
        <v>11</v>
      </c>
      <c r="AJ1059">
        <v>4</v>
      </c>
      <c r="AK1059">
        <v>93</v>
      </c>
      <c r="AM1059" t="s">
        <v>28</v>
      </c>
      <c r="AN1059" t="s">
        <v>84</v>
      </c>
      <c r="AO1059">
        <v>2641</v>
      </c>
      <c r="AQ1059">
        <v>202</v>
      </c>
      <c r="AR1059" s="21">
        <v>274</v>
      </c>
      <c r="AS1059">
        <v>51</v>
      </c>
    </row>
    <row r="1060" spans="13:46" x14ac:dyDescent="0.35">
      <c r="M1060"/>
      <c r="AC1060"/>
      <c r="AF1060">
        <v>262</v>
      </c>
      <c r="AG1060">
        <v>144219</v>
      </c>
      <c r="AH1060">
        <v>1791</v>
      </c>
      <c r="AI1060">
        <v>11</v>
      </c>
      <c r="AJ1060">
        <v>4</v>
      </c>
      <c r="AK1060">
        <v>93</v>
      </c>
      <c r="AM1060" s="27" t="s">
        <v>379</v>
      </c>
      <c r="AN1060" s="27" t="s">
        <v>378</v>
      </c>
      <c r="AO1060" s="27">
        <v>2652</v>
      </c>
      <c r="AP1060" s="27"/>
      <c r="AQ1060" s="27">
        <v>76</v>
      </c>
      <c r="AR1060" s="26">
        <v>28117</v>
      </c>
      <c r="AS1060" s="27">
        <v>80</v>
      </c>
    </row>
    <row r="1061" spans="13:46" x14ac:dyDescent="0.35">
      <c r="M1061"/>
      <c r="AC1061"/>
      <c r="AF1061">
        <v>262</v>
      </c>
      <c r="AG1061">
        <v>144219</v>
      </c>
      <c r="AH1061">
        <v>1791</v>
      </c>
      <c r="AI1061">
        <v>11</v>
      </c>
      <c r="AJ1061">
        <v>4</v>
      </c>
      <c r="AK1061">
        <v>93</v>
      </c>
      <c r="AM1061" t="s">
        <v>651</v>
      </c>
      <c r="AN1061" t="s">
        <v>157</v>
      </c>
      <c r="AO1061">
        <v>2654</v>
      </c>
      <c r="AQ1061">
        <v>304</v>
      </c>
      <c r="AR1061" s="21">
        <v>7</v>
      </c>
      <c r="AS1061">
        <v>80</v>
      </c>
    </row>
    <row r="1062" spans="13:46" x14ac:dyDescent="0.35">
      <c r="M1062"/>
      <c r="AC1062"/>
      <c r="AF1062">
        <v>262</v>
      </c>
      <c r="AG1062">
        <v>144219</v>
      </c>
      <c r="AH1062">
        <v>1791</v>
      </c>
      <c r="AI1062">
        <v>11</v>
      </c>
      <c r="AJ1062">
        <v>5</v>
      </c>
      <c r="AK1062">
        <v>94</v>
      </c>
      <c r="AM1062" s="27" t="s">
        <v>379</v>
      </c>
      <c r="AN1062" s="27" t="s">
        <v>378</v>
      </c>
      <c r="AO1062" s="27">
        <v>2656</v>
      </c>
      <c r="AP1062" s="27"/>
      <c r="AQ1062" s="27">
        <v>76</v>
      </c>
      <c r="AR1062" s="26">
        <v>179</v>
      </c>
      <c r="AS1062" s="27">
        <v>3</v>
      </c>
    </row>
    <row r="1063" spans="13:46" x14ac:dyDescent="0.35">
      <c r="M1063"/>
      <c r="AC1063"/>
      <c r="AF1063">
        <v>262</v>
      </c>
      <c r="AG1063">
        <v>144219</v>
      </c>
      <c r="AH1063">
        <v>1791</v>
      </c>
      <c r="AI1063">
        <v>11</v>
      </c>
      <c r="AJ1063">
        <v>5</v>
      </c>
      <c r="AK1063">
        <v>94</v>
      </c>
      <c r="AL1063" t="s">
        <v>267</v>
      </c>
      <c r="AM1063" t="s">
        <v>40</v>
      </c>
      <c r="AN1063" t="s">
        <v>555</v>
      </c>
      <c r="AO1063">
        <v>2657</v>
      </c>
      <c r="AQ1063">
        <v>205</v>
      </c>
      <c r="AR1063" s="21">
        <v>137</v>
      </c>
      <c r="AS1063">
        <v>40</v>
      </c>
    </row>
    <row r="1064" spans="13:46" x14ac:dyDescent="0.35">
      <c r="M1064"/>
      <c r="AC1064"/>
      <c r="AF1064">
        <v>262</v>
      </c>
      <c r="AG1064">
        <v>144219</v>
      </c>
      <c r="AH1064">
        <v>1791</v>
      </c>
      <c r="AI1064">
        <v>11</v>
      </c>
      <c r="AJ1064">
        <v>7</v>
      </c>
      <c r="AK1064">
        <v>94</v>
      </c>
      <c r="AM1064" s="23" t="s">
        <v>133</v>
      </c>
      <c r="AN1064" s="23" t="s">
        <v>689</v>
      </c>
      <c r="AO1064" s="23">
        <v>2658</v>
      </c>
      <c r="AP1064" s="23"/>
      <c r="AQ1064" s="23">
        <v>11</v>
      </c>
      <c r="AR1064" s="29">
        <v>26</v>
      </c>
      <c r="AS1064" s="23">
        <v>87</v>
      </c>
    </row>
    <row r="1065" spans="13:46" x14ac:dyDescent="0.35">
      <c r="M1065"/>
      <c r="AC1065"/>
      <c r="AF1065">
        <v>262</v>
      </c>
      <c r="AG1065">
        <v>144219</v>
      </c>
      <c r="AH1065">
        <v>1791</v>
      </c>
      <c r="AI1065">
        <v>11</v>
      </c>
      <c r="AJ1065">
        <v>7</v>
      </c>
      <c r="AK1065">
        <v>94</v>
      </c>
      <c r="AM1065" s="23" t="s">
        <v>93</v>
      </c>
      <c r="AN1065" s="23" t="s">
        <v>515</v>
      </c>
      <c r="AO1065" s="23">
        <v>2659</v>
      </c>
      <c r="AP1065" s="23"/>
      <c r="AQ1065" s="23">
        <v>304</v>
      </c>
      <c r="AR1065" s="29">
        <v>121</v>
      </c>
      <c r="AS1065" s="23">
        <v>91</v>
      </c>
    </row>
    <row r="1066" spans="13:46" x14ac:dyDescent="0.35">
      <c r="M1066"/>
      <c r="AC1066"/>
      <c r="AF1066">
        <v>262</v>
      </c>
      <c r="AG1066">
        <v>144219</v>
      </c>
      <c r="AH1066">
        <v>1791</v>
      </c>
      <c r="AI1066">
        <v>11</v>
      </c>
      <c r="AJ1066">
        <v>7</v>
      </c>
      <c r="AK1066">
        <v>94</v>
      </c>
      <c r="AL1066" s="23"/>
      <c r="AM1066" s="23" t="s">
        <v>162</v>
      </c>
      <c r="AN1066" s="23" t="s">
        <v>652</v>
      </c>
      <c r="AO1066" s="23">
        <v>2660</v>
      </c>
      <c r="AP1066" s="23"/>
      <c r="AQ1066" s="23">
        <v>305</v>
      </c>
      <c r="AR1066" s="29">
        <v>40</v>
      </c>
      <c r="AS1066" s="23">
        <v>74</v>
      </c>
    </row>
    <row r="1067" spans="13:46" x14ac:dyDescent="0.35">
      <c r="M1067"/>
      <c r="AC1067"/>
      <c r="AF1067">
        <v>262</v>
      </c>
      <c r="AG1067">
        <v>144219</v>
      </c>
      <c r="AH1067">
        <v>1791</v>
      </c>
      <c r="AI1067">
        <v>11</v>
      </c>
      <c r="AJ1067">
        <v>7</v>
      </c>
      <c r="AK1067">
        <v>94</v>
      </c>
      <c r="AL1067" s="23"/>
      <c r="AM1067" s="23" t="s">
        <v>42</v>
      </c>
      <c r="AN1067" s="23" t="s">
        <v>214</v>
      </c>
      <c r="AO1067" s="23">
        <v>2662</v>
      </c>
      <c r="AP1067" s="23"/>
      <c r="AQ1067" s="23">
        <v>51</v>
      </c>
      <c r="AR1067" s="29">
        <v>516</v>
      </c>
      <c r="AS1067" s="23">
        <v>61</v>
      </c>
    </row>
    <row r="1068" spans="13:46" x14ac:dyDescent="0.35">
      <c r="M1068"/>
      <c r="AC1068"/>
      <c r="AF1068">
        <v>262</v>
      </c>
      <c r="AG1068">
        <v>144219</v>
      </c>
      <c r="AH1068">
        <v>1791</v>
      </c>
      <c r="AI1068">
        <v>11</v>
      </c>
      <c r="AJ1068">
        <v>7</v>
      </c>
      <c r="AK1068">
        <v>94</v>
      </c>
      <c r="AL1068" s="23"/>
      <c r="AM1068" t="s">
        <v>312</v>
      </c>
      <c r="AN1068" t="s">
        <v>293</v>
      </c>
      <c r="AO1068" s="23">
        <v>2664</v>
      </c>
      <c r="AP1068" s="23"/>
      <c r="AQ1068" s="23">
        <v>21</v>
      </c>
      <c r="AR1068" s="29">
        <v>241</v>
      </c>
      <c r="AS1068" s="23">
        <v>67</v>
      </c>
    </row>
    <row r="1069" spans="13:46" x14ac:dyDescent="0.35">
      <c r="M1069"/>
      <c r="AC1069"/>
      <c r="AF1069">
        <v>262</v>
      </c>
      <c r="AG1069">
        <v>144219</v>
      </c>
      <c r="AH1069">
        <v>1791</v>
      </c>
      <c r="AI1069">
        <v>11</v>
      </c>
      <c r="AJ1069">
        <v>7</v>
      </c>
      <c r="AK1069">
        <v>94</v>
      </c>
      <c r="AM1069" s="23" t="s">
        <v>40</v>
      </c>
      <c r="AN1069" s="23" t="s">
        <v>41</v>
      </c>
      <c r="AO1069" s="23">
        <v>2665</v>
      </c>
      <c r="AP1069" s="23"/>
      <c r="AQ1069" s="23">
        <v>33</v>
      </c>
      <c r="AR1069" s="29">
        <v>300</v>
      </c>
      <c r="AS1069" s="23">
        <v>2</v>
      </c>
    </row>
    <row r="1070" spans="13:46" x14ac:dyDescent="0.35">
      <c r="M1070"/>
      <c r="AC1070"/>
      <c r="AF1070">
        <v>262</v>
      </c>
      <c r="AG1070">
        <v>144219</v>
      </c>
      <c r="AH1070">
        <v>1791</v>
      </c>
      <c r="AI1070">
        <v>11</v>
      </c>
      <c r="AJ1070">
        <v>8</v>
      </c>
      <c r="AK1070">
        <v>94</v>
      </c>
      <c r="AM1070" s="23" t="s">
        <v>27</v>
      </c>
      <c r="AN1070" s="23" t="s">
        <v>653</v>
      </c>
      <c r="AO1070" s="23">
        <v>2666</v>
      </c>
      <c r="AP1070" s="23"/>
      <c r="AQ1070" s="23">
        <v>305</v>
      </c>
      <c r="AR1070" s="29">
        <v>17</v>
      </c>
      <c r="AS1070" s="23">
        <v>61</v>
      </c>
    </row>
    <row r="1071" spans="13:46" x14ac:dyDescent="0.35">
      <c r="M1071"/>
      <c r="AC1071"/>
      <c r="AF1071">
        <v>262</v>
      </c>
      <c r="AG1071">
        <v>144219</v>
      </c>
      <c r="AH1071">
        <v>1791</v>
      </c>
      <c r="AI1071">
        <v>11</v>
      </c>
      <c r="AJ1071">
        <v>8</v>
      </c>
      <c r="AK1071">
        <v>94</v>
      </c>
      <c r="AM1071" s="23" t="s">
        <v>27</v>
      </c>
      <c r="AN1071" s="23" t="s">
        <v>381</v>
      </c>
      <c r="AO1071" s="23">
        <v>2667</v>
      </c>
      <c r="AQ1071" s="23">
        <v>77</v>
      </c>
      <c r="AR1071" s="29">
        <v>310</v>
      </c>
      <c r="AS1071" s="23">
        <v>66</v>
      </c>
      <c r="AT1071" s="39"/>
    </row>
    <row r="1072" spans="13:46" x14ac:dyDescent="0.35">
      <c r="M1072"/>
      <c r="AC1072"/>
      <c r="AF1072">
        <v>262</v>
      </c>
      <c r="AG1072">
        <v>144219</v>
      </c>
      <c r="AH1072">
        <v>1791</v>
      </c>
      <c r="AI1072">
        <v>11</v>
      </c>
      <c r="AJ1072">
        <v>8</v>
      </c>
      <c r="AK1072">
        <v>94</v>
      </c>
      <c r="AM1072" s="23" t="s">
        <v>27</v>
      </c>
      <c r="AN1072" s="23" t="s">
        <v>54</v>
      </c>
      <c r="AO1072" s="23">
        <v>2668</v>
      </c>
      <c r="AQ1072" s="23">
        <v>181</v>
      </c>
      <c r="AR1072" s="29">
        <v>205</v>
      </c>
      <c r="AS1072" s="23">
        <v>48</v>
      </c>
    </row>
    <row r="1073" spans="13:45" x14ac:dyDescent="0.35">
      <c r="M1073"/>
      <c r="AC1073"/>
      <c r="AF1073">
        <v>262</v>
      </c>
      <c r="AG1073">
        <v>144222</v>
      </c>
      <c r="AH1073">
        <v>1791</v>
      </c>
      <c r="AI1073">
        <v>11</v>
      </c>
      <c r="AJ1073">
        <v>8</v>
      </c>
      <c r="AK1073">
        <v>94</v>
      </c>
      <c r="AL1073" t="s">
        <v>23</v>
      </c>
      <c r="AM1073" s="23" t="s">
        <v>654</v>
      </c>
      <c r="AN1073" s="23" t="s">
        <v>655</v>
      </c>
      <c r="AO1073" s="23">
        <v>2669</v>
      </c>
      <c r="AQ1073" s="23">
        <v>306</v>
      </c>
      <c r="AR1073" s="29">
        <v>224</v>
      </c>
      <c r="AS1073" s="23">
        <v>78</v>
      </c>
    </row>
    <row r="1074" spans="13:45" x14ac:dyDescent="0.35">
      <c r="M1074"/>
      <c r="AC1074"/>
      <c r="AF1074">
        <v>262</v>
      </c>
      <c r="AG1074">
        <v>144222</v>
      </c>
      <c r="AH1074">
        <v>1791</v>
      </c>
      <c r="AI1074">
        <v>11</v>
      </c>
      <c r="AJ1074">
        <v>8</v>
      </c>
      <c r="AK1074">
        <v>94</v>
      </c>
      <c r="AM1074" s="23" t="s">
        <v>348</v>
      </c>
      <c r="AN1074" s="23" t="s">
        <v>58</v>
      </c>
      <c r="AO1074" s="23">
        <v>2671</v>
      </c>
      <c r="AQ1074" s="23">
        <v>20</v>
      </c>
      <c r="AR1074" s="29">
        <v>131</v>
      </c>
      <c r="AS1074" s="23">
        <v>41</v>
      </c>
    </row>
    <row r="1075" spans="13:45" x14ac:dyDescent="0.35">
      <c r="M1075"/>
      <c r="AC1075"/>
      <c r="AF1075">
        <v>262</v>
      </c>
      <c r="AG1075">
        <v>144222</v>
      </c>
      <c r="AH1075">
        <v>1791</v>
      </c>
      <c r="AI1075">
        <v>11</v>
      </c>
      <c r="AJ1075">
        <v>8</v>
      </c>
      <c r="AK1075">
        <v>94</v>
      </c>
      <c r="AM1075" s="23" t="s">
        <v>27</v>
      </c>
      <c r="AN1075" s="23" t="s">
        <v>413</v>
      </c>
      <c r="AO1075" s="23">
        <v>2670</v>
      </c>
      <c r="AQ1075" s="23">
        <v>306</v>
      </c>
      <c r="AR1075" s="29">
        <v>33</v>
      </c>
      <c r="AS1075" s="23">
        <v>89</v>
      </c>
    </row>
    <row r="1076" spans="13:45" x14ac:dyDescent="0.35">
      <c r="M1076"/>
      <c r="AC1076"/>
      <c r="AF1076">
        <v>262</v>
      </c>
      <c r="AG1076">
        <v>144222</v>
      </c>
      <c r="AH1076">
        <v>1791</v>
      </c>
      <c r="AI1076">
        <v>11</v>
      </c>
      <c r="AJ1076">
        <v>8</v>
      </c>
      <c r="AK1076">
        <v>94</v>
      </c>
      <c r="AM1076" s="23" t="s">
        <v>30</v>
      </c>
      <c r="AN1076" s="23" t="s">
        <v>656</v>
      </c>
      <c r="AO1076" s="23">
        <v>2672</v>
      </c>
      <c r="AQ1076" s="23">
        <v>251</v>
      </c>
      <c r="AR1076" s="29">
        <v>2112</v>
      </c>
      <c r="AS1076" s="23">
        <v>0</v>
      </c>
    </row>
    <row r="1077" spans="13:45" x14ac:dyDescent="0.35">
      <c r="M1077"/>
      <c r="AC1077"/>
      <c r="AF1077">
        <v>262</v>
      </c>
      <c r="AG1077">
        <v>144222</v>
      </c>
      <c r="AH1077">
        <v>1791</v>
      </c>
      <c r="AI1077">
        <v>11</v>
      </c>
      <c r="AJ1077">
        <v>8</v>
      </c>
      <c r="AK1077">
        <v>94</v>
      </c>
      <c r="AM1077" s="23" t="s">
        <v>53</v>
      </c>
      <c r="AN1077" s="23" t="s">
        <v>657</v>
      </c>
      <c r="AO1077" s="23">
        <v>2673</v>
      </c>
      <c r="AQ1077" s="23">
        <v>307</v>
      </c>
      <c r="AR1077" s="29">
        <v>95</v>
      </c>
      <c r="AS1077" s="23">
        <v>24</v>
      </c>
    </row>
    <row r="1078" spans="13:45" x14ac:dyDescent="0.35">
      <c r="M1078"/>
      <c r="AC1078"/>
      <c r="AF1078">
        <v>262</v>
      </c>
      <c r="AG1078">
        <v>144222</v>
      </c>
      <c r="AH1078">
        <v>1791</v>
      </c>
      <c r="AI1078">
        <v>11</v>
      </c>
      <c r="AJ1078">
        <v>8</v>
      </c>
      <c r="AK1078">
        <v>94</v>
      </c>
      <c r="AM1078" s="23" t="s">
        <v>394</v>
      </c>
      <c r="AN1078" s="23" t="s">
        <v>625</v>
      </c>
      <c r="AO1078" s="23">
        <v>2677</v>
      </c>
      <c r="AQ1078" s="23">
        <v>307</v>
      </c>
      <c r="AR1078" s="29">
        <v>499</v>
      </c>
      <c r="AS1078" s="23">
        <v>1</v>
      </c>
    </row>
    <row r="1079" spans="13:45" x14ac:dyDescent="0.35">
      <c r="M1079"/>
      <c r="AC1079"/>
      <c r="AF1079">
        <v>262</v>
      </c>
      <c r="AG1079">
        <v>144222</v>
      </c>
      <c r="AH1079">
        <v>1791</v>
      </c>
      <c r="AI1079">
        <v>11</v>
      </c>
      <c r="AJ1079">
        <v>8</v>
      </c>
      <c r="AK1079">
        <v>94</v>
      </c>
      <c r="AM1079" s="23" t="s">
        <v>24</v>
      </c>
      <c r="AN1079" s="23" t="s">
        <v>658</v>
      </c>
      <c r="AO1079" s="23">
        <v>2682</v>
      </c>
      <c r="AQ1079" s="23">
        <v>308</v>
      </c>
      <c r="AR1079" s="29">
        <v>1165</v>
      </c>
      <c r="AS1079" s="23">
        <v>14</v>
      </c>
    </row>
    <row r="1080" spans="13:45" x14ac:dyDescent="0.35">
      <c r="M1080"/>
      <c r="AC1080"/>
      <c r="AF1080">
        <v>262</v>
      </c>
      <c r="AG1080">
        <v>144222</v>
      </c>
      <c r="AH1080">
        <v>1791</v>
      </c>
      <c r="AI1080">
        <v>11</v>
      </c>
      <c r="AJ1080">
        <v>9</v>
      </c>
      <c r="AK1080">
        <v>95</v>
      </c>
      <c r="AM1080" s="23" t="s">
        <v>332</v>
      </c>
      <c r="AN1080" s="23" t="s">
        <v>405</v>
      </c>
      <c r="AO1080" s="23">
        <v>2683</v>
      </c>
      <c r="AQ1080" s="23">
        <v>308</v>
      </c>
      <c r="AR1080" s="29">
        <v>1124</v>
      </c>
      <c r="AS1080" s="23">
        <v>34</v>
      </c>
    </row>
    <row r="1081" spans="13:45" x14ac:dyDescent="0.35">
      <c r="M1081"/>
      <c r="AC1081"/>
      <c r="AF1081">
        <v>262</v>
      </c>
      <c r="AG1081">
        <v>144222</v>
      </c>
      <c r="AH1081">
        <v>1791</v>
      </c>
      <c r="AI1081">
        <v>11</v>
      </c>
      <c r="AJ1081">
        <v>9</v>
      </c>
      <c r="AK1081">
        <v>95</v>
      </c>
      <c r="AM1081" s="23" t="s">
        <v>419</v>
      </c>
      <c r="AN1081" s="23" t="s">
        <v>588</v>
      </c>
      <c r="AO1081" s="23">
        <v>2684</v>
      </c>
      <c r="AQ1081" s="23">
        <v>241</v>
      </c>
      <c r="AR1081" s="29">
        <v>61</v>
      </c>
      <c r="AS1081" s="23">
        <v>24</v>
      </c>
    </row>
    <row r="1082" spans="13:45" x14ac:dyDescent="0.35">
      <c r="M1082"/>
      <c r="AC1082"/>
      <c r="AF1082">
        <v>262</v>
      </c>
      <c r="AG1082">
        <v>144222</v>
      </c>
      <c r="AH1082">
        <v>1791</v>
      </c>
      <c r="AI1082">
        <v>11</v>
      </c>
      <c r="AJ1082">
        <v>9</v>
      </c>
      <c r="AK1082">
        <v>95</v>
      </c>
      <c r="AM1082" s="23" t="s">
        <v>419</v>
      </c>
      <c r="AN1082" s="23" t="s">
        <v>588</v>
      </c>
      <c r="AO1082" s="23">
        <v>2685</v>
      </c>
      <c r="AQ1082" s="23">
        <v>241</v>
      </c>
      <c r="AR1082" s="29">
        <v>61</v>
      </c>
      <c r="AS1082" s="23">
        <v>24</v>
      </c>
    </row>
    <row r="1083" spans="13:45" x14ac:dyDescent="0.35">
      <c r="M1083"/>
      <c r="AC1083"/>
      <c r="AF1083">
        <v>262</v>
      </c>
      <c r="AG1083">
        <v>144222</v>
      </c>
      <c r="AH1083">
        <v>1791</v>
      </c>
      <c r="AI1083">
        <v>11</v>
      </c>
      <c r="AJ1083">
        <v>9</v>
      </c>
      <c r="AK1083">
        <v>95</v>
      </c>
      <c r="AM1083" t="s">
        <v>228</v>
      </c>
      <c r="AN1083" t="s">
        <v>271</v>
      </c>
      <c r="AO1083" s="23">
        <v>2691</v>
      </c>
      <c r="AQ1083" s="23">
        <v>287</v>
      </c>
      <c r="AR1083" s="29">
        <v>74</v>
      </c>
      <c r="AS1083" s="23">
        <v>70</v>
      </c>
    </row>
    <row r="1084" spans="13:45" x14ac:dyDescent="0.35">
      <c r="M1084"/>
      <c r="AC1084"/>
      <c r="AF1084">
        <v>262</v>
      </c>
      <c r="AG1084">
        <v>144222</v>
      </c>
      <c r="AH1084">
        <v>1791</v>
      </c>
      <c r="AI1084">
        <v>11</v>
      </c>
      <c r="AJ1084">
        <v>9</v>
      </c>
      <c r="AK1084">
        <v>95</v>
      </c>
      <c r="AM1084" t="s">
        <v>228</v>
      </c>
      <c r="AN1084" t="s">
        <v>271</v>
      </c>
      <c r="AO1084" s="23">
        <v>2692</v>
      </c>
      <c r="AQ1084" s="23">
        <v>287</v>
      </c>
      <c r="AR1084" s="29">
        <v>9398</v>
      </c>
      <c r="AS1084" s="23">
        <v>90</v>
      </c>
    </row>
    <row r="1085" spans="13:45" x14ac:dyDescent="0.35">
      <c r="M1085"/>
      <c r="AC1085"/>
      <c r="AF1085">
        <v>262</v>
      </c>
      <c r="AG1085">
        <v>144222</v>
      </c>
      <c r="AH1085">
        <v>1791</v>
      </c>
      <c r="AI1085">
        <v>11</v>
      </c>
      <c r="AJ1085">
        <v>10</v>
      </c>
      <c r="AK1085">
        <v>95</v>
      </c>
      <c r="AM1085" s="23" t="s">
        <v>28</v>
      </c>
      <c r="AN1085" s="23" t="s">
        <v>29</v>
      </c>
      <c r="AO1085" s="23">
        <v>2693</v>
      </c>
      <c r="AQ1085" s="23">
        <v>30</v>
      </c>
      <c r="AR1085" s="29">
        <v>104</v>
      </c>
      <c r="AS1085" s="23">
        <v>47</v>
      </c>
    </row>
    <row r="1086" spans="13:45" x14ac:dyDescent="0.35">
      <c r="M1086"/>
      <c r="AC1086"/>
      <c r="AF1086">
        <v>262</v>
      </c>
      <c r="AG1086">
        <v>144222</v>
      </c>
      <c r="AH1086">
        <v>1791</v>
      </c>
      <c r="AI1086">
        <v>11</v>
      </c>
      <c r="AJ1086">
        <v>10</v>
      </c>
      <c r="AK1086">
        <v>95</v>
      </c>
      <c r="AM1086" s="23" t="s">
        <v>28</v>
      </c>
      <c r="AN1086" s="23" t="s">
        <v>29</v>
      </c>
      <c r="AO1086" s="23">
        <v>2694</v>
      </c>
      <c r="AQ1086" s="23">
        <v>30</v>
      </c>
      <c r="AR1086" s="29">
        <v>44</v>
      </c>
      <c r="AS1086" s="23">
        <v>48</v>
      </c>
    </row>
    <row r="1087" spans="13:45" x14ac:dyDescent="0.35">
      <c r="M1087"/>
      <c r="AC1087"/>
      <c r="AF1087">
        <v>262</v>
      </c>
      <c r="AG1087">
        <v>144222</v>
      </c>
      <c r="AH1087">
        <v>1791</v>
      </c>
      <c r="AI1087">
        <v>11</v>
      </c>
      <c r="AJ1087">
        <v>10</v>
      </c>
      <c r="AK1087">
        <v>95</v>
      </c>
      <c r="AM1087" t="s">
        <v>312</v>
      </c>
      <c r="AN1087" t="s">
        <v>293</v>
      </c>
      <c r="AO1087" s="23">
        <v>2705</v>
      </c>
      <c r="AQ1087" s="23">
        <v>21</v>
      </c>
      <c r="AR1087" s="29">
        <v>594</v>
      </c>
      <c r="AS1087" s="23">
        <v>72</v>
      </c>
    </row>
    <row r="1088" spans="13:45" x14ac:dyDescent="0.35">
      <c r="M1088"/>
      <c r="AC1088"/>
      <c r="AF1088">
        <v>262</v>
      </c>
      <c r="AG1088">
        <v>144222</v>
      </c>
      <c r="AH1088">
        <v>1791</v>
      </c>
      <c r="AI1088">
        <v>11</v>
      </c>
      <c r="AJ1088">
        <v>10</v>
      </c>
      <c r="AK1088">
        <v>95</v>
      </c>
      <c r="AM1088" t="s">
        <v>312</v>
      </c>
      <c r="AN1088" t="s">
        <v>293</v>
      </c>
      <c r="AO1088" s="23">
        <v>2706</v>
      </c>
      <c r="AQ1088" s="23">
        <v>21</v>
      </c>
      <c r="AR1088" s="29">
        <v>594</v>
      </c>
      <c r="AS1088" s="23">
        <v>72</v>
      </c>
    </row>
    <row r="1089" spans="13:46" x14ac:dyDescent="0.35">
      <c r="M1089"/>
      <c r="AC1089"/>
      <c r="AF1089">
        <v>262</v>
      </c>
      <c r="AG1089">
        <v>144222</v>
      </c>
      <c r="AH1089">
        <v>1791</v>
      </c>
      <c r="AI1089">
        <v>11</v>
      </c>
      <c r="AJ1089">
        <v>11</v>
      </c>
      <c r="AK1089">
        <v>96</v>
      </c>
      <c r="AM1089" s="23" t="s">
        <v>148</v>
      </c>
      <c r="AN1089" s="23" t="s">
        <v>149</v>
      </c>
      <c r="AO1089" s="23">
        <v>2708</v>
      </c>
      <c r="AQ1089" s="23">
        <v>9</v>
      </c>
      <c r="AR1089" s="29">
        <v>536</v>
      </c>
      <c r="AS1089" s="23">
        <v>0</v>
      </c>
    </row>
    <row r="1090" spans="13:46" x14ac:dyDescent="0.35">
      <c r="M1090"/>
      <c r="AC1090"/>
      <c r="AF1090">
        <v>263</v>
      </c>
      <c r="AG1090">
        <v>144227</v>
      </c>
      <c r="AH1090">
        <v>1791</v>
      </c>
      <c r="AI1090">
        <v>11</v>
      </c>
      <c r="AJ1090">
        <v>11</v>
      </c>
      <c r="AK1090">
        <v>96</v>
      </c>
      <c r="AM1090" s="23" t="s">
        <v>148</v>
      </c>
      <c r="AN1090" s="23" t="s">
        <v>149</v>
      </c>
      <c r="AO1090" s="23">
        <v>2707</v>
      </c>
      <c r="AQ1090" s="23">
        <v>9</v>
      </c>
      <c r="AR1090" s="29">
        <v>1189</v>
      </c>
      <c r="AS1090" s="23">
        <v>12</v>
      </c>
    </row>
    <row r="1091" spans="13:46" x14ac:dyDescent="0.35">
      <c r="M1091"/>
      <c r="AC1091"/>
      <c r="AF1091">
        <v>263</v>
      </c>
      <c r="AG1091">
        <v>144227</v>
      </c>
      <c r="AH1091">
        <v>1791</v>
      </c>
      <c r="AI1091">
        <v>11</v>
      </c>
      <c r="AJ1091">
        <v>11</v>
      </c>
      <c r="AK1091">
        <v>96</v>
      </c>
      <c r="AM1091" s="23" t="s">
        <v>148</v>
      </c>
      <c r="AN1091" s="23" t="s">
        <v>149</v>
      </c>
      <c r="AO1091" s="23">
        <v>2709</v>
      </c>
      <c r="AQ1091" s="23">
        <v>9</v>
      </c>
      <c r="AR1091" s="29">
        <v>1115</v>
      </c>
      <c r="AS1091" s="23">
        <v>96</v>
      </c>
    </row>
    <row r="1092" spans="13:46" x14ac:dyDescent="0.35">
      <c r="M1092"/>
      <c r="AC1092"/>
      <c r="AF1092">
        <v>263</v>
      </c>
      <c r="AG1092">
        <v>144227</v>
      </c>
      <c r="AH1092">
        <v>1791</v>
      </c>
      <c r="AI1092">
        <v>11</v>
      </c>
      <c r="AJ1092">
        <v>11</v>
      </c>
      <c r="AK1092">
        <v>96</v>
      </c>
      <c r="AM1092" t="s">
        <v>33</v>
      </c>
      <c r="AN1092" t="s">
        <v>201</v>
      </c>
      <c r="AO1092" s="23">
        <v>2710</v>
      </c>
      <c r="AQ1092" s="23">
        <v>37</v>
      </c>
      <c r="AR1092" s="29">
        <v>57616</v>
      </c>
      <c r="AS1092" s="23">
        <v>50</v>
      </c>
    </row>
    <row r="1093" spans="13:46" x14ac:dyDescent="0.35">
      <c r="M1093"/>
      <c r="AC1093"/>
      <c r="AF1093">
        <v>263</v>
      </c>
      <c r="AG1093">
        <v>144227</v>
      </c>
      <c r="AH1093">
        <v>1791</v>
      </c>
      <c r="AI1093">
        <v>11</v>
      </c>
      <c r="AJ1093">
        <v>11</v>
      </c>
      <c r="AK1093">
        <v>96</v>
      </c>
      <c r="AM1093" t="s">
        <v>33</v>
      </c>
      <c r="AN1093" t="s">
        <v>201</v>
      </c>
      <c r="AO1093" s="23">
        <v>2711</v>
      </c>
      <c r="AQ1093" s="23">
        <v>37</v>
      </c>
      <c r="AR1093" s="29">
        <v>3777</v>
      </c>
      <c r="AS1093" s="23">
        <v>85</v>
      </c>
    </row>
    <row r="1094" spans="13:46" x14ac:dyDescent="0.35">
      <c r="M1094"/>
      <c r="AC1094"/>
      <c r="AF1094">
        <v>263</v>
      </c>
      <c r="AG1094">
        <v>144227</v>
      </c>
      <c r="AH1094">
        <v>1791</v>
      </c>
      <c r="AI1094">
        <v>11</v>
      </c>
      <c r="AJ1094">
        <v>11</v>
      </c>
      <c r="AK1094">
        <v>96</v>
      </c>
      <c r="AM1094" s="23" t="s">
        <v>27</v>
      </c>
      <c r="AN1094" s="23" t="s">
        <v>659</v>
      </c>
      <c r="AO1094" s="23">
        <v>2717</v>
      </c>
      <c r="AQ1094" s="23">
        <v>310</v>
      </c>
      <c r="AR1094" s="29">
        <v>106</v>
      </c>
      <c r="AS1094" s="23">
        <v>95</v>
      </c>
    </row>
    <row r="1095" spans="13:46" x14ac:dyDescent="0.35">
      <c r="M1095"/>
      <c r="AC1095"/>
      <c r="AF1095">
        <v>263</v>
      </c>
      <c r="AG1095">
        <v>144227</v>
      </c>
      <c r="AH1095">
        <v>1791</v>
      </c>
      <c r="AI1095">
        <v>11</v>
      </c>
      <c r="AJ1095">
        <v>11</v>
      </c>
      <c r="AK1095">
        <v>96</v>
      </c>
      <c r="AM1095" s="23" t="s">
        <v>36</v>
      </c>
      <c r="AN1095" s="23" t="s">
        <v>44</v>
      </c>
      <c r="AO1095" s="23">
        <v>2738</v>
      </c>
      <c r="AQ1095" s="23">
        <v>17</v>
      </c>
      <c r="AR1095" s="29">
        <v>6449</v>
      </c>
      <c r="AS1095" s="23">
        <v>41</v>
      </c>
    </row>
    <row r="1096" spans="13:46" x14ac:dyDescent="0.35">
      <c r="M1096"/>
      <c r="AC1096"/>
      <c r="AF1096">
        <v>263</v>
      </c>
      <c r="AG1096">
        <v>144227</v>
      </c>
      <c r="AH1096">
        <v>1791</v>
      </c>
      <c r="AI1096">
        <v>11</v>
      </c>
      <c r="AJ1096">
        <v>11</v>
      </c>
      <c r="AK1096">
        <v>96</v>
      </c>
      <c r="AM1096" t="s">
        <v>228</v>
      </c>
      <c r="AN1096" t="s">
        <v>271</v>
      </c>
      <c r="AO1096" s="23">
        <v>2741</v>
      </c>
      <c r="AQ1096" s="23">
        <v>287</v>
      </c>
      <c r="AR1096" s="29">
        <v>10996</v>
      </c>
      <c r="AS1096" s="23">
        <v>25</v>
      </c>
    </row>
    <row r="1097" spans="13:46" x14ac:dyDescent="0.35">
      <c r="M1097"/>
      <c r="AC1097"/>
      <c r="AF1097">
        <v>263</v>
      </c>
      <c r="AG1097">
        <v>144227</v>
      </c>
      <c r="AH1097">
        <v>1791</v>
      </c>
      <c r="AI1097">
        <v>11</v>
      </c>
      <c r="AJ1097">
        <v>14</v>
      </c>
      <c r="AK1097">
        <v>98</v>
      </c>
      <c r="AM1097" t="s">
        <v>228</v>
      </c>
      <c r="AN1097" t="s">
        <v>271</v>
      </c>
      <c r="AO1097" s="23">
        <v>2742</v>
      </c>
      <c r="AQ1097" s="23">
        <v>287</v>
      </c>
      <c r="AR1097" s="29">
        <v>1728</v>
      </c>
      <c r="AS1097" s="23">
        <v>62</v>
      </c>
    </row>
    <row r="1098" spans="13:46" x14ac:dyDescent="0.35">
      <c r="M1098"/>
      <c r="AC1098"/>
      <c r="AF1098">
        <v>263</v>
      </c>
      <c r="AG1098">
        <v>144227</v>
      </c>
      <c r="AH1098">
        <v>1791</v>
      </c>
      <c r="AI1098">
        <v>11</v>
      </c>
      <c r="AJ1098">
        <v>14</v>
      </c>
      <c r="AK1098">
        <v>98</v>
      </c>
      <c r="AM1098" t="s">
        <v>228</v>
      </c>
      <c r="AN1098" t="s">
        <v>271</v>
      </c>
      <c r="AO1098" s="23">
        <v>2743</v>
      </c>
      <c r="AQ1098" s="23">
        <v>287</v>
      </c>
      <c r="AR1098" s="29">
        <v>5902</v>
      </c>
      <c r="AS1098" s="23">
        <v>73</v>
      </c>
    </row>
    <row r="1099" spans="13:46" x14ac:dyDescent="0.35">
      <c r="M1099"/>
      <c r="AC1099"/>
      <c r="AF1099">
        <v>263</v>
      </c>
      <c r="AG1099">
        <v>144227</v>
      </c>
      <c r="AH1099">
        <v>1791</v>
      </c>
      <c r="AI1099">
        <v>11</v>
      </c>
      <c r="AJ1099">
        <v>14</v>
      </c>
      <c r="AK1099">
        <v>98</v>
      </c>
      <c r="AM1099" t="s">
        <v>228</v>
      </c>
      <c r="AN1099" t="s">
        <v>271</v>
      </c>
      <c r="AO1099" s="23">
        <v>2744</v>
      </c>
      <c r="AQ1099" s="23">
        <v>287</v>
      </c>
      <c r="AR1099" s="29">
        <v>6283</v>
      </c>
      <c r="AS1099" s="23">
        <v>66</v>
      </c>
    </row>
    <row r="1100" spans="13:46" x14ac:dyDescent="0.35">
      <c r="M1100"/>
      <c r="AC1100"/>
      <c r="AF1100">
        <v>263</v>
      </c>
      <c r="AG1100">
        <v>144227</v>
      </c>
      <c r="AH1100">
        <v>1791</v>
      </c>
      <c r="AI1100">
        <v>11</v>
      </c>
      <c r="AJ1100">
        <v>15</v>
      </c>
      <c r="AK1100">
        <v>98</v>
      </c>
      <c r="AM1100" s="23" t="s">
        <v>26</v>
      </c>
      <c r="AN1100" s="23" t="s">
        <v>372</v>
      </c>
      <c r="AO1100" s="23">
        <v>2745</v>
      </c>
      <c r="AQ1100" s="23">
        <v>116</v>
      </c>
      <c r="AR1100" s="29">
        <v>1000</v>
      </c>
      <c r="AS1100" s="23">
        <v>0</v>
      </c>
    </row>
    <row r="1101" spans="13:46" x14ac:dyDescent="0.35">
      <c r="M1101"/>
      <c r="AC1101"/>
      <c r="AF1101">
        <v>263</v>
      </c>
      <c r="AG1101">
        <v>144227</v>
      </c>
      <c r="AH1101">
        <v>1791</v>
      </c>
      <c r="AI1101">
        <v>11</v>
      </c>
      <c r="AJ1101">
        <v>15</v>
      </c>
      <c r="AK1101">
        <v>98</v>
      </c>
      <c r="AM1101" s="23" t="s">
        <v>37</v>
      </c>
      <c r="AN1101" s="23" t="s">
        <v>587</v>
      </c>
      <c r="AO1101" s="23">
        <v>2746</v>
      </c>
      <c r="AQ1101" s="23">
        <v>229</v>
      </c>
      <c r="AR1101" s="29">
        <v>518</v>
      </c>
      <c r="AS1101" s="23">
        <v>56</v>
      </c>
      <c r="AT1101" s="39"/>
    </row>
    <row r="1102" spans="13:46" x14ac:dyDescent="0.35">
      <c r="M1102"/>
      <c r="AC1102"/>
      <c r="AF1102">
        <v>263</v>
      </c>
      <c r="AG1102">
        <v>144227</v>
      </c>
      <c r="AH1102">
        <v>1791</v>
      </c>
      <c r="AI1102">
        <v>11</v>
      </c>
      <c r="AJ1102">
        <v>15</v>
      </c>
      <c r="AK1102">
        <v>98</v>
      </c>
      <c r="AM1102" s="23" t="s">
        <v>148</v>
      </c>
      <c r="AN1102" s="23" t="s">
        <v>149</v>
      </c>
      <c r="AO1102" s="23">
        <v>2747</v>
      </c>
      <c r="AQ1102" s="23">
        <v>107</v>
      </c>
      <c r="AR1102" s="29">
        <v>31</v>
      </c>
      <c r="AS1102" s="23">
        <v>27</v>
      </c>
    </row>
    <row r="1103" spans="13:46" x14ac:dyDescent="0.35">
      <c r="M1103"/>
      <c r="AC1103"/>
      <c r="AF1103">
        <v>263</v>
      </c>
      <c r="AG1103">
        <v>144227</v>
      </c>
      <c r="AH1103">
        <v>1791</v>
      </c>
      <c r="AI1103">
        <v>11</v>
      </c>
      <c r="AJ1103">
        <v>15</v>
      </c>
      <c r="AK1103">
        <v>98</v>
      </c>
      <c r="AM1103" s="23" t="s">
        <v>148</v>
      </c>
      <c r="AN1103" s="23" t="s">
        <v>149</v>
      </c>
      <c r="AO1103" s="23">
        <v>2748</v>
      </c>
      <c r="AQ1103" s="23">
        <v>107</v>
      </c>
      <c r="AR1103" s="29">
        <v>922</v>
      </c>
      <c r="AS1103" s="23">
        <v>29</v>
      </c>
    </row>
    <row r="1104" spans="13:46" x14ac:dyDescent="0.35">
      <c r="M1104"/>
      <c r="AC1104"/>
      <c r="AF1104">
        <v>263</v>
      </c>
      <c r="AG1104">
        <v>144227</v>
      </c>
      <c r="AH1104">
        <v>1791</v>
      </c>
      <c r="AI1104">
        <v>11</v>
      </c>
      <c r="AJ1104">
        <v>15</v>
      </c>
      <c r="AK1104">
        <v>98</v>
      </c>
      <c r="AM1104" s="23" t="s">
        <v>148</v>
      </c>
      <c r="AN1104" s="23" t="s">
        <v>149</v>
      </c>
      <c r="AO1104" s="23">
        <v>2749</v>
      </c>
      <c r="AQ1104" s="23">
        <v>107</v>
      </c>
      <c r="AR1104" s="29">
        <v>8673</v>
      </c>
      <c r="AS1104" s="23">
        <v>2</v>
      </c>
    </row>
    <row r="1105" spans="13:45" x14ac:dyDescent="0.35">
      <c r="M1105"/>
      <c r="AC1105"/>
      <c r="AF1105">
        <v>263</v>
      </c>
      <c r="AG1105">
        <v>144227</v>
      </c>
      <c r="AH1105">
        <v>1791</v>
      </c>
      <c r="AI1105">
        <v>11</v>
      </c>
      <c r="AJ1105">
        <v>15</v>
      </c>
      <c r="AK1105">
        <v>98</v>
      </c>
      <c r="AM1105" s="23" t="s">
        <v>42</v>
      </c>
      <c r="AN1105" s="23" t="s">
        <v>660</v>
      </c>
      <c r="AO1105" s="23">
        <v>2752</v>
      </c>
      <c r="AQ1105" s="23">
        <v>311</v>
      </c>
      <c r="AR1105" s="29">
        <v>545</v>
      </c>
      <c r="AS1105" s="23">
        <v>12</v>
      </c>
    </row>
    <row r="1106" spans="13:45" x14ac:dyDescent="0.35">
      <c r="M1106"/>
      <c r="AC1106"/>
      <c r="AF1106">
        <v>263</v>
      </c>
      <c r="AG1106">
        <v>144227</v>
      </c>
      <c r="AH1106">
        <v>1791</v>
      </c>
      <c r="AI1106">
        <v>11</v>
      </c>
      <c r="AJ1106">
        <v>15</v>
      </c>
      <c r="AK1106">
        <v>98</v>
      </c>
      <c r="AM1106" s="23" t="s">
        <v>499</v>
      </c>
      <c r="AN1106" s="23" t="s">
        <v>500</v>
      </c>
      <c r="AO1106" s="23">
        <v>2753</v>
      </c>
      <c r="AQ1106" s="23">
        <v>87</v>
      </c>
      <c r="AR1106" s="29">
        <v>288</v>
      </c>
      <c r="AS1106" s="23">
        <v>0</v>
      </c>
    </row>
    <row r="1107" spans="13:45" x14ac:dyDescent="0.35">
      <c r="M1107"/>
      <c r="AC1107"/>
      <c r="AF1107">
        <v>263</v>
      </c>
      <c r="AG1107">
        <v>144227</v>
      </c>
      <c r="AH1107">
        <v>1791</v>
      </c>
      <c r="AI1107">
        <v>11</v>
      </c>
      <c r="AJ1107">
        <v>16</v>
      </c>
      <c r="AK1107">
        <v>98</v>
      </c>
      <c r="AM1107" s="23" t="s">
        <v>37</v>
      </c>
      <c r="AN1107" s="23" t="s">
        <v>587</v>
      </c>
      <c r="AO1107" s="23">
        <v>2758</v>
      </c>
      <c r="AQ1107" s="23">
        <v>229</v>
      </c>
      <c r="AR1107" s="29">
        <v>585</v>
      </c>
      <c r="AS1107" s="23">
        <v>19</v>
      </c>
    </row>
    <row r="1108" spans="13:45" x14ac:dyDescent="0.35">
      <c r="M1108"/>
      <c r="AC1108"/>
      <c r="AF1108">
        <v>263</v>
      </c>
      <c r="AG1108">
        <v>144227</v>
      </c>
      <c r="AH1108">
        <v>1791</v>
      </c>
      <c r="AI1108">
        <v>11</v>
      </c>
      <c r="AJ1108">
        <v>16</v>
      </c>
      <c r="AK1108">
        <v>98</v>
      </c>
      <c r="AM1108" s="23" t="s">
        <v>153</v>
      </c>
      <c r="AO1108" s="23">
        <v>2759</v>
      </c>
      <c r="AQ1108" s="23">
        <v>24</v>
      </c>
      <c r="AR1108" s="29">
        <v>37</v>
      </c>
      <c r="AS1108" s="23">
        <v>2</v>
      </c>
    </row>
    <row r="1109" spans="13:45" x14ac:dyDescent="0.35">
      <c r="M1109"/>
      <c r="AC1109"/>
      <c r="AF1109">
        <v>263</v>
      </c>
      <c r="AG1109">
        <v>144231</v>
      </c>
      <c r="AH1109">
        <v>1791</v>
      </c>
      <c r="AI1109">
        <v>11</v>
      </c>
      <c r="AJ1109">
        <v>17</v>
      </c>
      <c r="AK1109">
        <v>98</v>
      </c>
      <c r="AM1109" s="23" t="s">
        <v>104</v>
      </c>
      <c r="AN1109" t="s">
        <v>577</v>
      </c>
      <c r="AO1109" s="23">
        <v>2760</v>
      </c>
      <c r="AQ1109" s="23">
        <v>213</v>
      </c>
      <c r="AR1109" s="29">
        <v>1850</v>
      </c>
      <c r="AS1109" s="23">
        <v>99</v>
      </c>
    </row>
    <row r="1110" spans="13:45" x14ac:dyDescent="0.35">
      <c r="M1110"/>
      <c r="AC1110"/>
      <c r="AF1110">
        <v>263</v>
      </c>
      <c r="AG1110">
        <v>144231</v>
      </c>
      <c r="AH1110">
        <v>1791</v>
      </c>
      <c r="AI1110">
        <v>11</v>
      </c>
      <c r="AJ1110">
        <v>17</v>
      </c>
      <c r="AK1110">
        <v>98</v>
      </c>
      <c r="AM1110" s="23" t="s">
        <v>53</v>
      </c>
      <c r="AN1110" t="s">
        <v>91</v>
      </c>
      <c r="AO1110" s="23">
        <v>2761</v>
      </c>
      <c r="AQ1110" s="23">
        <v>267</v>
      </c>
      <c r="AR1110" s="29">
        <v>985</v>
      </c>
      <c r="AS1110" s="23">
        <v>0</v>
      </c>
    </row>
    <row r="1111" spans="13:45" x14ac:dyDescent="0.35">
      <c r="M1111"/>
      <c r="AC1111"/>
      <c r="AF1111">
        <v>263</v>
      </c>
      <c r="AG1111">
        <v>144231</v>
      </c>
      <c r="AH1111">
        <v>1791</v>
      </c>
      <c r="AI1111">
        <v>11</v>
      </c>
      <c r="AJ1111">
        <v>17</v>
      </c>
      <c r="AK1111">
        <v>98</v>
      </c>
      <c r="AL1111" t="s">
        <v>23</v>
      </c>
      <c r="AM1111" s="23" t="s">
        <v>26</v>
      </c>
      <c r="AN1111" t="s">
        <v>638</v>
      </c>
      <c r="AO1111" s="23">
        <v>2762</v>
      </c>
      <c r="AQ1111" s="23">
        <v>312</v>
      </c>
      <c r="AR1111" s="29">
        <v>230</v>
      </c>
      <c r="AS1111" s="23">
        <v>20</v>
      </c>
    </row>
    <row r="1112" spans="13:45" x14ac:dyDescent="0.35">
      <c r="M1112"/>
      <c r="AC1112"/>
      <c r="AF1112">
        <v>263</v>
      </c>
      <c r="AG1112">
        <v>144231</v>
      </c>
      <c r="AH1112">
        <v>1791</v>
      </c>
      <c r="AI1112">
        <v>11</v>
      </c>
      <c r="AJ1112">
        <v>17</v>
      </c>
      <c r="AK1112">
        <v>99</v>
      </c>
      <c r="AM1112" s="23" t="s">
        <v>233</v>
      </c>
      <c r="AN1112" t="s">
        <v>219</v>
      </c>
      <c r="AO1112" s="23">
        <v>2767</v>
      </c>
      <c r="AQ1112" s="23">
        <v>291</v>
      </c>
      <c r="AR1112" s="29">
        <v>2094</v>
      </c>
      <c r="AS1112" s="23">
        <v>20</v>
      </c>
    </row>
    <row r="1113" spans="13:45" x14ac:dyDescent="0.35">
      <c r="M1113"/>
      <c r="AC1113"/>
      <c r="AF1113">
        <v>263</v>
      </c>
      <c r="AG1113">
        <v>144231</v>
      </c>
      <c r="AH1113">
        <v>1791</v>
      </c>
      <c r="AI1113">
        <v>11</v>
      </c>
      <c r="AJ1113">
        <v>18</v>
      </c>
      <c r="AK1113">
        <v>99</v>
      </c>
      <c r="AM1113" s="23" t="s">
        <v>233</v>
      </c>
      <c r="AN1113" t="s">
        <v>219</v>
      </c>
      <c r="AO1113" s="23">
        <v>2768</v>
      </c>
      <c r="AQ1113" s="23">
        <v>291</v>
      </c>
      <c r="AR1113" s="29">
        <v>464</v>
      </c>
      <c r="AS1113" s="23">
        <v>60</v>
      </c>
    </row>
    <row r="1114" spans="13:45" x14ac:dyDescent="0.35">
      <c r="M1114"/>
      <c r="AC1114"/>
      <c r="AF1114">
        <v>263</v>
      </c>
      <c r="AG1114">
        <v>144231</v>
      </c>
      <c r="AH1114">
        <v>1791</v>
      </c>
      <c r="AI1114">
        <v>11</v>
      </c>
      <c r="AJ1114">
        <v>18</v>
      </c>
      <c r="AK1114">
        <v>99</v>
      </c>
      <c r="AM1114" s="23" t="s">
        <v>233</v>
      </c>
      <c r="AN1114" t="s">
        <v>219</v>
      </c>
      <c r="AO1114" s="23">
        <v>2769</v>
      </c>
      <c r="AQ1114" s="23">
        <v>291</v>
      </c>
      <c r="AR1114" s="29">
        <v>109</v>
      </c>
      <c r="AS1114" s="23">
        <v>62</v>
      </c>
    </row>
    <row r="1115" spans="13:45" x14ac:dyDescent="0.35">
      <c r="M1115"/>
      <c r="AC1115"/>
      <c r="AF1115">
        <v>263</v>
      </c>
      <c r="AG1115">
        <v>144231</v>
      </c>
      <c r="AH1115">
        <v>1791</v>
      </c>
      <c r="AI1115">
        <v>11</v>
      </c>
      <c r="AJ1115">
        <v>18</v>
      </c>
      <c r="AK1115">
        <v>99</v>
      </c>
      <c r="AM1115" s="23" t="s">
        <v>233</v>
      </c>
      <c r="AN1115" t="s">
        <v>333</v>
      </c>
      <c r="AO1115" s="23">
        <v>2770</v>
      </c>
      <c r="AQ1115" s="23">
        <v>312</v>
      </c>
      <c r="AR1115" s="29">
        <v>53</v>
      </c>
      <c r="AS1115" s="23">
        <v>93</v>
      </c>
    </row>
    <row r="1116" spans="13:45" x14ac:dyDescent="0.35">
      <c r="M1116"/>
      <c r="AC1116"/>
      <c r="AF1116">
        <v>263</v>
      </c>
      <c r="AG1116">
        <v>144231</v>
      </c>
      <c r="AH1116">
        <v>1791</v>
      </c>
      <c r="AI1116">
        <v>11</v>
      </c>
      <c r="AJ1116">
        <v>18</v>
      </c>
      <c r="AK1116">
        <v>99</v>
      </c>
      <c r="AM1116" s="23" t="s">
        <v>43</v>
      </c>
      <c r="AN1116" t="s">
        <v>568</v>
      </c>
      <c r="AO1116" s="23">
        <v>2771</v>
      </c>
      <c r="AQ1116" s="23">
        <v>196</v>
      </c>
      <c r="AR1116" s="29">
        <v>1500</v>
      </c>
      <c r="AS1116" s="23">
        <v>0</v>
      </c>
    </row>
    <row r="1117" spans="13:45" x14ac:dyDescent="0.35">
      <c r="M1117"/>
      <c r="AC1117"/>
      <c r="AF1117">
        <v>263</v>
      </c>
      <c r="AG1117">
        <v>144231</v>
      </c>
      <c r="AH1117">
        <v>1791</v>
      </c>
      <c r="AI1117">
        <v>11</v>
      </c>
      <c r="AJ1117">
        <v>18</v>
      </c>
      <c r="AK1117">
        <v>99</v>
      </c>
      <c r="AM1117" t="s">
        <v>228</v>
      </c>
      <c r="AN1117" t="s">
        <v>271</v>
      </c>
      <c r="AO1117" s="23">
        <v>2773</v>
      </c>
      <c r="AQ1117" s="23">
        <v>287</v>
      </c>
      <c r="AR1117" s="29">
        <v>38871</v>
      </c>
      <c r="AS1117" s="23">
        <v>17</v>
      </c>
    </row>
    <row r="1118" spans="13:45" x14ac:dyDescent="0.35">
      <c r="M1118"/>
      <c r="AC1118"/>
      <c r="AF1118">
        <v>263</v>
      </c>
      <c r="AG1118">
        <v>144231</v>
      </c>
      <c r="AH1118">
        <v>1791</v>
      </c>
      <c r="AI1118">
        <v>11</v>
      </c>
      <c r="AJ1118">
        <v>18</v>
      </c>
      <c r="AK1118">
        <v>99</v>
      </c>
      <c r="AM1118" t="s">
        <v>228</v>
      </c>
      <c r="AN1118" t="s">
        <v>271</v>
      </c>
      <c r="AO1118" s="23">
        <v>2774</v>
      </c>
      <c r="AQ1118" s="23">
        <v>287</v>
      </c>
      <c r="AR1118" s="29">
        <v>2202</v>
      </c>
      <c r="AS1118" s="23">
        <v>82</v>
      </c>
    </row>
    <row r="1119" spans="13:45" x14ac:dyDescent="0.35">
      <c r="M1119"/>
      <c r="AC1119"/>
      <c r="AF1119">
        <v>263</v>
      </c>
      <c r="AG1119">
        <v>144231</v>
      </c>
      <c r="AH1119">
        <v>1791</v>
      </c>
      <c r="AI1119">
        <v>11</v>
      </c>
      <c r="AJ1119">
        <v>18</v>
      </c>
      <c r="AK1119">
        <v>99</v>
      </c>
      <c r="AM1119" s="23" t="s">
        <v>35</v>
      </c>
      <c r="AN1119" t="s">
        <v>661</v>
      </c>
      <c r="AO1119" s="23">
        <v>2775</v>
      </c>
      <c r="AQ1119" s="23">
        <v>313</v>
      </c>
      <c r="AR1119" s="29">
        <v>26</v>
      </c>
      <c r="AS1119" s="23">
        <v>37</v>
      </c>
    </row>
    <row r="1120" spans="13:45" x14ac:dyDescent="0.35">
      <c r="M1120"/>
      <c r="AC1120"/>
      <c r="AF1120">
        <v>263</v>
      </c>
      <c r="AG1120">
        <v>144231</v>
      </c>
      <c r="AH1120">
        <v>1791</v>
      </c>
      <c r="AI1120">
        <v>11</v>
      </c>
      <c r="AJ1120">
        <v>18</v>
      </c>
      <c r="AK1120">
        <v>99</v>
      </c>
      <c r="AM1120" s="23" t="s">
        <v>179</v>
      </c>
      <c r="AN1120" t="s">
        <v>180</v>
      </c>
      <c r="AO1120" s="23">
        <v>2794</v>
      </c>
      <c r="AQ1120" s="23">
        <v>256</v>
      </c>
      <c r="AR1120" s="29">
        <v>1895</v>
      </c>
      <c r="AS1120" s="23">
        <v>3</v>
      </c>
    </row>
    <row r="1121" spans="13:45" x14ac:dyDescent="0.35">
      <c r="M1121"/>
      <c r="AC1121"/>
      <c r="AF1121">
        <v>263</v>
      </c>
      <c r="AG1121">
        <v>144231</v>
      </c>
      <c r="AH1121">
        <v>1791</v>
      </c>
      <c r="AI1121">
        <v>11</v>
      </c>
      <c r="AJ1121">
        <v>19</v>
      </c>
      <c r="AK1121">
        <v>99</v>
      </c>
      <c r="AM1121" s="27" t="s">
        <v>379</v>
      </c>
      <c r="AN1121" s="27" t="s">
        <v>378</v>
      </c>
      <c r="AO1121" s="27">
        <v>2795</v>
      </c>
      <c r="AP1121" s="27"/>
      <c r="AQ1121" s="27">
        <v>76</v>
      </c>
      <c r="AR1121" s="26">
        <v>28557</v>
      </c>
      <c r="AS1121" s="27">
        <v>39</v>
      </c>
    </row>
    <row r="1122" spans="13:45" x14ac:dyDescent="0.35">
      <c r="M1122"/>
      <c r="AC1122"/>
      <c r="AF1122">
        <v>263</v>
      </c>
      <c r="AG1122">
        <v>144231</v>
      </c>
      <c r="AH1122">
        <v>1791</v>
      </c>
      <c r="AI1122">
        <v>11</v>
      </c>
      <c r="AJ1122">
        <v>21</v>
      </c>
      <c r="AK1122">
        <v>101</v>
      </c>
      <c r="AM1122" s="23" t="s">
        <v>185</v>
      </c>
      <c r="AN1122" t="s">
        <v>288</v>
      </c>
      <c r="AO1122" s="23">
        <v>2790</v>
      </c>
      <c r="AQ1122" s="23">
        <v>26</v>
      </c>
      <c r="AR1122" s="29">
        <v>713</v>
      </c>
      <c r="AS1122" s="23">
        <v>79</v>
      </c>
    </row>
    <row r="1123" spans="13:45" x14ac:dyDescent="0.35">
      <c r="M1123"/>
      <c r="AC1123"/>
      <c r="AF1123">
        <v>263</v>
      </c>
      <c r="AG1123">
        <v>144231</v>
      </c>
      <c r="AH1123">
        <v>1791</v>
      </c>
      <c r="AI1123">
        <v>11</v>
      </c>
      <c r="AJ1123">
        <v>21</v>
      </c>
      <c r="AK1123">
        <v>101</v>
      </c>
      <c r="AM1123" s="23" t="s">
        <v>185</v>
      </c>
      <c r="AN1123" t="s">
        <v>288</v>
      </c>
      <c r="AO1123" s="23">
        <v>2797</v>
      </c>
      <c r="AQ1123" s="23">
        <v>26</v>
      </c>
      <c r="AR1123" s="29">
        <v>112</v>
      </c>
      <c r="AS1123" s="23">
        <v>51</v>
      </c>
    </row>
    <row r="1124" spans="13:45" x14ac:dyDescent="0.35">
      <c r="M1124"/>
      <c r="AC1124"/>
      <c r="AF1124">
        <v>263</v>
      </c>
      <c r="AG1124">
        <v>144231</v>
      </c>
      <c r="AH1124">
        <v>1791</v>
      </c>
      <c r="AI1124">
        <v>11</v>
      </c>
      <c r="AJ1124">
        <v>21</v>
      </c>
      <c r="AK1124">
        <v>101</v>
      </c>
      <c r="AM1124" s="23" t="s">
        <v>28</v>
      </c>
      <c r="AN1124" t="s">
        <v>29</v>
      </c>
      <c r="AO1124" s="23">
        <v>2798</v>
      </c>
      <c r="AQ1124" s="23">
        <v>30</v>
      </c>
      <c r="AR1124" s="29">
        <v>129</v>
      </c>
      <c r="AS1124" s="23">
        <v>51</v>
      </c>
    </row>
    <row r="1125" spans="13:45" x14ac:dyDescent="0.35">
      <c r="M1125"/>
      <c r="AC1125"/>
      <c r="AF1125">
        <v>263</v>
      </c>
      <c r="AG1125">
        <v>144231</v>
      </c>
      <c r="AH1125">
        <v>1791</v>
      </c>
      <c r="AI1125">
        <v>11</v>
      </c>
      <c r="AJ1125">
        <v>21</v>
      </c>
      <c r="AK1125">
        <v>101</v>
      </c>
      <c r="AM1125" s="23" t="s">
        <v>27</v>
      </c>
      <c r="AN1125" t="s">
        <v>381</v>
      </c>
      <c r="AO1125" s="23">
        <v>2799</v>
      </c>
      <c r="AQ1125" s="23">
        <v>77</v>
      </c>
      <c r="AR1125" s="29">
        <v>167</v>
      </c>
      <c r="AS1125" s="23">
        <v>50</v>
      </c>
    </row>
    <row r="1126" spans="13:45" x14ac:dyDescent="0.35">
      <c r="M1126"/>
      <c r="AC1126"/>
      <c r="AF1126">
        <v>263</v>
      </c>
      <c r="AG1126">
        <v>144231</v>
      </c>
      <c r="AH1126">
        <v>1791</v>
      </c>
      <c r="AI1126">
        <v>11</v>
      </c>
      <c r="AJ1126">
        <v>22</v>
      </c>
      <c r="AK1126">
        <v>101</v>
      </c>
      <c r="AM1126" s="23" t="s">
        <v>104</v>
      </c>
      <c r="AN1126" t="s">
        <v>577</v>
      </c>
      <c r="AO1126" s="23">
        <v>2800</v>
      </c>
      <c r="AQ1126" s="23">
        <v>213</v>
      </c>
      <c r="AR1126" s="29">
        <v>73</v>
      </c>
      <c r="AS1126" s="23">
        <v>0</v>
      </c>
    </row>
    <row r="1127" spans="13:45" x14ac:dyDescent="0.35">
      <c r="M1127"/>
      <c r="AC1127"/>
      <c r="AF1127">
        <v>316</v>
      </c>
      <c r="AG1127">
        <v>144252</v>
      </c>
      <c r="AH1127">
        <v>1791</v>
      </c>
      <c r="AI1127">
        <v>11</v>
      </c>
      <c r="AJ1127">
        <v>22</v>
      </c>
      <c r="AK1127">
        <v>101</v>
      </c>
      <c r="AL1127" t="s">
        <v>23</v>
      </c>
      <c r="AM1127" s="23" t="s">
        <v>104</v>
      </c>
      <c r="AN1127" t="s">
        <v>577</v>
      </c>
      <c r="AO1127" s="23">
        <v>2801</v>
      </c>
      <c r="AQ1127" s="23">
        <v>213</v>
      </c>
      <c r="AR1127" s="29">
        <v>1997</v>
      </c>
      <c r="AS1127" s="23">
        <v>45</v>
      </c>
    </row>
    <row r="1128" spans="13:45" x14ac:dyDescent="0.35">
      <c r="M1128"/>
      <c r="AC1128"/>
      <c r="AF1128">
        <v>316</v>
      </c>
      <c r="AG1128">
        <v>144252</v>
      </c>
      <c r="AH1128">
        <v>1791</v>
      </c>
      <c r="AI1128">
        <v>11</v>
      </c>
      <c r="AJ1128">
        <v>22</v>
      </c>
      <c r="AK1128">
        <v>101</v>
      </c>
      <c r="AL1128" t="s">
        <v>23</v>
      </c>
      <c r="AM1128" s="23" t="s">
        <v>26</v>
      </c>
      <c r="AN1128" t="s">
        <v>662</v>
      </c>
      <c r="AO1128" s="23">
        <v>2810</v>
      </c>
      <c r="AQ1128" s="23">
        <v>318</v>
      </c>
      <c r="AR1128" s="29">
        <v>166</v>
      </c>
      <c r="AS1128" s="23">
        <v>77</v>
      </c>
    </row>
    <row r="1129" spans="13:45" x14ac:dyDescent="0.35">
      <c r="M1129"/>
      <c r="AC1129"/>
      <c r="AF1129">
        <v>316</v>
      </c>
      <c r="AG1129">
        <v>144252</v>
      </c>
      <c r="AH1129">
        <v>1791</v>
      </c>
      <c r="AI1129">
        <v>11</v>
      </c>
      <c r="AJ1129">
        <v>22</v>
      </c>
      <c r="AK1129">
        <v>101</v>
      </c>
      <c r="AL1129" t="s">
        <v>23</v>
      </c>
      <c r="AM1129" t="s">
        <v>403</v>
      </c>
      <c r="AN1129" t="s">
        <v>1050</v>
      </c>
      <c r="AO1129" s="23">
        <v>2812</v>
      </c>
      <c r="AQ1129" s="23">
        <v>94</v>
      </c>
      <c r="AR1129" s="29">
        <v>1478</v>
      </c>
      <c r="AS1129" s="23">
        <v>39</v>
      </c>
    </row>
    <row r="1130" spans="13:45" x14ac:dyDescent="0.35">
      <c r="M1130"/>
      <c r="AC1130"/>
      <c r="AF1130">
        <v>316</v>
      </c>
      <c r="AG1130">
        <v>144252</v>
      </c>
      <c r="AH1130">
        <v>1791</v>
      </c>
      <c r="AI1130">
        <v>11</v>
      </c>
      <c r="AJ1130">
        <v>23</v>
      </c>
      <c r="AK1130">
        <v>102</v>
      </c>
      <c r="AM1130" s="23" t="s">
        <v>330</v>
      </c>
      <c r="AN1130" t="s">
        <v>513</v>
      </c>
      <c r="AO1130" s="23">
        <v>2813</v>
      </c>
      <c r="AQ1130" s="23">
        <v>198</v>
      </c>
      <c r="AR1130" s="29">
        <v>338</v>
      </c>
      <c r="AS1130" s="23">
        <v>50</v>
      </c>
    </row>
    <row r="1131" spans="13:45" x14ac:dyDescent="0.35">
      <c r="M1131"/>
      <c r="AC1131"/>
      <c r="AF1131">
        <v>316</v>
      </c>
      <c r="AG1131">
        <v>144252</v>
      </c>
      <c r="AH1131">
        <v>1791</v>
      </c>
      <c r="AI1131">
        <v>11</v>
      </c>
      <c r="AJ1131">
        <v>23</v>
      </c>
      <c r="AK1131">
        <v>102</v>
      </c>
      <c r="AM1131" s="23" t="s">
        <v>122</v>
      </c>
      <c r="AN1131" t="s">
        <v>663</v>
      </c>
      <c r="AO1131" s="23">
        <v>2820</v>
      </c>
      <c r="AQ1131" s="23">
        <v>320</v>
      </c>
      <c r="AR1131" s="29">
        <v>104</v>
      </c>
      <c r="AS1131" s="23">
        <v>65</v>
      </c>
    </row>
    <row r="1132" spans="13:45" x14ac:dyDescent="0.35">
      <c r="M1132"/>
      <c r="AC1132"/>
      <c r="AF1132">
        <v>316</v>
      </c>
      <c r="AG1132">
        <v>144252</v>
      </c>
      <c r="AH1132">
        <v>1791</v>
      </c>
      <c r="AI1132">
        <v>11</v>
      </c>
      <c r="AJ1132">
        <v>23</v>
      </c>
      <c r="AK1132">
        <v>102</v>
      </c>
      <c r="AM1132" s="23" t="s">
        <v>664</v>
      </c>
      <c r="AO1132" s="23">
        <v>2821</v>
      </c>
      <c r="AQ1132" s="23">
        <v>320</v>
      </c>
      <c r="AR1132" s="29">
        <v>4531</v>
      </c>
      <c r="AS1132" s="23">
        <v>76</v>
      </c>
    </row>
    <row r="1133" spans="13:45" x14ac:dyDescent="0.35">
      <c r="M1133"/>
      <c r="AC1133"/>
      <c r="AF1133">
        <v>316</v>
      </c>
      <c r="AG1133">
        <v>144252</v>
      </c>
      <c r="AH1133">
        <v>1791</v>
      </c>
      <c r="AI1133">
        <v>11</v>
      </c>
      <c r="AJ1133">
        <v>26</v>
      </c>
      <c r="AK1133">
        <v>103</v>
      </c>
      <c r="AM1133" s="23" t="s">
        <v>664</v>
      </c>
      <c r="AO1133" s="23">
        <v>2822</v>
      </c>
      <c r="AQ1133" s="23">
        <v>320</v>
      </c>
      <c r="AR1133" s="29">
        <v>111</v>
      </c>
      <c r="AS1133" s="23">
        <v>22</v>
      </c>
    </row>
    <row r="1134" spans="13:45" x14ac:dyDescent="0.35">
      <c r="M1134"/>
      <c r="AC1134"/>
      <c r="AF1134">
        <v>316</v>
      </c>
      <c r="AG1134">
        <v>144252</v>
      </c>
      <c r="AH1134">
        <v>1791</v>
      </c>
      <c r="AI1134">
        <v>11</v>
      </c>
      <c r="AJ1134">
        <v>26</v>
      </c>
      <c r="AK1134">
        <v>103</v>
      </c>
      <c r="AM1134" s="23" t="s">
        <v>557</v>
      </c>
      <c r="AO1134" s="23">
        <v>2823</v>
      </c>
      <c r="AQ1134" s="23">
        <v>207</v>
      </c>
      <c r="AR1134" s="29">
        <v>288</v>
      </c>
      <c r="AS1134" s="23">
        <v>45</v>
      </c>
    </row>
    <row r="1135" spans="13:45" x14ac:dyDescent="0.35">
      <c r="M1135"/>
      <c r="AC1135"/>
      <c r="AF1135">
        <v>316</v>
      </c>
      <c r="AG1135">
        <v>144252</v>
      </c>
      <c r="AH1135">
        <v>1791</v>
      </c>
      <c r="AI1135">
        <v>11</v>
      </c>
      <c r="AJ1135">
        <v>26</v>
      </c>
      <c r="AK1135">
        <v>103</v>
      </c>
      <c r="AM1135" s="23" t="s">
        <v>27</v>
      </c>
      <c r="AN1135" t="s">
        <v>665</v>
      </c>
      <c r="AO1135" s="23">
        <v>2824</v>
      </c>
      <c r="AQ1135" s="23">
        <v>62</v>
      </c>
      <c r="AR1135" s="29">
        <v>72</v>
      </c>
      <c r="AS1135" s="23">
        <v>0</v>
      </c>
    </row>
    <row r="1136" spans="13:45" x14ac:dyDescent="0.35">
      <c r="M1136"/>
      <c r="AC1136"/>
      <c r="AF1136">
        <v>316</v>
      </c>
      <c r="AG1136">
        <v>144252</v>
      </c>
      <c r="AH1136">
        <v>1791</v>
      </c>
      <c r="AI1136">
        <v>11</v>
      </c>
      <c r="AJ1136">
        <v>26</v>
      </c>
      <c r="AK1136">
        <v>103</v>
      </c>
      <c r="AM1136" s="23" t="s">
        <v>233</v>
      </c>
      <c r="AN1136" t="s">
        <v>219</v>
      </c>
      <c r="AO1136" s="23">
        <v>2825</v>
      </c>
      <c r="AQ1136" s="23">
        <v>312</v>
      </c>
      <c r="AR1136" s="29">
        <v>3377</v>
      </c>
      <c r="AS1136" s="23">
        <v>37</v>
      </c>
    </row>
    <row r="1137" spans="13:46" x14ac:dyDescent="0.35">
      <c r="M1137"/>
      <c r="AC1137"/>
      <c r="AF1137">
        <v>316</v>
      </c>
      <c r="AG1137">
        <v>144252</v>
      </c>
      <c r="AH1137">
        <v>1791</v>
      </c>
      <c r="AI1137">
        <v>11</v>
      </c>
      <c r="AJ1137">
        <v>26</v>
      </c>
      <c r="AK1137">
        <v>103</v>
      </c>
      <c r="AM1137" s="23" t="s">
        <v>506</v>
      </c>
      <c r="AN1137" t="s">
        <v>507</v>
      </c>
      <c r="AO1137" s="23">
        <v>2826</v>
      </c>
      <c r="AQ1137" s="23">
        <v>90</v>
      </c>
      <c r="AR1137" s="29">
        <v>1168</v>
      </c>
      <c r="AS1137" s="23">
        <v>81</v>
      </c>
    </row>
    <row r="1138" spans="13:46" x14ac:dyDescent="0.35">
      <c r="M1138"/>
      <c r="AC1138"/>
      <c r="AF1138">
        <v>316</v>
      </c>
      <c r="AG1138">
        <v>144252</v>
      </c>
      <c r="AH1138">
        <v>1791</v>
      </c>
      <c r="AI1138">
        <v>11</v>
      </c>
      <c r="AJ1138">
        <v>26</v>
      </c>
      <c r="AK1138">
        <v>103</v>
      </c>
      <c r="AM1138" s="23" t="s">
        <v>465</v>
      </c>
      <c r="AN1138" t="s">
        <v>466</v>
      </c>
      <c r="AO1138" s="23">
        <v>2827</v>
      </c>
      <c r="AQ1138" s="23">
        <v>129</v>
      </c>
      <c r="AR1138" s="29">
        <v>26</v>
      </c>
      <c r="AS1138" s="23">
        <v>51</v>
      </c>
    </row>
    <row r="1139" spans="13:46" x14ac:dyDescent="0.35">
      <c r="M1139"/>
      <c r="AC1139"/>
      <c r="AF1139">
        <v>316</v>
      </c>
      <c r="AG1139">
        <v>144252</v>
      </c>
      <c r="AH1139">
        <v>1791</v>
      </c>
      <c r="AI1139">
        <v>11</v>
      </c>
      <c r="AJ1139">
        <v>26</v>
      </c>
      <c r="AK1139">
        <v>103</v>
      </c>
      <c r="AM1139" s="23" t="s">
        <v>465</v>
      </c>
      <c r="AN1139" t="s">
        <v>466</v>
      </c>
      <c r="AO1139" s="23">
        <v>2828</v>
      </c>
      <c r="AQ1139" s="23">
        <v>129</v>
      </c>
      <c r="AR1139" s="29">
        <v>72</v>
      </c>
      <c r="AS1139" s="23">
        <v>28</v>
      </c>
    </row>
    <row r="1140" spans="13:46" x14ac:dyDescent="0.35">
      <c r="M1140"/>
      <c r="AC1140"/>
      <c r="AF1140">
        <v>316</v>
      </c>
      <c r="AG1140">
        <v>144252</v>
      </c>
      <c r="AH1140">
        <v>1791</v>
      </c>
      <c r="AI1140">
        <v>11</v>
      </c>
      <c r="AJ1140">
        <v>26</v>
      </c>
      <c r="AK1140">
        <v>103</v>
      </c>
      <c r="AM1140" s="23" t="s">
        <v>154</v>
      </c>
      <c r="AN1140" t="s">
        <v>339</v>
      </c>
      <c r="AO1140" s="23">
        <v>2829</v>
      </c>
      <c r="AQ1140" s="23">
        <v>18</v>
      </c>
      <c r="AR1140" s="29">
        <v>355</v>
      </c>
      <c r="AS1140" s="23">
        <v>53</v>
      </c>
      <c r="AT1140" s="39"/>
    </row>
    <row r="1141" spans="13:46" x14ac:dyDescent="0.35">
      <c r="M1141"/>
      <c r="AC1141"/>
      <c r="AF1141">
        <v>316</v>
      </c>
      <c r="AG1141">
        <v>144252</v>
      </c>
      <c r="AH1141">
        <v>1791</v>
      </c>
      <c r="AI1141">
        <v>11</v>
      </c>
      <c r="AJ1141">
        <v>26</v>
      </c>
      <c r="AK1141">
        <v>103</v>
      </c>
      <c r="AM1141" s="23" t="s">
        <v>154</v>
      </c>
      <c r="AN1141" t="s">
        <v>339</v>
      </c>
      <c r="AO1141" s="23">
        <v>2830</v>
      </c>
      <c r="AQ1141" s="23">
        <v>18</v>
      </c>
      <c r="AR1141" s="29">
        <v>156</v>
      </c>
      <c r="AS1141" s="23">
        <v>82</v>
      </c>
      <c r="AT1141" s="39"/>
    </row>
    <row r="1142" spans="13:46" x14ac:dyDescent="0.35">
      <c r="M1142"/>
      <c r="AC1142"/>
      <c r="AF1142">
        <v>316</v>
      </c>
      <c r="AG1142">
        <v>144252</v>
      </c>
      <c r="AH1142">
        <v>1791</v>
      </c>
      <c r="AI1142">
        <v>11</v>
      </c>
      <c r="AJ1142">
        <v>26</v>
      </c>
      <c r="AK1142">
        <v>103</v>
      </c>
      <c r="AM1142" s="23" t="s">
        <v>664</v>
      </c>
      <c r="AO1142" s="23">
        <v>2831</v>
      </c>
      <c r="AQ1142" s="23">
        <v>320</v>
      </c>
      <c r="AR1142" s="29">
        <v>318</v>
      </c>
      <c r="AS1142" s="23">
        <v>38</v>
      </c>
    </row>
    <row r="1143" spans="13:46" x14ac:dyDescent="0.35">
      <c r="M1143"/>
      <c r="AC1143"/>
      <c r="AF1143">
        <v>316</v>
      </c>
      <c r="AG1143">
        <v>144252</v>
      </c>
      <c r="AH1143">
        <v>1791</v>
      </c>
      <c r="AI1143">
        <v>11</v>
      </c>
      <c r="AJ1143">
        <v>26</v>
      </c>
      <c r="AK1143">
        <v>103</v>
      </c>
      <c r="AM1143" t="s">
        <v>228</v>
      </c>
      <c r="AN1143" t="s">
        <v>271</v>
      </c>
      <c r="AO1143" s="23">
        <v>2832</v>
      </c>
      <c r="AQ1143" s="23">
        <v>287</v>
      </c>
      <c r="AR1143" s="29">
        <v>2897</v>
      </c>
      <c r="AS1143" s="23">
        <v>67</v>
      </c>
    </row>
    <row r="1144" spans="13:46" x14ac:dyDescent="0.35">
      <c r="M1144"/>
      <c r="AC1144"/>
      <c r="AF1144">
        <v>316</v>
      </c>
      <c r="AG1144">
        <v>144252</v>
      </c>
      <c r="AH1144">
        <v>1791</v>
      </c>
      <c r="AI1144">
        <v>11</v>
      </c>
      <c r="AJ1144">
        <v>26</v>
      </c>
      <c r="AK1144">
        <v>103</v>
      </c>
      <c r="AM1144" t="s">
        <v>228</v>
      </c>
      <c r="AN1144" t="s">
        <v>271</v>
      </c>
      <c r="AO1144" s="23">
        <v>2833</v>
      </c>
      <c r="AQ1144" s="23">
        <v>287</v>
      </c>
      <c r="AR1144" s="29">
        <v>540</v>
      </c>
      <c r="AS1144" s="23">
        <v>0</v>
      </c>
    </row>
    <row r="1145" spans="13:46" x14ac:dyDescent="0.35">
      <c r="M1145"/>
      <c r="AC1145"/>
      <c r="AF1145">
        <v>316</v>
      </c>
      <c r="AG1145">
        <v>144256</v>
      </c>
      <c r="AH1145">
        <v>1791</v>
      </c>
      <c r="AI1145">
        <v>11</v>
      </c>
      <c r="AJ1145">
        <v>26</v>
      </c>
      <c r="AK1145">
        <v>103</v>
      </c>
      <c r="AM1145" s="23" t="s">
        <v>176</v>
      </c>
      <c r="AN1145" t="s">
        <v>618</v>
      </c>
      <c r="AO1145" s="23">
        <v>2848</v>
      </c>
      <c r="AQ1145" s="23">
        <v>267</v>
      </c>
      <c r="AR1145" s="29">
        <v>26</v>
      </c>
      <c r="AS1145" s="23">
        <v>64</v>
      </c>
    </row>
    <row r="1146" spans="13:46" x14ac:dyDescent="0.35">
      <c r="M1146"/>
      <c r="AC1146"/>
      <c r="AF1146">
        <v>316</v>
      </c>
      <c r="AG1146">
        <v>144256</v>
      </c>
      <c r="AH1146">
        <v>1791</v>
      </c>
      <c r="AI1146">
        <v>11</v>
      </c>
      <c r="AJ1146">
        <v>26</v>
      </c>
      <c r="AK1146">
        <v>103</v>
      </c>
      <c r="AM1146" t="s">
        <v>33</v>
      </c>
      <c r="AN1146" t="s">
        <v>201</v>
      </c>
      <c r="AO1146" s="23">
        <v>2849</v>
      </c>
      <c r="AQ1146" s="23">
        <v>324</v>
      </c>
      <c r="AR1146" s="29">
        <v>3635</v>
      </c>
      <c r="AS1146" s="23">
        <v>80</v>
      </c>
    </row>
    <row r="1147" spans="13:46" x14ac:dyDescent="0.35">
      <c r="M1147"/>
      <c r="AC1147"/>
      <c r="AF1147">
        <v>316</v>
      </c>
      <c r="AG1147">
        <v>144256</v>
      </c>
      <c r="AH1147">
        <v>1791</v>
      </c>
      <c r="AI1147">
        <v>11</v>
      </c>
      <c r="AJ1147">
        <v>29</v>
      </c>
      <c r="AK1147">
        <v>104</v>
      </c>
      <c r="AM1147" s="23" t="s">
        <v>642</v>
      </c>
      <c r="AN1147" t="s">
        <v>643</v>
      </c>
      <c r="AO1147" s="23">
        <v>2850</v>
      </c>
      <c r="AQ1147" s="23">
        <v>300</v>
      </c>
      <c r="AR1147" s="29">
        <v>135</v>
      </c>
      <c r="AS1147" s="23">
        <v>44</v>
      </c>
    </row>
    <row r="1148" spans="13:46" x14ac:dyDescent="0.35">
      <c r="M1148"/>
      <c r="AC1148"/>
      <c r="AF1148">
        <v>316</v>
      </c>
      <c r="AG1148">
        <v>144256</v>
      </c>
      <c r="AH1148">
        <v>1791</v>
      </c>
      <c r="AI1148">
        <v>11</v>
      </c>
      <c r="AJ1148">
        <v>29</v>
      </c>
      <c r="AK1148">
        <v>104</v>
      </c>
      <c r="AM1148" s="27" t="s">
        <v>35</v>
      </c>
      <c r="AN1148" s="27" t="s">
        <v>666</v>
      </c>
      <c r="AO1148" s="27">
        <v>2851</v>
      </c>
      <c r="AP1148" s="27"/>
      <c r="AQ1148" s="27">
        <v>391</v>
      </c>
      <c r="AR1148" s="26">
        <v>52310</v>
      </c>
      <c r="AS1148" s="27">
        <v>76</v>
      </c>
    </row>
    <row r="1149" spans="13:46" x14ac:dyDescent="0.35">
      <c r="M1149"/>
      <c r="AC1149"/>
      <c r="AF1149">
        <v>316</v>
      </c>
      <c r="AG1149">
        <v>144256</v>
      </c>
      <c r="AH1149">
        <v>1791</v>
      </c>
      <c r="AI1149">
        <v>11</v>
      </c>
      <c r="AJ1149">
        <v>29</v>
      </c>
      <c r="AK1149">
        <v>104</v>
      </c>
      <c r="AM1149" s="23" t="s">
        <v>403</v>
      </c>
      <c r="AN1149" t="s">
        <v>631</v>
      </c>
      <c r="AO1149" s="23">
        <v>2852</v>
      </c>
      <c r="AQ1149" s="23">
        <v>282</v>
      </c>
      <c r="AR1149" s="29">
        <v>145</v>
      </c>
      <c r="AS1149" s="23">
        <v>37</v>
      </c>
    </row>
    <row r="1150" spans="13:46" x14ac:dyDescent="0.35">
      <c r="M1150"/>
      <c r="AC1150"/>
      <c r="AF1150">
        <v>316</v>
      </c>
      <c r="AG1150">
        <v>144256</v>
      </c>
      <c r="AH1150">
        <v>1791</v>
      </c>
      <c r="AI1150">
        <v>11</v>
      </c>
      <c r="AJ1150">
        <v>29</v>
      </c>
      <c r="AK1150">
        <v>104</v>
      </c>
      <c r="AM1150" s="23" t="s">
        <v>403</v>
      </c>
      <c r="AN1150" t="s">
        <v>631</v>
      </c>
      <c r="AO1150" s="23">
        <v>2853</v>
      </c>
      <c r="AQ1150" s="23">
        <v>282</v>
      </c>
      <c r="AR1150" s="29">
        <v>48</v>
      </c>
      <c r="AS1150" s="23">
        <v>45</v>
      </c>
    </row>
    <row r="1151" spans="13:46" x14ac:dyDescent="0.35">
      <c r="M1151"/>
      <c r="AC1151"/>
      <c r="AF1151">
        <v>316</v>
      </c>
      <c r="AG1151">
        <v>144256</v>
      </c>
      <c r="AH1151">
        <v>1791</v>
      </c>
      <c r="AI1151">
        <v>11</v>
      </c>
      <c r="AJ1151">
        <v>29</v>
      </c>
      <c r="AK1151">
        <v>104</v>
      </c>
      <c r="AM1151" s="23" t="s">
        <v>151</v>
      </c>
      <c r="AN1151" t="s">
        <v>70</v>
      </c>
      <c r="AO1151" s="23">
        <v>2854</v>
      </c>
      <c r="AQ1151" s="23">
        <v>321</v>
      </c>
      <c r="AR1151" s="29">
        <v>1080</v>
      </c>
      <c r="AS1151" s="23">
        <v>0</v>
      </c>
    </row>
    <row r="1152" spans="13:46" x14ac:dyDescent="0.35">
      <c r="M1152"/>
      <c r="AC1152"/>
      <c r="AF1152">
        <v>316</v>
      </c>
      <c r="AG1152">
        <v>144256</v>
      </c>
      <c r="AH1152">
        <v>1791</v>
      </c>
      <c r="AI1152">
        <v>11</v>
      </c>
      <c r="AJ1152">
        <v>29</v>
      </c>
      <c r="AK1152">
        <v>104</v>
      </c>
      <c r="AM1152" s="23" t="s">
        <v>104</v>
      </c>
      <c r="AN1152" t="s">
        <v>520</v>
      </c>
      <c r="AO1152" s="23">
        <v>2857</v>
      </c>
      <c r="AQ1152" s="23">
        <v>41</v>
      </c>
      <c r="AR1152" s="29">
        <v>634</v>
      </c>
      <c r="AS1152" s="23">
        <v>75</v>
      </c>
    </row>
    <row r="1153" spans="13:45" x14ac:dyDescent="0.35">
      <c r="M1153"/>
      <c r="AC1153"/>
      <c r="AF1153">
        <v>316</v>
      </c>
      <c r="AG1153">
        <v>144256</v>
      </c>
      <c r="AH1153">
        <v>1791</v>
      </c>
      <c r="AI1153">
        <v>11</v>
      </c>
      <c r="AJ1153">
        <v>29</v>
      </c>
      <c r="AK1153">
        <v>104</v>
      </c>
      <c r="AM1153" s="23" t="s">
        <v>104</v>
      </c>
      <c r="AN1153" t="s">
        <v>667</v>
      </c>
      <c r="AO1153" s="23">
        <v>2858</v>
      </c>
      <c r="AQ1153" s="23">
        <v>321</v>
      </c>
      <c r="AR1153" s="29">
        <v>3852</v>
      </c>
      <c r="AS1153" s="23">
        <v>54</v>
      </c>
    </row>
    <row r="1154" spans="13:45" x14ac:dyDescent="0.35">
      <c r="M1154"/>
      <c r="AC1154"/>
      <c r="AF1154">
        <v>316</v>
      </c>
      <c r="AG1154">
        <v>144256</v>
      </c>
      <c r="AH1154">
        <v>1791</v>
      </c>
      <c r="AI1154">
        <v>11</v>
      </c>
      <c r="AJ1154">
        <v>29</v>
      </c>
      <c r="AK1154">
        <v>104</v>
      </c>
      <c r="AM1154" s="23" t="s">
        <v>173</v>
      </c>
      <c r="AN1154" t="s">
        <v>271</v>
      </c>
      <c r="AO1154" s="23">
        <v>2859</v>
      </c>
      <c r="AQ1154" s="23">
        <v>322</v>
      </c>
      <c r="AR1154" s="29">
        <v>47</v>
      </c>
      <c r="AS1154" s="23">
        <v>93</v>
      </c>
    </row>
    <row r="1155" spans="13:45" x14ac:dyDescent="0.35">
      <c r="M1155"/>
      <c r="AC1155"/>
      <c r="AF1155">
        <v>316</v>
      </c>
      <c r="AG1155">
        <v>144256</v>
      </c>
      <c r="AH1155">
        <v>1791</v>
      </c>
      <c r="AI1155">
        <v>11</v>
      </c>
      <c r="AJ1155">
        <v>29</v>
      </c>
      <c r="AK1155">
        <v>105</v>
      </c>
      <c r="AM1155" s="23" t="s">
        <v>173</v>
      </c>
      <c r="AN1155" t="s">
        <v>271</v>
      </c>
      <c r="AO1155" s="23">
        <v>2860</v>
      </c>
      <c r="AQ1155" s="23">
        <v>322</v>
      </c>
      <c r="AR1155" s="29">
        <v>47</v>
      </c>
      <c r="AS1155" s="23">
        <v>92</v>
      </c>
    </row>
    <row r="1156" spans="13:45" x14ac:dyDescent="0.35">
      <c r="M1156"/>
      <c r="AC1156"/>
      <c r="AF1156">
        <v>316</v>
      </c>
      <c r="AG1156">
        <v>144256</v>
      </c>
      <c r="AH1156">
        <v>1791</v>
      </c>
      <c r="AI1156">
        <v>11</v>
      </c>
      <c r="AJ1156">
        <v>29</v>
      </c>
      <c r="AK1156">
        <v>105</v>
      </c>
      <c r="AM1156" s="23" t="s">
        <v>26</v>
      </c>
      <c r="AN1156" t="s">
        <v>668</v>
      </c>
      <c r="AO1156" s="23">
        <v>2872</v>
      </c>
      <c r="AQ1156" s="23">
        <v>322</v>
      </c>
      <c r="AR1156" s="29">
        <v>2000</v>
      </c>
      <c r="AS1156" s="23">
        <v>0</v>
      </c>
    </row>
    <row r="1157" spans="13:45" x14ac:dyDescent="0.35">
      <c r="M1157"/>
      <c r="AC1157"/>
      <c r="AF1157">
        <v>316</v>
      </c>
      <c r="AG1157">
        <v>144256</v>
      </c>
      <c r="AH1157">
        <v>1791</v>
      </c>
      <c r="AI1157">
        <v>11</v>
      </c>
      <c r="AJ1157">
        <v>29</v>
      </c>
      <c r="AK1157">
        <v>105</v>
      </c>
      <c r="AM1157" s="23" t="s">
        <v>27</v>
      </c>
      <c r="AN1157" t="s">
        <v>669</v>
      </c>
      <c r="AO1157" s="23">
        <v>2873</v>
      </c>
      <c r="AQ1157" s="23">
        <v>323</v>
      </c>
      <c r="AR1157" s="29">
        <v>1628</v>
      </c>
      <c r="AS1157" s="23">
        <v>15</v>
      </c>
    </row>
    <row r="1158" spans="13:45" x14ac:dyDescent="0.35">
      <c r="M1158"/>
      <c r="AC1158"/>
      <c r="AF1158">
        <v>316</v>
      </c>
      <c r="AG1158">
        <v>144256</v>
      </c>
      <c r="AH1158">
        <v>1791</v>
      </c>
      <c r="AI1158">
        <v>11</v>
      </c>
      <c r="AJ1158">
        <v>30</v>
      </c>
      <c r="AK1158">
        <v>105</v>
      </c>
      <c r="AL1158" t="s">
        <v>23</v>
      </c>
      <c r="AM1158" s="23" t="s">
        <v>670</v>
      </c>
      <c r="AN1158" t="s">
        <v>617</v>
      </c>
      <c r="AO1158" s="23">
        <v>2874</v>
      </c>
      <c r="AQ1158" s="23">
        <v>264</v>
      </c>
      <c r="AR1158" s="29">
        <v>4800</v>
      </c>
      <c r="AS1158" s="23">
        <v>0</v>
      </c>
    </row>
    <row r="1159" spans="13:45" x14ac:dyDescent="0.35">
      <c r="M1159"/>
      <c r="AC1159"/>
      <c r="AF1159">
        <v>316</v>
      </c>
      <c r="AG1159">
        <v>144256</v>
      </c>
      <c r="AH1159">
        <v>1791</v>
      </c>
      <c r="AI1159">
        <v>11</v>
      </c>
      <c r="AJ1159">
        <v>30</v>
      </c>
      <c r="AK1159">
        <v>105</v>
      </c>
      <c r="AM1159" s="23" t="s">
        <v>33</v>
      </c>
      <c r="AN1159" t="s">
        <v>120</v>
      </c>
      <c r="AO1159" s="23">
        <v>2911</v>
      </c>
      <c r="AQ1159" s="23">
        <v>326</v>
      </c>
      <c r="AR1159" s="29">
        <v>227</v>
      </c>
      <c r="AS1159" s="23">
        <v>86</v>
      </c>
    </row>
    <row r="1160" spans="13:45" x14ac:dyDescent="0.35">
      <c r="M1160"/>
      <c r="AC1160"/>
      <c r="AF1160">
        <v>316</v>
      </c>
      <c r="AG1160">
        <v>144256</v>
      </c>
      <c r="AH1160">
        <v>1791</v>
      </c>
      <c r="AI1160">
        <v>11</v>
      </c>
      <c r="AJ1160">
        <v>30</v>
      </c>
      <c r="AK1160">
        <v>105</v>
      </c>
      <c r="AM1160" s="23" t="s">
        <v>425</v>
      </c>
      <c r="AN1160" t="s">
        <v>671</v>
      </c>
      <c r="AO1160" s="23">
        <v>2903</v>
      </c>
      <c r="AQ1160" s="23">
        <v>325</v>
      </c>
      <c r="AR1160" s="29">
        <v>10085</v>
      </c>
      <c r="AS1160" s="23">
        <v>70</v>
      </c>
    </row>
    <row r="1161" spans="13:45" x14ac:dyDescent="0.35">
      <c r="M1161"/>
      <c r="AC1161"/>
      <c r="AF1161">
        <v>316</v>
      </c>
      <c r="AG1161">
        <v>144256</v>
      </c>
      <c r="AH1161">
        <v>1791</v>
      </c>
      <c r="AI1161">
        <v>12</v>
      </c>
      <c r="AJ1161">
        <v>5</v>
      </c>
      <c r="AK1161">
        <v>107</v>
      </c>
      <c r="AM1161" s="23" t="s">
        <v>233</v>
      </c>
      <c r="AN1161" t="s">
        <v>219</v>
      </c>
      <c r="AO1161" s="23">
        <v>2912</v>
      </c>
      <c r="AQ1161" s="23">
        <v>291</v>
      </c>
      <c r="AR1161" s="29">
        <v>969</v>
      </c>
      <c r="AS1161" s="23">
        <v>98</v>
      </c>
    </row>
    <row r="1162" spans="13:45" x14ac:dyDescent="0.35">
      <c r="M1162"/>
      <c r="AC1162"/>
      <c r="AF1162">
        <v>317</v>
      </c>
      <c r="AG1162">
        <v>144301</v>
      </c>
      <c r="AH1162">
        <v>1791</v>
      </c>
      <c r="AI1162">
        <v>12</v>
      </c>
      <c r="AJ1162">
        <v>2</v>
      </c>
      <c r="AK1162">
        <v>107</v>
      </c>
      <c r="AM1162" s="23" t="s">
        <v>27</v>
      </c>
      <c r="AN1162" t="s">
        <v>172</v>
      </c>
      <c r="AO1162" s="23">
        <v>2914</v>
      </c>
      <c r="AQ1162" s="23">
        <v>45</v>
      </c>
      <c r="AR1162" s="29">
        <v>9376</v>
      </c>
      <c r="AS1162" s="23">
        <v>71</v>
      </c>
    </row>
    <row r="1163" spans="13:45" x14ac:dyDescent="0.35">
      <c r="M1163"/>
      <c r="AC1163"/>
      <c r="AF1163">
        <v>317</v>
      </c>
      <c r="AG1163">
        <v>144301</v>
      </c>
      <c r="AH1163">
        <v>1791</v>
      </c>
      <c r="AI1163">
        <v>12</v>
      </c>
      <c r="AJ1163">
        <v>6</v>
      </c>
      <c r="AK1163">
        <v>107</v>
      </c>
      <c r="AM1163" s="23" t="s">
        <v>26</v>
      </c>
      <c r="AN1163" t="s">
        <v>372</v>
      </c>
      <c r="AO1163" s="23">
        <v>2915</v>
      </c>
      <c r="AQ1163" s="23">
        <v>116</v>
      </c>
      <c r="AR1163" s="29">
        <v>360</v>
      </c>
      <c r="AS1163" s="23">
        <v>10</v>
      </c>
    </row>
    <row r="1164" spans="13:45" x14ac:dyDescent="0.35">
      <c r="M1164"/>
      <c r="AC1164"/>
      <c r="AF1164">
        <v>317</v>
      </c>
      <c r="AG1164">
        <v>144301</v>
      </c>
      <c r="AH1164">
        <v>1791</v>
      </c>
      <c r="AI1164">
        <v>12</v>
      </c>
      <c r="AJ1164">
        <v>6</v>
      </c>
      <c r="AK1164">
        <v>107</v>
      </c>
      <c r="AM1164" s="23" t="s">
        <v>26</v>
      </c>
      <c r="AN1164" t="s">
        <v>372</v>
      </c>
      <c r="AO1164" s="23">
        <v>2916</v>
      </c>
      <c r="AQ1164" s="23">
        <v>116</v>
      </c>
      <c r="AR1164" s="29">
        <v>858</v>
      </c>
      <c r="AS1164" s="23">
        <v>17</v>
      </c>
    </row>
    <row r="1165" spans="13:45" x14ac:dyDescent="0.35">
      <c r="M1165"/>
      <c r="AC1165"/>
      <c r="AF1165">
        <v>317</v>
      </c>
      <c r="AG1165">
        <v>144301</v>
      </c>
      <c r="AH1165">
        <v>1791</v>
      </c>
      <c r="AI1165">
        <v>12</v>
      </c>
      <c r="AJ1165">
        <v>6</v>
      </c>
      <c r="AK1165">
        <v>108</v>
      </c>
      <c r="AM1165" s="23" t="s">
        <v>195</v>
      </c>
      <c r="AN1165" t="s">
        <v>157</v>
      </c>
      <c r="AO1165" s="23">
        <v>2917</v>
      </c>
      <c r="AQ1165" s="23">
        <v>103</v>
      </c>
      <c r="AR1165" s="29">
        <v>275</v>
      </c>
      <c r="AS1165" s="23">
        <v>18</v>
      </c>
    </row>
    <row r="1166" spans="13:45" x14ac:dyDescent="0.35">
      <c r="M1166"/>
      <c r="AC1166"/>
      <c r="AF1166">
        <v>317</v>
      </c>
      <c r="AG1166">
        <v>144301</v>
      </c>
      <c r="AH1166">
        <v>1791</v>
      </c>
      <c r="AI1166">
        <v>12</v>
      </c>
      <c r="AJ1166">
        <v>6</v>
      </c>
      <c r="AK1166">
        <v>108</v>
      </c>
      <c r="AM1166" s="23" t="s">
        <v>195</v>
      </c>
      <c r="AN1166" t="s">
        <v>157</v>
      </c>
      <c r="AO1166" s="23">
        <v>2918</v>
      </c>
      <c r="AQ1166" s="23">
        <v>103</v>
      </c>
      <c r="AR1166" s="29">
        <v>86</v>
      </c>
      <c r="AS1166" s="23">
        <v>97</v>
      </c>
    </row>
    <row r="1167" spans="13:45" x14ac:dyDescent="0.35">
      <c r="M1167"/>
      <c r="AC1167"/>
      <c r="AF1167">
        <v>317</v>
      </c>
      <c r="AG1167">
        <v>144301</v>
      </c>
      <c r="AH1167">
        <v>1791</v>
      </c>
      <c r="AI1167">
        <v>12</v>
      </c>
      <c r="AJ1167">
        <v>6</v>
      </c>
      <c r="AK1167">
        <v>108</v>
      </c>
      <c r="AM1167" s="23" t="s">
        <v>814</v>
      </c>
      <c r="AO1167" s="23">
        <v>1919</v>
      </c>
      <c r="AQ1167" s="23">
        <v>172</v>
      </c>
      <c r="AR1167" s="29">
        <v>139</v>
      </c>
      <c r="AS1167" s="23">
        <v>7</v>
      </c>
    </row>
    <row r="1168" spans="13:45" x14ac:dyDescent="0.35">
      <c r="M1168"/>
      <c r="AC1168"/>
      <c r="AF1168">
        <v>317</v>
      </c>
      <c r="AG1168">
        <v>144301</v>
      </c>
      <c r="AH1168">
        <v>1791</v>
      </c>
      <c r="AI1168">
        <v>12</v>
      </c>
      <c r="AJ1168">
        <v>6</v>
      </c>
      <c r="AK1168">
        <v>108</v>
      </c>
      <c r="AM1168" t="s">
        <v>27</v>
      </c>
      <c r="AN1168" t="s">
        <v>140</v>
      </c>
      <c r="AO1168" s="23">
        <v>2920</v>
      </c>
      <c r="AQ1168" s="23">
        <v>326</v>
      </c>
      <c r="AR1168" s="29">
        <v>69</v>
      </c>
      <c r="AS1168" s="23">
        <v>9</v>
      </c>
    </row>
    <row r="1169" spans="13:46" x14ac:dyDescent="0.35">
      <c r="M1169"/>
      <c r="AC1169"/>
      <c r="AF1169">
        <v>317</v>
      </c>
      <c r="AG1169">
        <v>144301</v>
      </c>
      <c r="AH1169">
        <v>1791</v>
      </c>
      <c r="AI1169">
        <v>12</v>
      </c>
      <c r="AJ1169">
        <v>6</v>
      </c>
      <c r="AK1169">
        <v>108</v>
      </c>
      <c r="AM1169" s="23" t="s">
        <v>672</v>
      </c>
      <c r="AN1169" t="s">
        <v>673</v>
      </c>
      <c r="AO1169" s="23">
        <v>2921</v>
      </c>
      <c r="AQ1169" s="23">
        <v>327</v>
      </c>
      <c r="AR1169" s="29">
        <v>450</v>
      </c>
      <c r="AS1169" s="23">
        <v>0</v>
      </c>
    </row>
    <row r="1170" spans="13:46" x14ac:dyDescent="0.35">
      <c r="M1170"/>
      <c r="AC1170"/>
      <c r="AF1170">
        <v>317</v>
      </c>
      <c r="AG1170">
        <v>144301</v>
      </c>
      <c r="AH1170">
        <v>1791</v>
      </c>
      <c r="AI1170">
        <v>12</v>
      </c>
      <c r="AJ1170">
        <v>6</v>
      </c>
      <c r="AK1170">
        <v>108</v>
      </c>
      <c r="AM1170" s="23" t="s">
        <v>567</v>
      </c>
      <c r="AO1170" s="23">
        <v>2922</v>
      </c>
      <c r="AQ1170" s="23">
        <v>88</v>
      </c>
      <c r="AR1170" s="29">
        <v>1000</v>
      </c>
      <c r="AS1170" s="23">
        <v>0</v>
      </c>
    </row>
    <row r="1171" spans="13:46" x14ac:dyDescent="0.35">
      <c r="M1171"/>
      <c r="AC1171"/>
      <c r="AF1171">
        <v>317</v>
      </c>
      <c r="AG1171">
        <v>144301</v>
      </c>
      <c r="AH1171">
        <v>1791</v>
      </c>
      <c r="AI1171">
        <v>12</v>
      </c>
      <c r="AJ1171">
        <v>6</v>
      </c>
      <c r="AK1171">
        <v>108</v>
      </c>
      <c r="AM1171" s="23" t="s">
        <v>567</v>
      </c>
      <c r="AO1171" s="23">
        <v>2923</v>
      </c>
      <c r="AQ1171" s="23">
        <v>88</v>
      </c>
      <c r="AR1171" s="29">
        <v>34425</v>
      </c>
      <c r="AS1171" s="23">
        <v>59</v>
      </c>
    </row>
    <row r="1172" spans="13:46" x14ac:dyDescent="0.35">
      <c r="M1172"/>
      <c r="AC1172"/>
      <c r="AF1172">
        <v>317</v>
      </c>
      <c r="AG1172">
        <v>144301</v>
      </c>
      <c r="AH1172">
        <v>1791</v>
      </c>
      <c r="AI1172">
        <v>12</v>
      </c>
      <c r="AJ1172">
        <v>6</v>
      </c>
      <c r="AK1172">
        <v>108</v>
      </c>
      <c r="AM1172" s="23" t="s">
        <v>674</v>
      </c>
      <c r="AN1172" t="s">
        <v>675</v>
      </c>
      <c r="AO1172" s="23">
        <v>2948</v>
      </c>
      <c r="AQ1172" s="23">
        <v>327</v>
      </c>
      <c r="AR1172" s="29">
        <v>57</v>
      </c>
      <c r="AS1172" s="23">
        <v>32</v>
      </c>
    </row>
    <row r="1173" spans="13:46" x14ac:dyDescent="0.35">
      <c r="M1173"/>
      <c r="AC1173"/>
      <c r="AF1173">
        <v>317</v>
      </c>
      <c r="AG1173">
        <v>144301</v>
      </c>
      <c r="AH1173">
        <v>1791</v>
      </c>
      <c r="AI1173">
        <v>12</v>
      </c>
      <c r="AJ1173">
        <v>6</v>
      </c>
      <c r="AK1173">
        <v>108</v>
      </c>
      <c r="AM1173" s="23" t="s">
        <v>27</v>
      </c>
      <c r="AN1173" t="s">
        <v>322</v>
      </c>
      <c r="AO1173" s="23">
        <v>2949</v>
      </c>
      <c r="AQ1173" s="23">
        <v>34</v>
      </c>
      <c r="AR1173" s="29">
        <v>428</v>
      </c>
      <c r="AS1173" s="23">
        <v>14</v>
      </c>
    </row>
    <row r="1174" spans="13:46" x14ac:dyDescent="0.35">
      <c r="M1174"/>
      <c r="AC1174"/>
      <c r="AF1174">
        <v>317</v>
      </c>
      <c r="AG1174">
        <v>144301</v>
      </c>
      <c r="AH1174">
        <v>1791</v>
      </c>
      <c r="AI1174">
        <v>12</v>
      </c>
      <c r="AJ1174">
        <v>9</v>
      </c>
      <c r="AK1174">
        <v>109</v>
      </c>
      <c r="AM1174" s="23" t="s">
        <v>28</v>
      </c>
      <c r="AN1174" t="s">
        <v>461</v>
      </c>
      <c r="AO1174" s="23">
        <v>2952</v>
      </c>
      <c r="AQ1174" s="23">
        <v>328</v>
      </c>
      <c r="AR1174" s="29">
        <v>91</v>
      </c>
      <c r="AS1174" s="23">
        <v>12</v>
      </c>
    </row>
    <row r="1175" spans="13:46" x14ac:dyDescent="0.35">
      <c r="M1175"/>
      <c r="AC1175"/>
      <c r="AF1175">
        <v>317</v>
      </c>
      <c r="AG1175">
        <v>144301</v>
      </c>
      <c r="AH1175">
        <v>1791</v>
      </c>
      <c r="AI1175">
        <v>12</v>
      </c>
      <c r="AJ1175">
        <v>9</v>
      </c>
      <c r="AK1175">
        <v>109</v>
      </c>
      <c r="AM1175" s="23" t="s">
        <v>28</v>
      </c>
      <c r="AN1175" t="s">
        <v>461</v>
      </c>
      <c r="AO1175" s="23">
        <v>2952</v>
      </c>
      <c r="AQ1175" s="23">
        <v>328</v>
      </c>
      <c r="AR1175" s="29">
        <v>1432</v>
      </c>
      <c r="AS1175" s="23">
        <v>77</v>
      </c>
    </row>
    <row r="1176" spans="13:46" x14ac:dyDescent="0.35">
      <c r="M1176"/>
      <c r="AC1176"/>
      <c r="AF1176">
        <v>317</v>
      </c>
      <c r="AG1176">
        <v>144301</v>
      </c>
      <c r="AH1176">
        <v>1791</v>
      </c>
      <c r="AI1176">
        <v>12</v>
      </c>
      <c r="AJ1176">
        <v>10</v>
      </c>
      <c r="AK1176">
        <v>109</v>
      </c>
      <c r="AM1176" s="23" t="s">
        <v>28</v>
      </c>
      <c r="AN1176" t="s">
        <v>461</v>
      </c>
      <c r="AO1176" s="23">
        <v>2954</v>
      </c>
      <c r="AQ1176" s="23">
        <v>328</v>
      </c>
      <c r="AR1176" s="29">
        <v>3550</v>
      </c>
      <c r="AS1176" s="23">
        <v>9</v>
      </c>
    </row>
    <row r="1177" spans="13:46" x14ac:dyDescent="0.35">
      <c r="M1177"/>
      <c r="AC1177"/>
      <c r="AF1177">
        <v>317</v>
      </c>
      <c r="AG1177">
        <v>144301</v>
      </c>
      <c r="AH1177">
        <v>1791</v>
      </c>
      <c r="AI1177">
        <v>12</v>
      </c>
      <c r="AJ1177">
        <v>10</v>
      </c>
      <c r="AK1177">
        <v>109</v>
      </c>
      <c r="AM1177" s="23" t="s">
        <v>557</v>
      </c>
      <c r="AO1177" s="23">
        <v>2955</v>
      </c>
      <c r="AQ1177" s="23">
        <v>207</v>
      </c>
      <c r="AR1177" s="29">
        <v>186</v>
      </c>
      <c r="AS1177" s="23">
        <v>31</v>
      </c>
    </row>
    <row r="1178" spans="13:46" x14ac:dyDescent="0.35">
      <c r="M1178"/>
      <c r="AC1178"/>
      <c r="AF1178">
        <v>317</v>
      </c>
      <c r="AG1178">
        <v>144301</v>
      </c>
      <c r="AH1178">
        <v>1791</v>
      </c>
      <c r="AI1178">
        <v>12</v>
      </c>
      <c r="AJ1178">
        <v>10</v>
      </c>
      <c r="AK1178">
        <v>109</v>
      </c>
      <c r="AM1178" s="23" t="s">
        <v>676</v>
      </c>
      <c r="AO1178" s="23">
        <v>2956</v>
      </c>
      <c r="AQ1178" s="23">
        <v>62</v>
      </c>
      <c r="AR1178" s="29">
        <v>13</v>
      </c>
      <c r="AS1178" s="23">
        <v>4</v>
      </c>
      <c r="AT1178" s="39"/>
    </row>
    <row r="1179" spans="13:46" x14ac:dyDescent="0.35">
      <c r="M1179"/>
      <c r="AC1179"/>
      <c r="AF1179">
        <v>317</v>
      </c>
      <c r="AG1179">
        <v>144301</v>
      </c>
      <c r="AH1179">
        <v>1791</v>
      </c>
      <c r="AI1179">
        <v>12</v>
      </c>
      <c r="AJ1179">
        <v>10</v>
      </c>
      <c r="AK1179">
        <v>110</v>
      </c>
      <c r="AM1179" s="23" t="s">
        <v>677</v>
      </c>
      <c r="AN1179" t="s">
        <v>84</v>
      </c>
      <c r="AO1179" s="23">
        <v>2968</v>
      </c>
      <c r="AQ1179" s="23">
        <v>152</v>
      </c>
      <c r="AR1179" s="29">
        <v>822</v>
      </c>
      <c r="AS1179" s="23">
        <v>81</v>
      </c>
    </row>
    <row r="1180" spans="13:46" x14ac:dyDescent="0.35">
      <c r="M1180"/>
      <c r="AC1180"/>
      <c r="AF1180">
        <v>317</v>
      </c>
      <c r="AG1180">
        <v>144307</v>
      </c>
      <c r="AH1180">
        <v>1791</v>
      </c>
      <c r="AI1180">
        <v>12</v>
      </c>
      <c r="AJ1180">
        <v>10</v>
      </c>
      <c r="AK1180">
        <v>110</v>
      </c>
      <c r="AM1180" s="23" t="s">
        <v>179</v>
      </c>
      <c r="AN1180" t="s">
        <v>180</v>
      </c>
      <c r="AO1180" s="23">
        <v>2970</v>
      </c>
      <c r="AQ1180" s="23">
        <v>256</v>
      </c>
      <c r="AR1180" s="29">
        <v>3024</v>
      </c>
      <c r="AS1180" s="23">
        <v>19</v>
      </c>
    </row>
    <row r="1181" spans="13:46" x14ac:dyDescent="0.35">
      <c r="M1181"/>
      <c r="AC1181"/>
      <c r="AF1181">
        <v>317</v>
      </c>
      <c r="AG1181">
        <v>144307</v>
      </c>
      <c r="AH1181">
        <v>1791</v>
      </c>
      <c r="AI1181">
        <v>12</v>
      </c>
      <c r="AJ1181">
        <v>10</v>
      </c>
      <c r="AK1181">
        <v>110</v>
      </c>
      <c r="AM1181" s="23" t="s">
        <v>179</v>
      </c>
      <c r="AN1181" t="s">
        <v>180</v>
      </c>
      <c r="AO1181" s="23">
        <v>2971</v>
      </c>
      <c r="AQ1181" s="23">
        <v>256</v>
      </c>
      <c r="AR1181" s="29">
        <v>136</v>
      </c>
      <c r="AS1181" s="23">
        <v>28</v>
      </c>
      <c r="AT1181" s="39"/>
    </row>
    <row r="1182" spans="13:46" x14ac:dyDescent="0.35">
      <c r="M1182"/>
      <c r="AC1182"/>
      <c r="AF1182">
        <v>317</v>
      </c>
      <c r="AG1182">
        <v>144307</v>
      </c>
      <c r="AH1182">
        <v>1791</v>
      </c>
      <c r="AI1182">
        <v>12</v>
      </c>
      <c r="AJ1182">
        <v>13</v>
      </c>
      <c r="AK1182">
        <v>110</v>
      </c>
      <c r="AM1182" s="23" t="s">
        <v>46</v>
      </c>
      <c r="AO1182" s="23">
        <v>2972</v>
      </c>
      <c r="AQ1182" s="23">
        <v>285</v>
      </c>
      <c r="AR1182" s="29">
        <v>1044</v>
      </c>
      <c r="AS1182" s="23">
        <v>0</v>
      </c>
      <c r="AT1182" s="39"/>
    </row>
    <row r="1183" spans="13:46" x14ac:dyDescent="0.35">
      <c r="M1183"/>
      <c r="AC1183"/>
      <c r="AF1183">
        <v>317</v>
      </c>
      <c r="AG1183">
        <v>144307</v>
      </c>
      <c r="AH1183">
        <v>1791</v>
      </c>
      <c r="AI1183">
        <v>12</v>
      </c>
      <c r="AJ1183">
        <v>13</v>
      </c>
      <c r="AK1183">
        <v>110</v>
      </c>
      <c r="AM1183" s="23" t="s">
        <v>506</v>
      </c>
      <c r="AN1183" t="s">
        <v>507</v>
      </c>
      <c r="AO1183" s="23">
        <v>2973</v>
      </c>
      <c r="AQ1183" s="23">
        <v>90</v>
      </c>
      <c r="AR1183" s="29">
        <v>1096</v>
      </c>
      <c r="AS1183" s="23">
        <v>45</v>
      </c>
    </row>
    <row r="1184" spans="13:46" x14ac:dyDescent="0.35">
      <c r="M1184"/>
      <c r="AC1184"/>
      <c r="AF1184">
        <v>317</v>
      </c>
      <c r="AG1184">
        <v>144307</v>
      </c>
      <c r="AH1184">
        <v>1791</v>
      </c>
      <c r="AI1184">
        <v>12</v>
      </c>
      <c r="AJ1184">
        <v>13</v>
      </c>
      <c r="AK1184">
        <v>110</v>
      </c>
      <c r="AM1184" s="23" t="s">
        <v>506</v>
      </c>
      <c r="AN1184" t="s">
        <v>507</v>
      </c>
      <c r="AO1184" s="23">
        <v>2974</v>
      </c>
      <c r="AQ1184" s="23">
        <v>90</v>
      </c>
      <c r="AR1184" s="29">
        <v>1347</v>
      </c>
      <c r="AS1184" s="23">
        <v>51</v>
      </c>
    </row>
    <row r="1185" spans="13:45" x14ac:dyDescent="0.35">
      <c r="M1185"/>
      <c r="AC1185"/>
      <c r="AF1185">
        <v>317</v>
      </c>
      <c r="AG1185">
        <v>144307</v>
      </c>
      <c r="AH1185">
        <v>1791</v>
      </c>
      <c r="AI1185">
        <v>12</v>
      </c>
      <c r="AJ1185">
        <v>13</v>
      </c>
      <c r="AK1185">
        <v>110</v>
      </c>
      <c r="AM1185" s="23" t="s">
        <v>27</v>
      </c>
      <c r="AN1185" t="s">
        <v>678</v>
      </c>
      <c r="AO1185" s="23">
        <v>2975</v>
      </c>
      <c r="AQ1185" s="23">
        <v>331</v>
      </c>
      <c r="AR1185" s="29">
        <v>354</v>
      </c>
      <c r="AS1185" s="23">
        <v>57</v>
      </c>
    </row>
    <row r="1186" spans="13:45" x14ac:dyDescent="0.35">
      <c r="M1186"/>
      <c r="AC1186"/>
      <c r="AF1186">
        <v>317</v>
      </c>
      <c r="AG1186">
        <v>144307</v>
      </c>
      <c r="AH1186">
        <v>1791</v>
      </c>
      <c r="AI1186">
        <v>12</v>
      </c>
      <c r="AJ1186">
        <v>13</v>
      </c>
      <c r="AK1186">
        <v>110</v>
      </c>
      <c r="AM1186" s="23" t="s">
        <v>36</v>
      </c>
      <c r="AN1186" t="s">
        <v>44</v>
      </c>
      <c r="AO1186" s="23">
        <v>2990</v>
      </c>
      <c r="AQ1186" s="23">
        <v>17</v>
      </c>
      <c r="AR1186" s="29">
        <v>10000</v>
      </c>
      <c r="AS1186" s="23">
        <v>0</v>
      </c>
    </row>
    <row r="1187" spans="13:45" x14ac:dyDescent="0.35">
      <c r="M1187"/>
      <c r="AC1187"/>
      <c r="AF1187">
        <v>317</v>
      </c>
      <c r="AG1187">
        <v>144307</v>
      </c>
      <c r="AH1187">
        <v>1791</v>
      </c>
      <c r="AI1187">
        <v>12</v>
      </c>
      <c r="AJ1187">
        <v>13</v>
      </c>
      <c r="AK1187">
        <v>110</v>
      </c>
      <c r="AM1187" s="23" t="s">
        <v>28</v>
      </c>
      <c r="AN1187" t="s">
        <v>29</v>
      </c>
      <c r="AO1187" s="23">
        <v>3019</v>
      </c>
      <c r="AQ1187" s="23">
        <v>329</v>
      </c>
      <c r="AR1187" s="29">
        <v>6204</v>
      </c>
      <c r="AS1187" s="23">
        <v>83</v>
      </c>
    </row>
    <row r="1188" spans="13:45" x14ac:dyDescent="0.35">
      <c r="M1188"/>
      <c r="AC1188"/>
      <c r="AF1188">
        <v>317</v>
      </c>
      <c r="AG1188">
        <v>144307</v>
      </c>
      <c r="AH1188">
        <v>1791</v>
      </c>
      <c r="AI1188">
        <v>12</v>
      </c>
      <c r="AJ1188">
        <v>14</v>
      </c>
      <c r="AK1188">
        <v>112</v>
      </c>
      <c r="AM1188" s="23" t="s">
        <v>30</v>
      </c>
      <c r="AN1188" t="s">
        <v>679</v>
      </c>
      <c r="AO1188" s="23">
        <v>3033</v>
      </c>
      <c r="AQ1188" s="23">
        <v>230</v>
      </c>
      <c r="AR1188" s="29">
        <v>4124</v>
      </c>
      <c r="AS1188" s="23">
        <v>80</v>
      </c>
    </row>
    <row r="1189" spans="13:45" x14ac:dyDescent="0.35">
      <c r="M1189"/>
      <c r="AC1189"/>
      <c r="AF1189">
        <v>317</v>
      </c>
      <c r="AG1189">
        <v>144307</v>
      </c>
      <c r="AH1189">
        <v>1791</v>
      </c>
      <c r="AI1189">
        <v>12</v>
      </c>
      <c r="AJ1189">
        <v>15</v>
      </c>
      <c r="AK1189">
        <v>113</v>
      </c>
      <c r="AM1189" s="23" t="s">
        <v>46</v>
      </c>
      <c r="AO1189" s="23">
        <v>3034</v>
      </c>
      <c r="AQ1189" s="23">
        <v>285</v>
      </c>
      <c r="AR1189" s="29">
        <v>1123</v>
      </c>
      <c r="AS1189" s="23">
        <v>37</v>
      </c>
    </row>
    <row r="1190" spans="13:45" x14ac:dyDescent="0.35">
      <c r="M1190"/>
      <c r="AC1190"/>
      <c r="AF1190">
        <v>317</v>
      </c>
      <c r="AG1190">
        <v>144307</v>
      </c>
      <c r="AH1190">
        <v>1791</v>
      </c>
      <c r="AI1190">
        <v>12</v>
      </c>
      <c r="AJ1190">
        <v>15</v>
      </c>
      <c r="AK1190">
        <v>114</v>
      </c>
      <c r="AM1190" s="23" t="s">
        <v>680</v>
      </c>
      <c r="AN1190" t="s">
        <v>681</v>
      </c>
      <c r="AO1190" s="23">
        <v>3035</v>
      </c>
      <c r="AQ1190" s="23">
        <v>334</v>
      </c>
      <c r="AR1190" s="29">
        <v>35</v>
      </c>
      <c r="AS1190" s="23">
        <v>92</v>
      </c>
    </row>
    <row r="1191" spans="13:45" x14ac:dyDescent="0.35">
      <c r="M1191"/>
      <c r="AC1191"/>
      <c r="AF1191">
        <v>317</v>
      </c>
      <c r="AG1191">
        <v>144307</v>
      </c>
      <c r="AH1191">
        <v>1791</v>
      </c>
      <c r="AI1191">
        <v>12</v>
      </c>
      <c r="AJ1191">
        <v>15</v>
      </c>
      <c r="AK1191">
        <v>114</v>
      </c>
      <c r="AM1191" s="23" t="s">
        <v>233</v>
      </c>
      <c r="AN1191" t="s">
        <v>219</v>
      </c>
      <c r="AO1191" s="23">
        <v>3036</v>
      </c>
      <c r="AQ1191" s="23">
        <v>291</v>
      </c>
      <c r="AR1191" s="29">
        <v>1600</v>
      </c>
      <c r="AS1191" s="23">
        <v>0</v>
      </c>
    </row>
    <row r="1192" spans="13:45" x14ac:dyDescent="0.35">
      <c r="M1192"/>
      <c r="AC1192"/>
      <c r="AF1192">
        <v>317</v>
      </c>
      <c r="AG1192">
        <v>144307</v>
      </c>
      <c r="AH1192">
        <v>1791</v>
      </c>
      <c r="AI1192">
        <v>12</v>
      </c>
      <c r="AJ1192">
        <v>15</v>
      </c>
      <c r="AK1192">
        <v>114</v>
      </c>
      <c r="AM1192" s="23" t="s">
        <v>40</v>
      </c>
      <c r="AN1192" t="s">
        <v>41</v>
      </c>
      <c r="AO1192" s="23">
        <v>3037</v>
      </c>
      <c r="AQ1192" s="23">
        <v>33</v>
      </c>
      <c r="AR1192" s="29">
        <v>109</v>
      </c>
      <c r="AS1192" s="23">
        <v>76</v>
      </c>
    </row>
    <row r="1193" spans="13:45" x14ac:dyDescent="0.35">
      <c r="M1193"/>
      <c r="AC1193"/>
      <c r="AF1193">
        <v>317</v>
      </c>
      <c r="AG1193">
        <v>144307</v>
      </c>
      <c r="AH1193">
        <v>1791</v>
      </c>
      <c r="AI1193">
        <v>12</v>
      </c>
      <c r="AJ1193">
        <v>15</v>
      </c>
      <c r="AK1193">
        <v>114</v>
      </c>
      <c r="AM1193" s="23" t="s">
        <v>36</v>
      </c>
      <c r="AN1193" t="s">
        <v>44</v>
      </c>
      <c r="AO1193" s="23">
        <v>3038</v>
      </c>
      <c r="AQ1193" s="23">
        <v>337</v>
      </c>
      <c r="AR1193" s="29">
        <v>389</v>
      </c>
      <c r="AS1193" s="23">
        <v>60</v>
      </c>
    </row>
    <row r="1194" spans="13:45" x14ac:dyDescent="0.35">
      <c r="M1194"/>
      <c r="AC1194"/>
      <c r="AF1194">
        <v>317</v>
      </c>
      <c r="AG1194">
        <v>144307</v>
      </c>
      <c r="AH1194">
        <v>1791</v>
      </c>
      <c r="AI1194">
        <v>12</v>
      </c>
      <c r="AJ1194">
        <v>15</v>
      </c>
      <c r="AK1194">
        <v>114</v>
      </c>
      <c r="AM1194" s="23" t="s">
        <v>42</v>
      </c>
      <c r="AN1194" t="s">
        <v>45</v>
      </c>
      <c r="AO1194" s="23">
        <v>3041</v>
      </c>
      <c r="AQ1194" s="23">
        <v>120</v>
      </c>
      <c r="AR1194" s="29">
        <v>261</v>
      </c>
      <c r="AS1194" s="23">
        <v>92</v>
      </c>
    </row>
    <row r="1195" spans="13:45" x14ac:dyDescent="0.35">
      <c r="M1195"/>
      <c r="AC1195"/>
      <c r="AF1195">
        <v>317</v>
      </c>
      <c r="AG1195">
        <v>144307</v>
      </c>
      <c r="AH1195">
        <v>1791</v>
      </c>
      <c r="AI1195">
        <v>12</v>
      </c>
      <c r="AJ1195">
        <v>15</v>
      </c>
      <c r="AK1195">
        <v>114</v>
      </c>
      <c r="AM1195" s="23" t="s">
        <v>42</v>
      </c>
      <c r="AN1195" t="s">
        <v>45</v>
      </c>
      <c r="AO1195" s="23">
        <v>3042</v>
      </c>
      <c r="AQ1195" s="23">
        <v>120</v>
      </c>
      <c r="AR1195" s="29">
        <v>381</v>
      </c>
      <c r="AS1195" s="23">
        <v>82</v>
      </c>
    </row>
    <row r="1196" spans="13:45" x14ac:dyDescent="0.35">
      <c r="M1196"/>
      <c r="AC1196"/>
      <c r="AF1196">
        <v>317</v>
      </c>
      <c r="AG1196">
        <v>144307</v>
      </c>
      <c r="AH1196">
        <v>1791</v>
      </c>
      <c r="AI1196">
        <v>12</v>
      </c>
      <c r="AJ1196">
        <v>15</v>
      </c>
      <c r="AK1196">
        <v>114</v>
      </c>
      <c r="AM1196" s="23" t="s">
        <v>605</v>
      </c>
      <c r="AN1196" t="s">
        <v>682</v>
      </c>
      <c r="AO1196" s="23">
        <v>3043</v>
      </c>
      <c r="AQ1196" s="23">
        <v>96</v>
      </c>
      <c r="AR1196" s="29">
        <v>546</v>
      </c>
      <c r="AS1196" s="23">
        <v>40</v>
      </c>
    </row>
    <row r="1197" spans="13:45" x14ac:dyDescent="0.35">
      <c r="M1197"/>
      <c r="AC1197"/>
      <c r="AF1197">
        <v>317</v>
      </c>
      <c r="AG1197">
        <v>144307</v>
      </c>
      <c r="AH1197">
        <v>1791</v>
      </c>
      <c r="AI1197">
        <v>12</v>
      </c>
      <c r="AJ1197">
        <v>15</v>
      </c>
      <c r="AK1197">
        <v>114</v>
      </c>
      <c r="AM1197" s="23" t="s">
        <v>407</v>
      </c>
      <c r="AN1197" t="s">
        <v>683</v>
      </c>
      <c r="AO1197" s="23">
        <v>3044</v>
      </c>
      <c r="AQ1197" s="23">
        <v>334</v>
      </c>
      <c r="AR1197" s="29">
        <v>127</v>
      </c>
      <c r="AS1197" s="23">
        <v>77</v>
      </c>
    </row>
    <row r="1198" spans="13:45" x14ac:dyDescent="0.35">
      <c r="M1198"/>
      <c r="AC1198"/>
      <c r="AF1198">
        <v>338</v>
      </c>
      <c r="AG1198">
        <v>144341</v>
      </c>
      <c r="AH1198">
        <v>1791</v>
      </c>
      <c r="AI1198">
        <v>12</v>
      </c>
      <c r="AJ1198">
        <v>15</v>
      </c>
      <c r="AK1198">
        <v>115</v>
      </c>
      <c r="AM1198" s="23" t="s">
        <v>39</v>
      </c>
      <c r="AN1198" t="s">
        <v>325</v>
      </c>
      <c r="AO1198" s="23">
        <v>3045</v>
      </c>
      <c r="AQ1198" s="23">
        <v>334</v>
      </c>
      <c r="AR1198" s="29">
        <v>10</v>
      </c>
      <c r="AS1198" s="23">
        <v>54</v>
      </c>
    </row>
    <row r="1199" spans="13:45" x14ac:dyDescent="0.35">
      <c r="M1199"/>
      <c r="AC1199"/>
      <c r="AF1199">
        <v>338</v>
      </c>
      <c r="AG1199">
        <v>144341</v>
      </c>
      <c r="AH1199">
        <v>1791</v>
      </c>
      <c r="AI1199">
        <v>12</v>
      </c>
      <c r="AJ1199">
        <v>15</v>
      </c>
      <c r="AK1199">
        <v>115</v>
      </c>
      <c r="AM1199" s="23" t="s">
        <v>680</v>
      </c>
      <c r="AN1199" t="s">
        <v>681</v>
      </c>
      <c r="AO1199" s="23">
        <v>3046</v>
      </c>
      <c r="AQ1199" s="23">
        <v>334</v>
      </c>
      <c r="AR1199" s="29">
        <v>113</v>
      </c>
      <c r="AS1199" s="23">
        <v>42</v>
      </c>
    </row>
    <row r="1200" spans="13:45" x14ac:dyDescent="0.35">
      <c r="M1200"/>
      <c r="AC1200"/>
      <c r="AF1200">
        <v>338</v>
      </c>
      <c r="AG1200">
        <v>144341</v>
      </c>
      <c r="AH1200">
        <v>1791</v>
      </c>
      <c r="AI1200">
        <v>12</v>
      </c>
      <c r="AJ1200">
        <v>15</v>
      </c>
      <c r="AK1200">
        <v>115</v>
      </c>
      <c r="AM1200" s="27" t="s">
        <v>379</v>
      </c>
      <c r="AN1200" s="27" t="s">
        <v>378</v>
      </c>
      <c r="AO1200" s="27">
        <v>3047</v>
      </c>
      <c r="AP1200" s="27"/>
      <c r="AQ1200" s="27">
        <v>76</v>
      </c>
      <c r="AR1200" s="26">
        <v>47189</v>
      </c>
      <c r="AS1200" s="27">
        <v>45</v>
      </c>
    </row>
    <row r="1201" spans="13:45" x14ac:dyDescent="0.35">
      <c r="M1201"/>
      <c r="AC1201"/>
      <c r="AF1201">
        <v>338</v>
      </c>
      <c r="AG1201">
        <v>144341</v>
      </c>
      <c r="AH1201">
        <v>1791</v>
      </c>
      <c r="AI1201">
        <v>12</v>
      </c>
      <c r="AJ1201">
        <v>15</v>
      </c>
      <c r="AK1201">
        <v>115</v>
      </c>
      <c r="AM1201" s="23" t="s">
        <v>37</v>
      </c>
      <c r="AN1201" t="s">
        <v>587</v>
      </c>
      <c r="AO1201" s="23">
        <v>3048</v>
      </c>
      <c r="AQ1201" s="23">
        <v>229</v>
      </c>
      <c r="AR1201" s="29">
        <v>565</v>
      </c>
      <c r="AS1201" s="23">
        <v>25</v>
      </c>
    </row>
    <row r="1202" spans="13:45" x14ac:dyDescent="0.35">
      <c r="M1202"/>
      <c r="AC1202"/>
      <c r="AF1202">
        <v>338</v>
      </c>
      <c r="AG1202">
        <v>144341</v>
      </c>
      <c r="AH1202">
        <v>1791</v>
      </c>
      <c r="AI1202">
        <v>12</v>
      </c>
      <c r="AJ1202">
        <v>15</v>
      </c>
      <c r="AK1202">
        <v>115</v>
      </c>
      <c r="AM1202" s="27" t="s">
        <v>379</v>
      </c>
      <c r="AN1202" s="27" t="s">
        <v>378</v>
      </c>
      <c r="AO1202" s="27">
        <v>3049</v>
      </c>
      <c r="AP1202" s="27"/>
      <c r="AQ1202" s="27">
        <v>76</v>
      </c>
      <c r="AR1202" s="26">
        <v>128145</v>
      </c>
      <c r="AS1202" s="27">
        <v>52</v>
      </c>
    </row>
    <row r="1203" spans="13:45" x14ac:dyDescent="0.35">
      <c r="M1203"/>
      <c r="AC1203"/>
      <c r="AF1203">
        <v>338</v>
      </c>
      <c r="AG1203">
        <v>144341</v>
      </c>
      <c r="AH1203">
        <v>1791</v>
      </c>
      <c r="AI1203">
        <v>12</v>
      </c>
      <c r="AJ1203">
        <v>15</v>
      </c>
      <c r="AK1203">
        <v>115</v>
      </c>
      <c r="AM1203" s="27" t="s">
        <v>379</v>
      </c>
      <c r="AN1203" s="27" t="s">
        <v>378</v>
      </c>
      <c r="AO1203" s="27">
        <v>3056</v>
      </c>
      <c r="AP1203" s="27"/>
      <c r="AQ1203" s="27">
        <v>76</v>
      </c>
      <c r="AR1203" s="26">
        <v>184549</v>
      </c>
      <c r="AS1203" s="27">
        <v>55</v>
      </c>
    </row>
    <row r="1204" spans="13:45" x14ac:dyDescent="0.35">
      <c r="M1204"/>
      <c r="AC1204"/>
      <c r="AF1204">
        <v>338</v>
      </c>
      <c r="AG1204">
        <v>144341</v>
      </c>
      <c r="AH1204">
        <v>1791</v>
      </c>
      <c r="AI1204">
        <v>12</v>
      </c>
      <c r="AJ1204">
        <v>16</v>
      </c>
      <c r="AK1204">
        <v>115</v>
      </c>
      <c r="AM1204" t="s">
        <v>242</v>
      </c>
      <c r="AN1204" t="s">
        <v>570</v>
      </c>
      <c r="AO1204" s="23">
        <v>3051</v>
      </c>
      <c r="AP1204" s="23"/>
      <c r="AQ1204" s="23">
        <v>213</v>
      </c>
      <c r="AR1204" s="29">
        <v>26</v>
      </c>
      <c r="AS1204" s="23">
        <v>50</v>
      </c>
    </row>
    <row r="1205" spans="13:45" x14ac:dyDescent="0.35">
      <c r="M1205"/>
      <c r="AC1205"/>
      <c r="AF1205">
        <v>338</v>
      </c>
      <c r="AG1205">
        <v>144341</v>
      </c>
      <c r="AH1205">
        <v>1791</v>
      </c>
      <c r="AI1205">
        <v>12</v>
      </c>
      <c r="AJ1205">
        <v>16</v>
      </c>
      <c r="AK1205">
        <v>115</v>
      </c>
      <c r="AM1205" s="23" t="s">
        <v>24</v>
      </c>
      <c r="AN1205" s="23" t="s">
        <v>684</v>
      </c>
      <c r="AO1205" s="23">
        <v>3052</v>
      </c>
      <c r="AP1205" s="23"/>
      <c r="AQ1205" s="23">
        <v>339</v>
      </c>
      <c r="AR1205" s="29">
        <v>604</v>
      </c>
      <c r="AS1205" s="23">
        <v>0</v>
      </c>
    </row>
    <row r="1206" spans="13:45" x14ac:dyDescent="0.35">
      <c r="M1206"/>
      <c r="AC1206"/>
      <c r="AF1206">
        <v>338</v>
      </c>
      <c r="AG1206">
        <v>144341</v>
      </c>
      <c r="AH1206">
        <v>1791</v>
      </c>
      <c r="AI1206">
        <v>12</v>
      </c>
      <c r="AJ1206">
        <v>16</v>
      </c>
      <c r="AK1206">
        <v>115</v>
      </c>
      <c r="AM1206" s="23" t="s">
        <v>33</v>
      </c>
      <c r="AN1206" s="23" t="s">
        <v>685</v>
      </c>
      <c r="AO1206" s="23">
        <v>3053</v>
      </c>
      <c r="AP1206" s="23"/>
      <c r="AQ1206" s="23">
        <v>339</v>
      </c>
      <c r="AR1206" s="29">
        <v>590</v>
      </c>
      <c r="AS1206" s="23">
        <v>70</v>
      </c>
    </row>
    <row r="1207" spans="13:45" x14ac:dyDescent="0.35">
      <c r="M1207"/>
      <c r="AC1207"/>
      <c r="AF1207">
        <v>338</v>
      </c>
      <c r="AG1207">
        <v>144341</v>
      </c>
      <c r="AH1207">
        <v>1791</v>
      </c>
      <c r="AI1207">
        <v>12</v>
      </c>
      <c r="AJ1207">
        <v>16</v>
      </c>
      <c r="AK1207">
        <v>115</v>
      </c>
      <c r="AM1207" s="23" t="s">
        <v>26</v>
      </c>
      <c r="AN1207" s="23" t="s">
        <v>686</v>
      </c>
      <c r="AO1207" s="23">
        <v>3054</v>
      </c>
      <c r="AP1207" s="23"/>
      <c r="AQ1207" s="23">
        <v>257</v>
      </c>
      <c r="AR1207" s="29">
        <v>29</v>
      </c>
      <c r="AS1207" s="23">
        <v>51</v>
      </c>
    </row>
    <row r="1208" spans="13:45" x14ac:dyDescent="0.35">
      <c r="M1208"/>
      <c r="AC1208"/>
      <c r="AF1208">
        <v>338</v>
      </c>
      <c r="AG1208">
        <v>144341</v>
      </c>
      <c r="AH1208">
        <v>1791</v>
      </c>
      <c r="AI1208">
        <v>12</v>
      </c>
      <c r="AJ1208">
        <v>16</v>
      </c>
      <c r="AK1208">
        <v>115</v>
      </c>
      <c r="AM1208" s="23" t="s">
        <v>27</v>
      </c>
      <c r="AN1208" s="23" t="s">
        <v>426</v>
      </c>
      <c r="AO1208" s="23">
        <v>3055</v>
      </c>
      <c r="AP1208" s="23"/>
      <c r="AQ1208" s="23">
        <v>104</v>
      </c>
      <c r="AR1208" s="29">
        <v>65</v>
      </c>
      <c r="AS1208" s="23">
        <v>11</v>
      </c>
    </row>
    <row r="1209" spans="13:45" x14ac:dyDescent="0.35">
      <c r="M1209"/>
      <c r="AC1209"/>
      <c r="AF1209">
        <v>338</v>
      </c>
      <c r="AG1209">
        <v>144341</v>
      </c>
      <c r="AH1209">
        <v>1791</v>
      </c>
      <c r="AI1209">
        <v>12</v>
      </c>
      <c r="AJ1209">
        <v>16</v>
      </c>
      <c r="AK1209">
        <v>115</v>
      </c>
      <c r="AM1209" s="23" t="s">
        <v>33</v>
      </c>
      <c r="AN1209" s="23" t="s">
        <v>687</v>
      </c>
      <c r="AO1209" s="23">
        <v>3056</v>
      </c>
      <c r="AP1209" s="23"/>
      <c r="AQ1209" s="23">
        <v>339</v>
      </c>
      <c r="AR1209" s="29">
        <v>441</v>
      </c>
      <c r="AS1209" s="23">
        <v>22</v>
      </c>
    </row>
    <row r="1210" spans="13:45" x14ac:dyDescent="0.35">
      <c r="M1210"/>
      <c r="AC1210"/>
      <c r="AF1210">
        <v>338</v>
      </c>
      <c r="AG1210">
        <v>144341</v>
      </c>
      <c r="AH1210">
        <v>1791</v>
      </c>
      <c r="AI1210">
        <v>12</v>
      </c>
      <c r="AJ1210">
        <v>16</v>
      </c>
      <c r="AK1210">
        <v>115</v>
      </c>
      <c r="AL1210" t="s">
        <v>23</v>
      </c>
      <c r="AM1210" s="23" t="s">
        <v>173</v>
      </c>
      <c r="AN1210" s="23" t="s">
        <v>580</v>
      </c>
      <c r="AO1210" s="23">
        <v>3057</v>
      </c>
      <c r="AQ1210" s="23">
        <v>340</v>
      </c>
      <c r="AR1210" s="29">
        <v>1310</v>
      </c>
      <c r="AS1210" s="23">
        <v>3</v>
      </c>
    </row>
    <row r="1211" spans="13:45" x14ac:dyDescent="0.35">
      <c r="M1211"/>
      <c r="AC1211"/>
      <c r="AF1211">
        <v>338</v>
      </c>
      <c r="AG1211">
        <v>144341</v>
      </c>
      <c r="AH1211">
        <v>1791</v>
      </c>
      <c r="AI1211">
        <v>12</v>
      </c>
      <c r="AJ1211">
        <v>16</v>
      </c>
      <c r="AK1211">
        <v>115</v>
      </c>
      <c r="AM1211" s="23" t="s">
        <v>26</v>
      </c>
      <c r="AN1211" s="23" t="s">
        <v>662</v>
      </c>
      <c r="AO1211" s="23">
        <v>3058</v>
      </c>
      <c r="AQ1211" s="23">
        <v>318</v>
      </c>
      <c r="AR1211" s="29">
        <v>248</v>
      </c>
      <c r="AS1211" s="23">
        <v>34</v>
      </c>
    </row>
    <row r="1212" spans="13:45" x14ac:dyDescent="0.35">
      <c r="M1212"/>
      <c r="AC1212"/>
      <c r="AF1212">
        <v>338</v>
      </c>
      <c r="AG1212">
        <v>144341</v>
      </c>
      <c r="AH1212">
        <v>1791</v>
      </c>
      <c r="AI1212">
        <v>12</v>
      </c>
      <c r="AJ1212">
        <v>16</v>
      </c>
      <c r="AK1212">
        <v>115</v>
      </c>
      <c r="AM1212" s="23" t="s">
        <v>27</v>
      </c>
      <c r="AN1212" s="23" t="s">
        <v>688</v>
      </c>
      <c r="AO1212" s="23">
        <v>3059</v>
      </c>
      <c r="AQ1212" s="23">
        <v>282</v>
      </c>
      <c r="AR1212" s="29">
        <v>837</v>
      </c>
      <c r="AS1212" s="23">
        <v>7</v>
      </c>
    </row>
    <row r="1213" spans="13:45" x14ac:dyDescent="0.35">
      <c r="M1213"/>
      <c r="AC1213"/>
      <c r="AF1213">
        <v>338</v>
      </c>
      <c r="AG1213">
        <v>144341</v>
      </c>
      <c r="AH1213">
        <v>1791</v>
      </c>
      <c r="AI1213">
        <v>12</v>
      </c>
      <c r="AJ1213">
        <v>16</v>
      </c>
      <c r="AK1213">
        <v>115</v>
      </c>
      <c r="AM1213" s="23" t="s">
        <v>42</v>
      </c>
      <c r="AN1213" s="23" t="s">
        <v>45</v>
      </c>
      <c r="AO1213" s="23">
        <v>3061</v>
      </c>
      <c r="AQ1213" s="23">
        <v>120</v>
      </c>
      <c r="AR1213" s="29">
        <v>17</v>
      </c>
      <c r="AS1213" s="23">
        <v>11</v>
      </c>
    </row>
    <row r="1214" spans="13:45" x14ac:dyDescent="0.35">
      <c r="M1214"/>
      <c r="AC1214"/>
      <c r="AF1214">
        <v>338</v>
      </c>
      <c r="AG1214">
        <v>144400</v>
      </c>
      <c r="AH1214">
        <v>1791</v>
      </c>
      <c r="AI1214">
        <v>12</v>
      </c>
      <c r="AJ1214">
        <v>16</v>
      </c>
      <c r="AK1214">
        <v>115</v>
      </c>
      <c r="AM1214" s="23" t="s">
        <v>310</v>
      </c>
      <c r="AN1214" s="23" t="s">
        <v>311</v>
      </c>
      <c r="AO1214" s="23">
        <v>3062</v>
      </c>
      <c r="AQ1214" s="23">
        <v>10</v>
      </c>
      <c r="AR1214" s="29">
        <v>525</v>
      </c>
      <c r="AS1214" s="23">
        <v>95</v>
      </c>
    </row>
    <row r="1215" spans="13:45" x14ac:dyDescent="0.35">
      <c r="M1215"/>
      <c r="AC1215"/>
      <c r="AF1215">
        <v>338</v>
      </c>
      <c r="AG1215">
        <v>144400</v>
      </c>
      <c r="AH1215">
        <v>1791</v>
      </c>
      <c r="AI1215">
        <v>12</v>
      </c>
      <c r="AJ1215">
        <v>16</v>
      </c>
      <c r="AK1215">
        <v>115</v>
      </c>
      <c r="AM1215" s="23" t="s">
        <v>133</v>
      </c>
      <c r="AN1215" s="23" t="s">
        <v>689</v>
      </c>
      <c r="AO1215" s="23">
        <v>3063</v>
      </c>
      <c r="AQ1215" s="23">
        <v>11</v>
      </c>
      <c r="AR1215" s="29">
        <v>58</v>
      </c>
      <c r="AS1215" s="23">
        <v>88</v>
      </c>
    </row>
    <row r="1216" spans="13:45" x14ac:dyDescent="0.35">
      <c r="M1216"/>
      <c r="AC1216"/>
      <c r="AF1216">
        <v>338</v>
      </c>
      <c r="AG1216">
        <v>144400</v>
      </c>
      <c r="AH1216">
        <v>1791</v>
      </c>
      <c r="AI1216">
        <v>12</v>
      </c>
      <c r="AJ1216">
        <v>16</v>
      </c>
      <c r="AK1216">
        <v>115</v>
      </c>
      <c r="AM1216" s="23" t="s">
        <v>40</v>
      </c>
      <c r="AN1216" s="23" t="s">
        <v>48</v>
      </c>
      <c r="AO1216" s="23">
        <v>3064</v>
      </c>
      <c r="AQ1216" s="23">
        <v>12</v>
      </c>
      <c r="AR1216" s="29">
        <v>37</v>
      </c>
      <c r="AS1216" s="23">
        <v>25</v>
      </c>
    </row>
    <row r="1217" spans="13:46" x14ac:dyDescent="0.35">
      <c r="M1217"/>
      <c r="AC1217"/>
      <c r="AF1217">
        <v>338</v>
      </c>
      <c r="AG1217">
        <v>144400</v>
      </c>
      <c r="AH1217">
        <v>1791</v>
      </c>
      <c r="AI1217">
        <v>12</v>
      </c>
      <c r="AJ1217">
        <v>16</v>
      </c>
      <c r="AK1217">
        <v>115</v>
      </c>
      <c r="AM1217" s="23" t="s">
        <v>362</v>
      </c>
      <c r="AN1217" s="23" t="s">
        <v>363</v>
      </c>
      <c r="AO1217" s="23">
        <v>3065</v>
      </c>
      <c r="AQ1217" s="23">
        <v>67</v>
      </c>
      <c r="AR1217" s="29">
        <v>16</v>
      </c>
      <c r="AS1217" s="23">
        <v>5</v>
      </c>
      <c r="AT1217" s="39"/>
    </row>
    <row r="1218" spans="13:46" x14ac:dyDescent="0.35">
      <c r="M1218"/>
      <c r="AC1218"/>
      <c r="AF1218">
        <v>338</v>
      </c>
      <c r="AG1218">
        <v>144400</v>
      </c>
      <c r="AH1218">
        <v>1791</v>
      </c>
      <c r="AI1218">
        <v>12</v>
      </c>
      <c r="AJ1218">
        <v>16</v>
      </c>
      <c r="AK1218">
        <v>115</v>
      </c>
      <c r="AM1218" s="23" t="s">
        <v>550</v>
      </c>
      <c r="AN1218" s="23" t="s">
        <v>551</v>
      </c>
      <c r="AO1218" s="23">
        <v>3066</v>
      </c>
      <c r="AQ1218" s="23">
        <v>69</v>
      </c>
      <c r="AR1218" s="29">
        <v>7</v>
      </c>
      <c r="AS1218" s="23">
        <v>29</v>
      </c>
      <c r="AT1218" s="39"/>
    </row>
    <row r="1219" spans="13:46" x14ac:dyDescent="0.35">
      <c r="M1219"/>
      <c r="AC1219"/>
      <c r="AF1219">
        <v>338</v>
      </c>
      <c r="AG1219">
        <v>144400</v>
      </c>
      <c r="AH1219">
        <v>1791</v>
      </c>
      <c r="AI1219">
        <v>12</v>
      </c>
      <c r="AJ1219">
        <v>16</v>
      </c>
      <c r="AK1219">
        <v>115</v>
      </c>
      <c r="AM1219" s="23" t="s">
        <v>26</v>
      </c>
      <c r="AN1219" s="23" t="s">
        <v>662</v>
      </c>
      <c r="AO1219" s="23">
        <v>3067</v>
      </c>
      <c r="AQ1219" s="23">
        <v>318</v>
      </c>
      <c r="AR1219" s="29">
        <v>31</v>
      </c>
      <c r="AS1219" s="23">
        <v>59</v>
      </c>
    </row>
    <row r="1220" spans="13:46" x14ac:dyDescent="0.35">
      <c r="M1220"/>
      <c r="AC1220"/>
      <c r="AF1220">
        <v>338</v>
      </c>
      <c r="AG1220">
        <v>144400</v>
      </c>
      <c r="AH1220">
        <v>1791</v>
      </c>
      <c r="AI1220">
        <v>12</v>
      </c>
      <c r="AJ1220">
        <v>16</v>
      </c>
      <c r="AK1220">
        <v>115</v>
      </c>
      <c r="AM1220" s="23" t="s">
        <v>33</v>
      </c>
      <c r="AN1220" s="23" t="s">
        <v>120</v>
      </c>
      <c r="AO1220" s="23">
        <v>3060</v>
      </c>
      <c r="AQ1220" s="23">
        <v>326</v>
      </c>
      <c r="AR1220" s="29">
        <v>331</v>
      </c>
      <c r="AS1220" s="23">
        <v>66</v>
      </c>
    </row>
    <row r="1221" spans="13:46" x14ac:dyDescent="0.35">
      <c r="M1221"/>
      <c r="AC1221"/>
      <c r="AF1221">
        <v>338</v>
      </c>
      <c r="AG1221">
        <v>144341</v>
      </c>
      <c r="AH1221">
        <v>1791</v>
      </c>
      <c r="AI1221">
        <v>12</v>
      </c>
      <c r="AJ1221">
        <v>16</v>
      </c>
      <c r="AK1221">
        <v>115</v>
      </c>
      <c r="AM1221" s="23" t="s">
        <v>240</v>
      </c>
      <c r="AN1221" s="23" t="s">
        <v>382</v>
      </c>
      <c r="AO1221" s="23">
        <v>3068</v>
      </c>
      <c r="AQ1221" s="23">
        <v>286</v>
      </c>
      <c r="AR1221" s="29">
        <v>307</v>
      </c>
      <c r="AS1221" s="23">
        <v>27</v>
      </c>
    </row>
    <row r="1222" spans="13:46" x14ac:dyDescent="0.35">
      <c r="M1222"/>
      <c r="AC1222"/>
      <c r="AF1222">
        <v>338</v>
      </c>
      <c r="AG1222">
        <v>144405</v>
      </c>
      <c r="AH1222">
        <v>1791</v>
      </c>
      <c r="AI1222">
        <v>12</v>
      </c>
      <c r="AJ1222">
        <v>16</v>
      </c>
      <c r="AK1222">
        <v>115</v>
      </c>
      <c r="AM1222" s="23" t="s">
        <v>179</v>
      </c>
      <c r="AN1222" s="23" t="s">
        <v>180</v>
      </c>
      <c r="AO1222" s="23">
        <v>3077</v>
      </c>
      <c r="AQ1222" s="23">
        <v>336</v>
      </c>
      <c r="AR1222" s="29">
        <v>12799</v>
      </c>
      <c r="AS1222" s="23">
        <v>58</v>
      </c>
    </row>
    <row r="1223" spans="13:46" x14ac:dyDescent="0.35">
      <c r="M1223"/>
      <c r="AC1223"/>
      <c r="AF1223">
        <v>338</v>
      </c>
      <c r="AG1223">
        <v>144405</v>
      </c>
      <c r="AH1223">
        <v>1792</v>
      </c>
      <c r="AI1223">
        <v>1</v>
      </c>
      <c r="AJ1223">
        <v>4</v>
      </c>
      <c r="AK1223">
        <v>116</v>
      </c>
      <c r="AM1223" s="23" t="s">
        <v>179</v>
      </c>
      <c r="AN1223" s="23" t="s">
        <v>180</v>
      </c>
      <c r="AO1223" s="23">
        <v>3078</v>
      </c>
      <c r="AQ1223" s="23">
        <v>336</v>
      </c>
      <c r="AR1223" s="29">
        <v>2637</v>
      </c>
      <c r="AS1223" s="23">
        <v>78</v>
      </c>
    </row>
    <row r="1224" spans="13:46" x14ac:dyDescent="0.35">
      <c r="M1224"/>
      <c r="AC1224"/>
      <c r="AF1224">
        <v>338</v>
      </c>
      <c r="AG1224">
        <v>144405</v>
      </c>
      <c r="AH1224">
        <v>1792</v>
      </c>
      <c r="AI1224">
        <v>1</v>
      </c>
      <c r="AJ1224">
        <v>6</v>
      </c>
      <c r="AK1224">
        <v>116</v>
      </c>
      <c r="AM1224" s="23" t="s">
        <v>27</v>
      </c>
      <c r="AN1224" s="23" t="s">
        <v>172</v>
      </c>
      <c r="AO1224" s="23">
        <v>3095</v>
      </c>
      <c r="AQ1224" s="23">
        <v>45</v>
      </c>
      <c r="AR1224" s="29">
        <v>1500</v>
      </c>
      <c r="AS1224" s="23">
        <v>0</v>
      </c>
    </row>
    <row r="1225" spans="13:46" x14ac:dyDescent="0.35">
      <c r="M1225"/>
      <c r="AC1225"/>
      <c r="AF1225">
        <v>338</v>
      </c>
      <c r="AG1225">
        <v>144405</v>
      </c>
      <c r="AH1225">
        <v>1792</v>
      </c>
      <c r="AI1225">
        <v>1</v>
      </c>
      <c r="AJ1225">
        <v>6</v>
      </c>
      <c r="AK1225">
        <v>116</v>
      </c>
      <c r="AM1225" s="23" t="s">
        <v>499</v>
      </c>
      <c r="AN1225" s="23" t="s">
        <v>500</v>
      </c>
      <c r="AO1225" s="23">
        <v>3163</v>
      </c>
      <c r="AQ1225" s="23">
        <v>87</v>
      </c>
      <c r="AR1225" s="29">
        <v>343</v>
      </c>
      <c r="AS1225" s="23">
        <v>68</v>
      </c>
    </row>
    <row r="1226" spans="13:46" x14ac:dyDescent="0.35">
      <c r="M1226"/>
      <c r="AC1226"/>
      <c r="AF1226">
        <v>338</v>
      </c>
      <c r="AG1226">
        <v>144405</v>
      </c>
      <c r="AH1226">
        <v>1792</v>
      </c>
      <c r="AI1226">
        <v>1</v>
      </c>
      <c r="AJ1226">
        <v>10</v>
      </c>
      <c r="AK1226">
        <v>119</v>
      </c>
      <c r="AM1226" s="23" t="s">
        <v>225</v>
      </c>
      <c r="AN1226" s="23" t="s">
        <v>226</v>
      </c>
      <c r="AO1226" s="23">
        <v>3164</v>
      </c>
      <c r="AQ1226" s="23">
        <v>251</v>
      </c>
      <c r="AR1226" s="29">
        <v>632</v>
      </c>
      <c r="AS1226" s="23">
        <v>21</v>
      </c>
    </row>
    <row r="1227" spans="13:46" x14ac:dyDescent="0.35">
      <c r="M1227"/>
      <c r="AC1227"/>
      <c r="AF1227">
        <v>338</v>
      </c>
      <c r="AG1227">
        <v>144405</v>
      </c>
      <c r="AH1227">
        <v>1792</v>
      </c>
      <c r="AI1227">
        <v>1</v>
      </c>
      <c r="AJ1227">
        <v>14</v>
      </c>
      <c r="AK1227">
        <v>123</v>
      </c>
      <c r="AM1227" t="s">
        <v>228</v>
      </c>
      <c r="AN1227" t="s">
        <v>271</v>
      </c>
      <c r="AO1227" s="23">
        <v>3185</v>
      </c>
      <c r="AQ1227" s="23">
        <v>287</v>
      </c>
      <c r="AR1227" s="29">
        <v>10737</v>
      </c>
      <c r="AS1227" s="23">
        <v>96</v>
      </c>
    </row>
    <row r="1228" spans="13:46" x14ac:dyDescent="0.35">
      <c r="M1228"/>
      <c r="AC1228"/>
      <c r="AF1228">
        <v>338</v>
      </c>
      <c r="AG1228">
        <v>144405</v>
      </c>
      <c r="AH1228">
        <v>1792</v>
      </c>
      <c r="AI1228">
        <v>1</v>
      </c>
      <c r="AJ1228">
        <v>14</v>
      </c>
      <c r="AK1228">
        <v>123</v>
      </c>
      <c r="AM1228" t="s">
        <v>920</v>
      </c>
      <c r="AN1228" t="s">
        <v>1051</v>
      </c>
      <c r="AO1228" s="23">
        <v>3186</v>
      </c>
      <c r="AQ1228" s="23">
        <v>84</v>
      </c>
      <c r="AR1228" s="29">
        <v>217</v>
      </c>
      <c r="AS1228" s="23">
        <v>39</v>
      </c>
    </row>
    <row r="1229" spans="13:46" x14ac:dyDescent="0.35">
      <c r="M1229"/>
      <c r="AC1229"/>
      <c r="AF1229">
        <v>338</v>
      </c>
      <c r="AG1229">
        <v>144405</v>
      </c>
      <c r="AH1229">
        <v>1792</v>
      </c>
      <c r="AI1229">
        <v>1</v>
      </c>
      <c r="AJ1229">
        <v>19</v>
      </c>
      <c r="AK1229">
        <v>125</v>
      </c>
      <c r="AM1229" s="23" t="s">
        <v>36</v>
      </c>
      <c r="AN1229" s="23" t="s">
        <v>44</v>
      </c>
      <c r="AO1229" s="23">
        <v>3187</v>
      </c>
      <c r="AQ1229" s="23">
        <v>337</v>
      </c>
      <c r="AR1229" s="29">
        <v>381</v>
      </c>
      <c r="AS1229" s="23">
        <v>1</v>
      </c>
    </row>
    <row r="1230" spans="13:46" x14ac:dyDescent="0.35">
      <c r="M1230"/>
      <c r="AC1230"/>
      <c r="AF1230">
        <v>338</v>
      </c>
      <c r="AG1230">
        <v>144405</v>
      </c>
      <c r="AH1230">
        <v>1792</v>
      </c>
      <c r="AI1230">
        <v>1</v>
      </c>
      <c r="AJ1230">
        <v>19</v>
      </c>
      <c r="AK1230">
        <v>125</v>
      </c>
      <c r="AM1230" s="23" t="s">
        <v>27</v>
      </c>
      <c r="AN1230" s="23" t="s">
        <v>690</v>
      </c>
      <c r="AO1230" s="23">
        <v>3188</v>
      </c>
      <c r="AQ1230" s="23">
        <v>123</v>
      </c>
      <c r="AR1230" s="29">
        <v>189</v>
      </c>
      <c r="AS1230" s="23">
        <v>69</v>
      </c>
    </row>
    <row r="1231" spans="13:46" x14ac:dyDescent="0.35">
      <c r="M1231"/>
      <c r="AC1231"/>
      <c r="AF1231">
        <v>338</v>
      </c>
      <c r="AG1231">
        <v>144405</v>
      </c>
      <c r="AH1231">
        <v>1792</v>
      </c>
      <c r="AI1231">
        <v>1</v>
      </c>
      <c r="AJ1231">
        <v>19</v>
      </c>
      <c r="AK1231">
        <v>125</v>
      </c>
      <c r="AM1231" s="23" t="s">
        <v>27</v>
      </c>
      <c r="AN1231" s="23" t="s">
        <v>690</v>
      </c>
      <c r="AO1231" s="23">
        <v>3189</v>
      </c>
      <c r="AQ1231" s="23">
        <v>123</v>
      </c>
      <c r="AR1231" s="29">
        <v>273</v>
      </c>
      <c r="AS1231" s="23">
        <v>62</v>
      </c>
    </row>
    <row r="1232" spans="13:46" x14ac:dyDescent="0.35">
      <c r="M1232"/>
      <c r="AC1232"/>
      <c r="AF1232">
        <v>338</v>
      </c>
      <c r="AG1232">
        <v>144405</v>
      </c>
      <c r="AH1232">
        <v>1792</v>
      </c>
      <c r="AI1232">
        <v>1</v>
      </c>
      <c r="AJ1232">
        <v>19</v>
      </c>
      <c r="AK1232">
        <v>125</v>
      </c>
      <c r="AM1232" s="23" t="s">
        <v>151</v>
      </c>
      <c r="AN1232" s="23" t="s">
        <v>691</v>
      </c>
      <c r="AO1232" s="23">
        <v>4063</v>
      </c>
      <c r="AQ1232" s="23">
        <v>128</v>
      </c>
      <c r="AR1232" s="29">
        <v>15</v>
      </c>
      <c r="AS1232" s="23">
        <v>32</v>
      </c>
    </row>
    <row r="1233" spans="13:45" x14ac:dyDescent="0.35">
      <c r="M1233"/>
      <c r="AC1233"/>
      <c r="AF1233">
        <v>338</v>
      </c>
      <c r="AG1233">
        <v>144405</v>
      </c>
      <c r="AH1233">
        <v>1792</v>
      </c>
      <c r="AI1233">
        <v>1</v>
      </c>
      <c r="AJ1233">
        <v>19</v>
      </c>
      <c r="AK1233">
        <v>125</v>
      </c>
      <c r="AM1233" s="23" t="s">
        <v>147</v>
      </c>
      <c r="AN1233" s="23" t="s">
        <v>156</v>
      </c>
      <c r="AO1233" s="23">
        <v>4064</v>
      </c>
      <c r="AQ1233" s="23">
        <v>44</v>
      </c>
      <c r="AR1233" s="29">
        <v>895</v>
      </c>
      <c r="AS1233" s="23">
        <v>10</v>
      </c>
    </row>
    <row r="1234" spans="13:45" x14ac:dyDescent="0.35">
      <c r="M1234"/>
      <c r="AC1234"/>
      <c r="AF1234">
        <v>338</v>
      </c>
      <c r="AG1234">
        <v>144405</v>
      </c>
      <c r="AH1234">
        <v>1792</v>
      </c>
      <c r="AI1234">
        <v>1</v>
      </c>
      <c r="AJ1234">
        <v>19</v>
      </c>
      <c r="AK1234">
        <v>125</v>
      </c>
      <c r="AM1234" s="23" t="s">
        <v>42</v>
      </c>
      <c r="AN1234" s="23" t="s">
        <v>45</v>
      </c>
      <c r="AO1234" s="23">
        <v>4065</v>
      </c>
      <c r="AQ1234" s="23">
        <v>120</v>
      </c>
      <c r="AR1234" s="29">
        <v>938</v>
      </c>
      <c r="AS1234" s="23">
        <v>77</v>
      </c>
    </row>
    <row r="1235" spans="13:45" x14ac:dyDescent="0.35">
      <c r="M1235"/>
      <c r="AC1235"/>
      <c r="AF1235">
        <v>338</v>
      </c>
      <c r="AG1235">
        <v>144405</v>
      </c>
      <c r="AH1235">
        <v>1792</v>
      </c>
      <c r="AI1235">
        <v>1</v>
      </c>
      <c r="AJ1235">
        <v>19</v>
      </c>
      <c r="AK1235">
        <v>125</v>
      </c>
      <c r="AM1235" s="23" t="s">
        <v>692</v>
      </c>
      <c r="AN1235" s="23" t="s">
        <v>685</v>
      </c>
      <c r="AO1235" s="23">
        <v>4066</v>
      </c>
      <c r="AQ1235" s="23">
        <v>60</v>
      </c>
      <c r="AR1235" s="29">
        <v>209</v>
      </c>
      <c r="AS1235" s="23">
        <v>88</v>
      </c>
    </row>
    <row r="1236" spans="13:45" x14ac:dyDescent="0.35">
      <c r="M1236"/>
      <c r="AC1236"/>
      <c r="AF1236">
        <v>338</v>
      </c>
      <c r="AG1236">
        <v>144405</v>
      </c>
      <c r="AH1236">
        <v>1792</v>
      </c>
      <c r="AI1236">
        <v>1</v>
      </c>
      <c r="AJ1236">
        <v>19</v>
      </c>
      <c r="AK1236">
        <v>125</v>
      </c>
      <c r="AM1236" s="23" t="s">
        <v>185</v>
      </c>
      <c r="AN1236" s="23" t="s">
        <v>632</v>
      </c>
      <c r="AO1236" s="23">
        <v>4083</v>
      </c>
      <c r="AQ1236" s="23">
        <v>288</v>
      </c>
      <c r="AR1236" s="29">
        <v>432</v>
      </c>
      <c r="AS1236" s="23">
        <v>0</v>
      </c>
    </row>
    <row r="1237" spans="13:45" x14ac:dyDescent="0.35">
      <c r="M1237"/>
      <c r="AC1237"/>
      <c r="AF1237">
        <v>338</v>
      </c>
      <c r="AG1237">
        <v>144405</v>
      </c>
      <c r="AH1237">
        <v>1792</v>
      </c>
      <c r="AI1237">
        <v>1</v>
      </c>
      <c r="AJ1237">
        <v>19</v>
      </c>
      <c r="AK1237">
        <v>125</v>
      </c>
      <c r="AM1237" s="23" t="s">
        <v>233</v>
      </c>
      <c r="AN1237" s="23" t="s">
        <v>219</v>
      </c>
      <c r="AO1237" s="23">
        <v>4084</v>
      </c>
      <c r="AQ1237" s="23">
        <v>291</v>
      </c>
      <c r="AR1237" s="29">
        <v>333</v>
      </c>
      <c r="AS1237" s="23">
        <v>40</v>
      </c>
    </row>
    <row r="1238" spans="13:45" x14ac:dyDescent="0.35">
      <c r="M1238"/>
      <c r="AC1238"/>
      <c r="AF1238">
        <v>338</v>
      </c>
      <c r="AG1238">
        <v>144405</v>
      </c>
      <c r="AH1238">
        <v>1792</v>
      </c>
      <c r="AI1238">
        <v>1</v>
      </c>
      <c r="AJ1238">
        <v>20</v>
      </c>
      <c r="AK1238">
        <v>126</v>
      </c>
      <c r="AM1238" s="23" t="s">
        <v>693</v>
      </c>
      <c r="AN1238" s="23" t="s">
        <v>694</v>
      </c>
      <c r="AO1238" s="23">
        <v>4085</v>
      </c>
      <c r="AQ1238" s="23">
        <v>75</v>
      </c>
      <c r="AR1238" s="29">
        <v>23</v>
      </c>
      <c r="AS1238" s="23">
        <v>48</v>
      </c>
    </row>
    <row r="1239" spans="13:45" x14ac:dyDescent="0.35">
      <c r="M1239"/>
      <c r="AC1239"/>
      <c r="AF1239">
        <v>347</v>
      </c>
      <c r="AG1239">
        <v>144424</v>
      </c>
      <c r="AH1239">
        <v>1792</v>
      </c>
      <c r="AI1239">
        <v>1</v>
      </c>
      <c r="AJ1239">
        <v>20</v>
      </c>
      <c r="AK1239">
        <v>126</v>
      </c>
      <c r="AM1239" s="23" t="s">
        <v>695</v>
      </c>
      <c r="AN1239" s="23" t="s">
        <v>696</v>
      </c>
      <c r="AO1239" s="23">
        <v>4086</v>
      </c>
      <c r="AQ1239" s="23">
        <v>87</v>
      </c>
      <c r="AR1239" s="29">
        <v>523</v>
      </c>
      <c r="AS1239" s="23">
        <v>19</v>
      </c>
    </row>
    <row r="1240" spans="13:45" x14ac:dyDescent="0.35">
      <c r="M1240"/>
      <c r="AC1240"/>
      <c r="AF1240">
        <v>347</v>
      </c>
      <c r="AG1240">
        <v>144424</v>
      </c>
      <c r="AH1240">
        <v>1792</v>
      </c>
      <c r="AI1240">
        <v>1</v>
      </c>
      <c r="AJ1240">
        <v>24</v>
      </c>
      <c r="AK1240">
        <v>126</v>
      </c>
      <c r="AM1240" s="23" t="s">
        <v>27</v>
      </c>
      <c r="AN1240" s="23" t="s">
        <v>685</v>
      </c>
      <c r="AO1240" s="23">
        <v>4087</v>
      </c>
      <c r="AQ1240" s="23">
        <v>94</v>
      </c>
      <c r="AR1240" s="29">
        <v>810</v>
      </c>
      <c r="AS1240" s="23">
        <v>20</v>
      </c>
    </row>
    <row r="1241" spans="13:45" x14ac:dyDescent="0.35">
      <c r="M1241"/>
      <c r="AC1241"/>
      <c r="AF1241">
        <v>347</v>
      </c>
      <c r="AG1241">
        <v>144424</v>
      </c>
      <c r="AH1241">
        <v>1792</v>
      </c>
      <c r="AI1241">
        <v>1</v>
      </c>
      <c r="AJ1241">
        <v>24</v>
      </c>
      <c r="AK1241">
        <v>126</v>
      </c>
      <c r="AM1241" s="23" t="s">
        <v>84</v>
      </c>
      <c r="AN1241" s="23" t="s">
        <v>696</v>
      </c>
      <c r="AO1241" s="23">
        <v>4088</v>
      </c>
      <c r="AQ1241" s="23">
        <v>97</v>
      </c>
      <c r="AR1241" s="29">
        <v>487</v>
      </c>
      <c r="AS1241" s="23">
        <v>72</v>
      </c>
    </row>
    <row r="1242" spans="13:45" x14ac:dyDescent="0.35">
      <c r="M1242"/>
      <c r="AC1242"/>
      <c r="AF1242">
        <v>347</v>
      </c>
      <c r="AG1242">
        <v>144424</v>
      </c>
      <c r="AH1242">
        <v>1792</v>
      </c>
      <c r="AI1242">
        <v>1</v>
      </c>
      <c r="AJ1242">
        <v>24</v>
      </c>
      <c r="AK1242">
        <v>126</v>
      </c>
      <c r="AL1242" t="s">
        <v>23</v>
      </c>
      <c r="AM1242" s="23" t="s">
        <v>179</v>
      </c>
      <c r="AN1242" s="23" t="s">
        <v>697</v>
      </c>
      <c r="AO1242" s="23">
        <v>4089</v>
      </c>
      <c r="AQ1242" s="23">
        <v>98</v>
      </c>
      <c r="AR1242" s="29">
        <v>76</v>
      </c>
      <c r="AS1242" s="23">
        <v>75</v>
      </c>
    </row>
    <row r="1243" spans="13:45" x14ac:dyDescent="0.35">
      <c r="M1243"/>
      <c r="AC1243"/>
      <c r="AF1243">
        <v>347</v>
      </c>
      <c r="AG1243">
        <v>144424</v>
      </c>
      <c r="AH1243">
        <v>1792</v>
      </c>
      <c r="AI1243">
        <v>1</v>
      </c>
      <c r="AJ1243">
        <v>24</v>
      </c>
      <c r="AK1243">
        <v>126</v>
      </c>
      <c r="AM1243" s="23" t="s">
        <v>102</v>
      </c>
      <c r="AN1243" s="23" t="s">
        <v>698</v>
      </c>
      <c r="AO1243" s="23">
        <v>4090</v>
      </c>
      <c r="AQ1243" s="23">
        <v>104</v>
      </c>
      <c r="AR1243" s="29">
        <v>38</v>
      </c>
      <c r="AS1243" s="23">
        <v>90</v>
      </c>
    </row>
    <row r="1244" spans="13:45" x14ac:dyDescent="0.35">
      <c r="M1244"/>
      <c r="AC1244"/>
      <c r="AF1244">
        <v>347</v>
      </c>
      <c r="AG1244">
        <v>144424</v>
      </c>
      <c r="AH1244">
        <v>1792</v>
      </c>
      <c r="AI1244">
        <v>1</v>
      </c>
      <c r="AJ1244">
        <v>24</v>
      </c>
      <c r="AK1244">
        <v>126</v>
      </c>
      <c r="AM1244" t="s">
        <v>35</v>
      </c>
      <c r="AN1244" t="s">
        <v>346</v>
      </c>
      <c r="AO1244" s="23">
        <v>4091</v>
      </c>
      <c r="AQ1244" s="23">
        <v>15</v>
      </c>
      <c r="AR1244" s="29">
        <v>51</v>
      </c>
      <c r="AS1244" s="23">
        <v>29</v>
      </c>
    </row>
    <row r="1245" spans="13:45" x14ac:dyDescent="0.35">
      <c r="M1245"/>
      <c r="AC1245"/>
      <c r="AF1245">
        <v>347</v>
      </c>
      <c r="AG1245">
        <v>144424</v>
      </c>
      <c r="AH1245">
        <v>1792</v>
      </c>
      <c r="AI1245">
        <v>1</v>
      </c>
      <c r="AJ1245">
        <v>24</v>
      </c>
      <c r="AK1245">
        <v>126</v>
      </c>
      <c r="AM1245" s="23" t="s">
        <v>102</v>
      </c>
      <c r="AN1245" s="23" t="s">
        <v>698</v>
      </c>
      <c r="AO1245" s="23">
        <v>4092</v>
      </c>
      <c r="AQ1245" s="23">
        <v>104</v>
      </c>
      <c r="AR1245" s="29">
        <v>126</v>
      </c>
      <c r="AS1245" s="23">
        <v>42</v>
      </c>
    </row>
    <row r="1246" spans="13:45" x14ac:dyDescent="0.35">
      <c r="M1246"/>
      <c r="AC1246"/>
      <c r="AF1246">
        <v>347</v>
      </c>
      <c r="AG1246">
        <v>144424</v>
      </c>
      <c r="AH1246">
        <v>1792</v>
      </c>
      <c r="AI1246">
        <v>1</v>
      </c>
      <c r="AJ1246">
        <v>24</v>
      </c>
      <c r="AK1246">
        <v>126</v>
      </c>
      <c r="AM1246" s="23" t="s">
        <v>102</v>
      </c>
      <c r="AN1246" s="23" t="s">
        <v>699</v>
      </c>
      <c r="AO1246" s="23">
        <v>4093</v>
      </c>
      <c r="AQ1246" s="23">
        <v>332</v>
      </c>
      <c r="AR1246" s="29">
        <v>320</v>
      </c>
      <c r="AS1246" s="23">
        <v>0</v>
      </c>
    </row>
    <row r="1247" spans="13:45" x14ac:dyDescent="0.35">
      <c r="M1247"/>
      <c r="AC1247"/>
      <c r="AF1247">
        <v>347</v>
      </c>
      <c r="AG1247">
        <v>144424</v>
      </c>
      <c r="AH1247">
        <v>1792</v>
      </c>
      <c r="AI1247">
        <v>1</v>
      </c>
      <c r="AJ1247">
        <v>24</v>
      </c>
      <c r="AK1247">
        <v>126</v>
      </c>
      <c r="AM1247" s="23" t="s">
        <v>148</v>
      </c>
      <c r="AN1247" s="23" t="s">
        <v>149</v>
      </c>
      <c r="AO1247" s="23">
        <v>4094</v>
      </c>
      <c r="AQ1247" s="23">
        <v>346</v>
      </c>
      <c r="AR1247" s="29">
        <v>18375</v>
      </c>
      <c r="AS1247" s="23">
        <v>5</v>
      </c>
    </row>
    <row r="1248" spans="13:45" x14ac:dyDescent="0.35">
      <c r="M1248"/>
      <c r="AC1248"/>
      <c r="AF1248">
        <v>347</v>
      </c>
      <c r="AG1248">
        <v>144424</v>
      </c>
      <c r="AH1248">
        <v>1792</v>
      </c>
      <c r="AI1248">
        <v>1</v>
      </c>
      <c r="AJ1248">
        <v>24</v>
      </c>
      <c r="AK1248">
        <v>126</v>
      </c>
      <c r="AM1248" s="23" t="s">
        <v>233</v>
      </c>
      <c r="AN1248" s="23" t="s">
        <v>219</v>
      </c>
      <c r="AO1248" s="23">
        <v>4508</v>
      </c>
      <c r="AQ1248" s="23">
        <v>347</v>
      </c>
      <c r="AR1248" s="29">
        <v>2659</v>
      </c>
      <c r="AS1248" s="23">
        <v>70</v>
      </c>
    </row>
    <row r="1249" spans="13:45" x14ac:dyDescent="0.35">
      <c r="M1249"/>
      <c r="AC1249"/>
      <c r="AF1249">
        <v>347</v>
      </c>
      <c r="AG1249">
        <v>144424</v>
      </c>
      <c r="AH1249">
        <v>1792</v>
      </c>
      <c r="AI1249">
        <v>1</v>
      </c>
      <c r="AJ1249">
        <v>24</v>
      </c>
      <c r="AK1249">
        <v>126</v>
      </c>
      <c r="AM1249" s="23" t="s">
        <v>26</v>
      </c>
      <c r="AN1249" s="23" t="s">
        <v>638</v>
      </c>
      <c r="AO1249" s="23">
        <v>4509</v>
      </c>
      <c r="AQ1249" s="23">
        <v>347</v>
      </c>
      <c r="AR1249" s="29">
        <v>109</v>
      </c>
      <c r="AS1249" s="23">
        <v>74</v>
      </c>
    </row>
    <row r="1250" spans="13:45" x14ac:dyDescent="0.35">
      <c r="M1250"/>
      <c r="AC1250"/>
      <c r="AF1250">
        <v>347</v>
      </c>
      <c r="AG1250">
        <v>144424</v>
      </c>
      <c r="AH1250">
        <v>1792</v>
      </c>
      <c r="AI1250">
        <v>1</v>
      </c>
      <c r="AJ1250">
        <v>26</v>
      </c>
      <c r="AK1250">
        <v>127</v>
      </c>
      <c r="AM1250" s="23" t="s">
        <v>425</v>
      </c>
      <c r="AN1250" s="23" t="s">
        <v>700</v>
      </c>
      <c r="AO1250" s="23">
        <v>4510</v>
      </c>
      <c r="AQ1250" s="23">
        <v>347</v>
      </c>
      <c r="AR1250" s="29">
        <v>146</v>
      </c>
      <c r="AS1250" s="23">
        <v>78</v>
      </c>
    </row>
    <row r="1251" spans="13:45" x14ac:dyDescent="0.35">
      <c r="M1251"/>
      <c r="AC1251"/>
      <c r="AF1251">
        <v>347</v>
      </c>
      <c r="AG1251">
        <v>144424</v>
      </c>
      <c r="AH1251">
        <v>1792</v>
      </c>
      <c r="AI1251">
        <v>1</v>
      </c>
      <c r="AJ1251">
        <v>26</v>
      </c>
      <c r="AK1251">
        <v>127</v>
      </c>
      <c r="AM1251" s="23" t="s">
        <v>36</v>
      </c>
      <c r="AN1251" s="23" t="s">
        <v>44</v>
      </c>
      <c r="AO1251" s="23">
        <v>4511</v>
      </c>
      <c r="AQ1251" s="23">
        <v>337</v>
      </c>
      <c r="AR1251" s="29">
        <v>8599</v>
      </c>
      <c r="AS1251" s="23">
        <v>27</v>
      </c>
    </row>
    <row r="1252" spans="13:45" x14ac:dyDescent="0.35">
      <c r="M1252"/>
      <c r="AC1252"/>
      <c r="AF1252">
        <v>347</v>
      </c>
      <c r="AG1252">
        <v>144424</v>
      </c>
      <c r="AH1252">
        <v>1792</v>
      </c>
      <c r="AI1252">
        <v>1</v>
      </c>
      <c r="AJ1252">
        <v>26</v>
      </c>
      <c r="AK1252">
        <v>127</v>
      </c>
      <c r="AM1252" t="s">
        <v>195</v>
      </c>
      <c r="AN1252" t="s">
        <v>333</v>
      </c>
      <c r="AO1252" s="23">
        <v>4512</v>
      </c>
      <c r="AQ1252" s="23">
        <v>328</v>
      </c>
      <c r="AR1252" s="29">
        <v>911</v>
      </c>
      <c r="AS1252" s="23">
        <v>93</v>
      </c>
    </row>
    <row r="1253" spans="13:45" x14ac:dyDescent="0.35">
      <c r="M1253"/>
      <c r="AC1253"/>
      <c r="AF1253">
        <v>347</v>
      </c>
      <c r="AG1253">
        <v>144424</v>
      </c>
      <c r="AH1253">
        <v>1792</v>
      </c>
      <c r="AI1253">
        <v>1</v>
      </c>
      <c r="AJ1253">
        <v>26</v>
      </c>
      <c r="AK1253">
        <v>128</v>
      </c>
      <c r="AM1253" t="s">
        <v>195</v>
      </c>
      <c r="AN1253" t="s">
        <v>333</v>
      </c>
      <c r="AO1253" s="23">
        <v>4513</v>
      </c>
      <c r="AQ1253" s="23">
        <v>328</v>
      </c>
      <c r="AR1253" s="29">
        <v>396</v>
      </c>
      <c r="AS1253" s="23">
        <v>74</v>
      </c>
    </row>
    <row r="1254" spans="13:45" x14ac:dyDescent="0.35">
      <c r="M1254"/>
      <c r="AC1254"/>
      <c r="AF1254">
        <v>347</v>
      </c>
      <c r="AG1254">
        <v>144424</v>
      </c>
      <c r="AH1254">
        <v>1792</v>
      </c>
      <c r="AI1254">
        <v>1</v>
      </c>
      <c r="AJ1254">
        <v>26</v>
      </c>
      <c r="AK1254">
        <v>128</v>
      </c>
      <c r="AM1254" s="23" t="s">
        <v>185</v>
      </c>
      <c r="AN1254" s="23" t="s">
        <v>288</v>
      </c>
      <c r="AO1254" s="23">
        <v>4514</v>
      </c>
      <c r="AQ1254" s="23">
        <v>26</v>
      </c>
      <c r="AR1254" s="29">
        <v>43</v>
      </c>
      <c r="AS1254" s="23">
        <v>90</v>
      </c>
    </row>
    <row r="1255" spans="13:45" x14ac:dyDescent="0.35">
      <c r="M1255"/>
      <c r="AC1255"/>
      <c r="AF1255">
        <v>347</v>
      </c>
      <c r="AG1255">
        <v>144427</v>
      </c>
      <c r="AH1255">
        <v>1792</v>
      </c>
      <c r="AI1255">
        <v>1</v>
      </c>
      <c r="AJ1255">
        <v>26</v>
      </c>
      <c r="AK1255">
        <v>128</v>
      </c>
      <c r="AM1255" s="23" t="s">
        <v>27</v>
      </c>
      <c r="AN1255" s="23" t="s">
        <v>381</v>
      </c>
      <c r="AO1255" s="23">
        <v>4531</v>
      </c>
      <c r="AQ1255" s="23">
        <v>77</v>
      </c>
      <c r="AR1255" s="29">
        <v>657</v>
      </c>
      <c r="AS1255" s="23">
        <v>64</v>
      </c>
    </row>
    <row r="1256" spans="13:45" x14ac:dyDescent="0.35">
      <c r="M1256"/>
      <c r="AC1256"/>
      <c r="AF1256">
        <v>347</v>
      </c>
      <c r="AG1256">
        <v>144427</v>
      </c>
      <c r="AH1256">
        <v>1792</v>
      </c>
      <c r="AI1256">
        <v>1</v>
      </c>
      <c r="AJ1256">
        <v>26</v>
      </c>
      <c r="AK1256">
        <v>128</v>
      </c>
      <c r="AM1256" s="23" t="s">
        <v>93</v>
      </c>
      <c r="AN1256" s="23" t="s">
        <v>701</v>
      </c>
      <c r="AO1256" s="23">
        <v>4531</v>
      </c>
      <c r="AQ1256" s="23">
        <v>183</v>
      </c>
      <c r="AR1256" s="29">
        <v>3554</v>
      </c>
      <c r="AS1256" s="23">
        <v>36</v>
      </c>
    </row>
    <row r="1257" spans="13:45" x14ac:dyDescent="0.35">
      <c r="M1257"/>
      <c r="AC1257"/>
      <c r="AF1257">
        <v>347</v>
      </c>
      <c r="AG1257">
        <v>144427</v>
      </c>
      <c r="AH1257">
        <v>1792</v>
      </c>
      <c r="AI1257">
        <v>1</v>
      </c>
      <c r="AJ1257">
        <v>30</v>
      </c>
      <c r="AK1257">
        <v>129</v>
      </c>
      <c r="AL1257" t="s">
        <v>23</v>
      </c>
      <c r="AM1257" s="23" t="s">
        <v>179</v>
      </c>
      <c r="AN1257" s="23" t="s">
        <v>180</v>
      </c>
      <c r="AO1257" s="23">
        <v>4537</v>
      </c>
      <c r="AQ1257" s="23">
        <v>336</v>
      </c>
      <c r="AR1257" s="29">
        <v>11966</v>
      </c>
      <c r="AS1257" s="23">
        <v>19</v>
      </c>
    </row>
    <row r="1258" spans="13:45" x14ac:dyDescent="0.35">
      <c r="M1258"/>
      <c r="AC1258"/>
      <c r="AF1258">
        <v>347</v>
      </c>
      <c r="AG1258">
        <v>144427</v>
      </c>
      <c r="AH1258">
        <v>1792</v>
      </c>
      <c r="AI1258">
        <v>1</v>
      </c>
      <c r="AJ1258">
        <v>30</v>
      </c>
      <c r="AK1258">
        <v>129</v>
      </c>
      <c r="AM1258" s="23" t="s">
        <v>179</v>
      </c>
      <c r="AN1258" s="23" t="s">
        <v>180</v>
      </c>
      <c r="AO1258" s="23">
        <v>4538</v>
      </c>
      <c r="AQ1258" s="23">
        <v>336</v>
      </c>
      <c r="AR1258" s="29">
        <v>3026</v>
      </c>
      <c r="AS1258" s="23">
        <v>11</v>
      </c>
    </row>
    <row r="1259" spans="13:45" x14ac:dyDescent="0.35">
      <c r="M1259"/>
      <c r="AC1259"/>
      <c r="AF1259">
        <v>347</v>
      </c>
      <c r="AG1259">
        <v>144427</v>
      </c>
      <c r="AH1259">
        <v>1792</v>
      </c>
      <c r="AI1259">
        <v>1</v>
      </c>
      <c r="AJ1259">
        <v>31</v>
      </c>
      <c r="AK1259">
        <v>129</v>
      </c>
      <c r="AM1259" s="23" t="s">
        <v>28</v>
      </c>
      <c r="AN1259" s="23" t="s">
        <v>29</v>
      </c>
      <c r="AO1259" s="23">
        <v>4534</v>
      </c>
      <c r="AQ1259" s="23">
        <v>329</v>
      </c>
      <c r="AR1259" s="29">
        <v>205</v>
      </c>
      <c r="AS1259" s="23">
        <v>81</v>
      </c>
    </row>
    <row r="1260" spans="13:45" x14ac:dyDescent="0.35">
      <c r="M1260"/>
      <c r="AC1260"/>
      <c r="AF1260">
        <v>347</v>
      </c>
      <c r="AG1260">
        <v>144427</v>
      </c>
      <c r="AH1260">
        <v>1792</v>
      </c>
      <c r="AI1260">
        <v>1</v>
      </c>
      <c r="AJ1260">
        <v>31</v>
      </c>
      <c r="AK1260">
        <v>129</v>
      </c>
      <c r="AM1260" s="23" t="s">
        <v>29</v>
      </c>
      <c r="AN1260" s="23" t="s">
        <v>647</v>
      </c>
      <c r="AO1260" s="23">
        <v>4534</v>
      </c>
      <c r="AQ1260" s="23">
        <v>184</v>
      </c>
      <c r="AR1260" s="29">
        <v>171</v>
      </c>
      <c r="AS1260" s="23">
        <v>87</v>
      </c>
    </row>
    <row r="1261" spans="13:45" x14ac:dyDescent="0.35">
      <c r="M1261"/>
      <c r="AC1261"/>
      <c r="AF1261">
        <v>347</v>
      </c>
      <c r="AG1261">
        <v>144427</v>
      </c>
      <c r="AH1261">
        <v>1792</v>
      </c>
      <c r="AI1261">
        <v>1</v>
      </c>
      <c r="AJ1261">
        <v>31</v>
      </c>
      <c r="AK1261">
        <v>129</v>
      </c>
      <c r="AM1261" s="23" t="s">
        <v>29</v>
      </c>
      <c r="AN1261" s="23" t="s">
        <v>647</v>
      </c>
      <c r="AO1261" s="23">
        <v>4535</v>
      </c>
      <c r="AQ1261" s="23">
        <v>184</v>
      </c>
      <c r="AR1261" s="29">
        <v>363</v>
      </c>
      <c r="AS1261" s="23">
        <v>31</v>
      </c>
    </row>
    <row r="1262" spans="13:45" x14ac:dyDescent="0.35">
      <c r="M1262"/>
      <c r="AC1262"/>
      <c r="AF1262">
        <v>347</v>
      </c>
      <c r="AG1262">
        <v>144427</v>
      </c>
      <c r="AH1262">
        <v>1792</v>
      </c>
      <c r="AI1262">
        <v>1</v>
      </c>
      <c r="AJ1262">
        <v>31</v>
      </c>
      <c r="AK1262">
        <v>129</v>
      </c>
      <c r="AM1262" s="23" t="s">
        <v>40</v>
      </c>
      <c r="AN1262" s="23" t="s">
        <v>41</v>
      </c>
      <c r="AO1262" s="23">
        <v>4563</v>
      </c>
      <c r="AQ1262" s="23">
        <v>33</v>
      </c>
      <c r="AR1262" s="29">
        <v>144</v>
      </c>
      <c r="AS1262" s="23">
        <v>29</v>
      </c>
    </row>
    <row r="1263" spans="13:45" x14ac:dyDescent="0.35">
      <c r="M1263"/>
      <c r="AC1263"/>
      <c r="AF1263">
        <v>347</v>
      </c>
      <c r="AG1263">
        <v>144427</v>
      </c>
      <c r="AH1263">
        <v>1792</v>
      </c>
      <c r="AI1263">
        <v>1</v>
      </c>
      <c r="AJ1263">
        <v>31</v>
      </c>
      <c r="AK1263">
        <v>129</v>
      </c>
      <c r="AM1263" s="23" t="s">
        <v>566</v>
      </c>
      <c r="AO1263" s="23">
        <v>4564</v>
      </c>
      <c r="AQ1263" s="23">
        <v>211</v>
      </c>
      <c r="AR1263" s="29">
        <v>95</v>
      </c>
      <c r="AS1263" s="23">
        <v>23</v>
      </c>
    </row>
    <row r="1264" spans="13:45" x14ac:dyDescent="0.35">
      <c r="M1264"/>
      <c r="AC1264"/>
      <c r="AF1264">
        <v>347</v>
      </c>
      <c r="AG1264">
        <v>144427</v>
      </c>
      <c r="AH1264">
        <v>1792</v>
      </c>
      <c r="AI1264">
        <v>2</v>
      </c>
      <c r="AJ1264">
        <v>4</v>
      </c>
      <c r="AK1264">
        <v>131</v>
      </c>
      <c r="AM1264" s="23" t="s">
        <v>233</v>
      </c>
      <c r="AN1264" t="s">
        <v>219</v>
      </c>
      <c r="AO1264" s="23">
        <v>4565</v>
      </c>
      <c r="AQ1264" s="23">
        <v>291</v>
      </c>
      <c r="AR1264" s="29">
        <v>2218</v>
      </c>
      <c r="AS1264" s="23">
        <v>57</v>
      </c>
    </row>
    <row r="1265" spans="13:45" x14ac:dyDescent="0.35">
      <c r="M1265"/>
      <c r="AC1265"/>
      <c r="AF1265">
        <v>347</v>
      </c>
      <c r="AG1265">
        <v>144427</v>
      </c>
      <c r="AH1265">
        <v>1792</v>
      </c>
      <c r="AI1265">
        <v>2</v>
      </c>
      <c r="AJ1265">
        <v>4</v>
      </c>
      <c r="AK1265">
        <v>131</v>
      </c>
      <c r="AM1265" s="23" t="s">
        <v>42</v>
      </c>
      <c r="AN1265" t="s">
        <v>45</v>
      </c>
      <c r="AO1265" s="23">
        <v>4566</v>
      </c>
      <c r="AQ1265" s="23">
        <v>120</v>
      </c>
      <c r="AR1265" s="29">
        <v>31</v>
      </c>
      <c r="AS1265" s="23">
        <v>66</v>
      </c>
    </row>
    <row r="1266" spans="13:45" x14ac:dyDescent="0.35">
      <c r="M1266"/>
      <c r="AC1266"/>
      <c r="AF1266">
        <v>347</v>
      </c>
      <c r="AG1266">
        <v>144427</v>
      </c>
      <c r="AH1266">
        <v>1792</v>
      </c>
      <c r="AI1266">
        <v>2</v>
      </c>
      <c r="AJ1266">
        <v>4</v>
      </c>
      <c r="AK1266">
        <v>131</v>
      </c>
      <c r="AM1266" s="23" t="s">
        <v>151</v>
      </c>
      <c r="AN1266" t="s">
        <v>702</v>
      </c>
      <c r="AO1266" s="23">
        <v>4567</v>
      </c>
      <c r="AQ1266" s="23">
        <v>187</v>
      </c>
      <c r="AR1266" s="29">
        <v>95</v>
      </c>
      <c r="AS1266" s="23">
        <v>7</v>
      </c>
    </row>
    <row r="1267" spans="13:45" x14ac:dyDescent="0.35">
      <c r="M1267"/>
      <c r="AC1267"/>
      <c r="AF1267">
        <v>347</v>
      </c>
      <c r="AG1267">
        <v>144427</v>
      </c>
      <c r="AH1267">
        <v>1792</v>
      </c>
      <c r="AI1267">
        <v>2</v>
      </c>
      <c r="AJ1267">
        <v>4</v>
      </c>
      <c r="AK1267">
        <v>131</v>
      </c>
      <c r="AM1267" s="23" t="s">
        <v>148</v>
      </c>
      <c r="AN1267" t="s">
        <v>149</v>
      </c>
      <c r="AO1267" s="23">
        <v>4568</v>
      </c>
      <c r="AQ1267" s="23">
        <v>107</v>
      </c>
      <c r="AR1267" s="29">
        <v>140</v>
      </c>
      <c r="AS1267" s="23">
        <v>77</v>
      </c>
    </row>
    <row r="1268" spans="13:45" x14ac:dyDescent="0.35">
      <c r="M1268"/>
      <c r="AC1268"/>
      <c r="AF1268">
        <v>347</v>
      </c>
      <c r="AG1268">
        <v>144427</v>
      </c>
      <c r="AH1268">
        <v>1792</v>
      </c>
      <c r="AI1268">
        <v>2</v>
      </c>
      <c r="AJ1268">
        <v>4</v>
      </c>
      <c r="AK1268">
        <v>131</v>
      </c>
      <c r="AM1268" s="23" t="s">
        <v>30</v>
      </c>
      <c r="AN1268" t="s">
        <v>38</v>
      </c>
      <c r="AO1268" s="23">
        <v>4569</v>
      </c>
      <c r="AQ1268" s="23">
        <v>43</v>
      </c>
      <c r="AR1268" s="29">
        <v>872</v>
      </c>
      <c r="AS1268" s="23">
        <v>48</v>
      </c>
    </row>
    <row r="1269" spans="13:45" x14ac:dyDescent="0.35">
      <c r="M1269"/>
      <c r="AC1269"/>
      <c r="AF1269">
        <v>347</v>
      </c>
      <c r="AG1269">
        <v>144427</v>
      </c>
      <c r="AH1269">
        <v>1792</v>
      </c>
      <c r="AI1269">
        <v>2</v>
      </c>
      <c r="AJ1269">
        <v>4</v>
      </c>
      <c r="AK1269">
        <v>131</v>
      </c>
      <c r="AM1269" s="23" t="s">
        <v>34</v>
      </c>
      <c r="AN1269" t="s">
        <v>630</v>
      </c>
      <c r="AO1269" s="23">
        <v>4571</v>
      </c>
      <c r="AQ1269" s="23">
        <v>84</v>
      </c>
      <c r="AR1269" s="29">
        <v>3073</v>
      </c>
      <c r="AS1269" s="23">
        <v>84</v>
      </c>
    </row>
    <row r="1270" spans="13:45" x14ac:dyDescent="0.35">
      <c r="M1270"/>
      <c r="AC1270"/>
      <c r="AF1270">
        <v>347</v>
      </c>
      <c r="AG1270">
        <v>144427</v>
      </c>
      <c r="AH1270">
        <v>1792</v>
      </c>
      <c r="AI1270">
        <v>2</v>
      </c>
      <c r="AJ1270">
        <v>4</v>
      </c>
      <c r="AK1270">
        <v>131</v>
      </c>
      <c r="AM1270" s="23" t="s">
        <v>37</v>
      </c>
      <c r="AN1270" t="s">
        <v>44</v>
      </c>
      <c r="AO1270" s="23">
        <v>4570</v>
      </c>
      <c r="AQ1270" s="23">
        <v>155</v>
      </c>
      <c r="AR1270" s="29">
        <v>780</v>
      </c>
      <c r="AS1270" s="23">
        <v>63</v>
      </c>
    </row>
    <row r="1271" spans="13:45" x14ac:dyDescent="0.35">
      <c r="M1271"/>
      <c r="AC1271"/>
      <c r="AF1271">
        <v>347</v>
      </c>
      <c r="AG1271">
        <v>144427</v>
      </c>
      <c r="AH1271">
        <v>1792</v>
      </c>
      <c r="AI1271">
        <v>2</v>
      </c>
      <c r="AJ1271">
        <v>4</v>
      </c>
      <c r="AK1271">
        <v>131</v>
      </c>
      <c r="AL1271" t="s">
        <v>23</v>
      </c>
      <c r="AM1271" s="23" t="s">
        <v>24</v>
      </c>
      <c r="AN1271" t="s">
        <v>703</v>
      </c>
      <c r="AO1271" s="23">
        <v>4572</v>
      </c>
      <c r="AQ1271" s="23">
        <v>187</v>
      </c>
      <c r="AR1271" s="29">
        <v>419</v>
      </c>
      <c r="AS1271" s="23">
        <v>88</v>
      </c>
    </row>
    <row r="1272" spans="13:45" x14ac:dyDescent="0.35">
      <c r="M1272"/>
      <c r="AC1272"/>
      <c r="AF1272">
        <v>347</v>
      </c>
      <c r="AG1272">
        <v>144427</v>
      </c>
      <c r="AH1272">
        <v>1792</v>
      </c>
      <c r="AI1272">
        <v>2</v>
      </c>
      <c r="AJ1272">
        <v>4</v>
      </c>
      <c r="AK1272">
        <v>131</v>
      </c>
      <c r="AM1272" s="23" t="s">
        <v>179</v>
      </c>
      <c r="AN1272" t="s">
        <v>180</v>
      </c>
      <c r="AO1272" s="23">
        <v>4599</v>
      </c>
      <c r="AQ1272" s="23">
        <v>336</v>
      </c>
      <c r="AR1272" s="29">
        <v>39053</v>
      </c>
      <c r="AS1272" s="23">
        <v>2</v>
      </c>
    </row>
    <row r="1273" spans="13:45" x14ac:dyDescent="0.35">
      <c r="M1273"/>
      <c r="AC1273"/>
      <c r="AF1273">
        <v>348</v>
      </c>
      <c r="AG1273">
        <v>144443</v>
      </c>
      <c r="AH1273">
        <v>1792</v>
      </c>
      <c r="AI1273">
        <v>2</v>
      </c>
      <c r="AJ1273">
        <v>4</v>
      </c>
      <c r="AK1273">
        <v>131</v>
      </c>
      <c r="AL1273" t="s">
        <v>23</v>
      </c>
      <c r="AM1273" s="23" t="s">
        <v>179</v>
      </c>
      <c r="AN1273" t="s">
        <v>180</v>
      </c>
      <c r="AO1273" s="23">
        <v>4600</v>
      </c>
      <c r="AQ1273" s="23">
        <v>336</v>
      </c>
      <c r="AR1273" s="29">
        <v>1075</v>
      </c>
      <c r="AS1273" s="23">
        <v>24</v>
      </c>
    </row>
    <row r="1274" spans="13:45" x14ac:dyDescent="0.35">
      <c r="M1274"/>
      <c r="AC1274"/>
      <c r="AF1274">
        <v>348</v>
      </c>
      <c r="AG1274">
        <v>144443</v>
      </c>
      <c r="AH1274">
        <v>1792</v>
      </c>
      <c r="AI1274">
        <v>2</v>
      </c>
      <c r="AJ1274">
        <v>11</v>
      </c>
      <c r="AK1274">
        <v>132</v>
      </c>
      <c r="AM1274" s="23" t="s">
        <v>233</v>
      </c>
      <c r="AN1274" t="s">
        <v>219</v>
      </c>
      <c r="AO1274" s="23">
        <v>4601</v>
      </c>
      <c r="AQ1274" s="23">
        <v>291</v>
      </c>
      <c r="AR1274" s="29">
        <v>531</v>
      </c>
      <c r="AS1274" s="23">
        <v>25</v>
      </c>
    </row>
    <row r="1275" spans="13:45" x14ac:dyDescent="0.35">
      <c r="M1275"/>
      <c r="AC1275"/>
      <c r="AF1275">
        <v>348</v>
      </c>
      <c r="AG1275">
        <v>144443</v>
      </c>
      <c r="AH1275">
        <v>1792</v>
      </c>
      <c r="AI1275">
        <v>2</v>
      </c>
      <c r="AJ1275">
        <v>11</v>
      </c>
      <c r="AK1275">
        <v>133</v>
      </c>
      <c r="AM1275" s="23" t="s">
        <v>27</v>
      </c>
      <c r="AN1275" t="s">
        <v>381</v>
      </c>
      <c r="AO1275" s="23">
        <v>4602</v>
      </c>
      <c r="AQ1275" s="23">
        <v>77</v>
      </c>
      <c r="AR1275" s="29">
        <v>400</v>
      </c>
      <c r="AS1275" s="23">
        <v>23</v>
      </c>
    </row>
    <row r="1276" spans="13:45" x14ac:dyDescent="0.35">
      <c r="M1276"/>
      <c r="AC1276"/>
      <c r="AF1276">
        <v>348</v>
      </c>
      <c r="AG1276">
        <v>144443</v>
      </c>
      <c r="AH1276">
        <v>1792</v>
      </c>
      <c r="AI1276">
        <v>2</v>
      </c>
      <c r="AJ1276">
        <v>11</v>
      </c>
      <c r="AK1276">
        <v>133</v>
      </c>
      <c r="AM1276" t="s">
        <v>403</v>
      </c>
      <c r="AN1276" t="s">
        <v>1050</v>
      </c>
      <c r="AO1276" s="23">
        <v>4603</v>
      </c>
      <c r="AQ1276" s="23">
        <v>94</v>
      </c>
      <c r="AR1276" s="29">
        <v>1680</v>
      </c>
      <c r="AS1276" s="23">
        <v>99</v>
      </c>
    </row>
    <row r="1277" spans="13:45" x14ac:dyDescent="0.35">
      <c r="M1277"/>
      <c r="AC1277"/>
      <c r="AF1277">
        <v>348</v>
      </c>
      <c r="AG1277">
        <v>144443</v>
      </c>
      <c r="AH1277">
        <v>1792</v>
      </c>
      <c r="AI1277">
        <v>2</v>
      </c>
      <c r="AJ1277">
        <v>11</v>
      </c>
      <c r="AK1277">
        <v>133</v>
      </c>
      <c r="AL1277" t="s">
        <v>23</v>
      </c>
      <c r="AM1277" s="23" t="s">
        <v>680</v>
      </c>
      <c r="AN1277" t="s">
        <v>681</v>
      </c>
      <c r="AO1277" s="23">
        <v>4604</v>
      </c>
      <c r="AQ1277" s="23">
        <v>334</v>
      </c>
      <c r="AR1277" s="29">
        <v>991</v>
      </c>
      <c r="AS1277" s="23">
        <v>0</v>
      </c>
    </row>
    <row r="1278" spans="13:45" x14ac:dyDescent="0.35">
      <c r="M1278"/>
      <c r="AC1278"/>
      <c r="AF1278">
        <v>348</v>
      </c>
      <c r="AG1278">
        <v>144443</v>
      </c>
      <c r="AH1278">
        <v>1792</v>
      </c>
      <c r="AI1278">
        <v>2</v>
      </c>
      <c r="AJ1278">
        <v>11</v>
      </c>
      <c r="AK1278">
        <v>133</v>
      </c>
      <c r="AM1278" s="23" t="s">
        <v>425</v>
      </c>
      <c r="AN1278" t="s">
        <v>700</v>
      </c>
      <c r="AO1278" s="23">
        <v>4605</v>
      </c>
      <c r="AQ1278" s="23">
        <v>325</v>
      </c>
      <c r="AR1278" s="29">
        <v>532</v>
      </c>
      <c r="AS1278" s="23">
        <v>58</v>
      </c>
    </row>
    <row r="1279" spans="13:45" x14ac:dyDescent="0.35">
      <c r="M1279"/>
      <c r="AC1279"/>
      <c r="AF1279">
        <v>348</v>
      </c>
      <c r="AG1279">
        <v>144443</v>
      </c>
      <c r="AH1279">
        <v>1792</v>
      </c>
      <c r="AI1279">
        <v>2</v>
      </c>
      <c r="AJ1279">
        <v>11</v>
      </c>
      <c r="AK1279">
        <v>133</v>
      </c>
      <c r="AM1279" s="23" t="s">
        <v>284</v>
      </c>
      <c r="AN1279" t="s">
        <v>704</v>
      </c>
      <c r="AO1279" s="23">
        <v>4618</v>
      </c>
      <c r="AQ1279" s="23">
        <v>180</v>
      </c>
      <c r="AR1279" s="29">
        <v>26073</v>
      </c>
      <c r="AS1279" s="23">
        <v>7</v>
      </c>
    </row>
    <row r="1280" spans="13:45" x14ac:dyDescent="0.35">
      <c r="M1280"/>
      <c r="AC1280"/>
      <c r="AF1280">
        <v>348</v>
      </c>
      <c r="AG1280">
        <v>144443</v>
      </c>
      <c r="AH1280">
        <v>1792</v>
      </c>
      <c r="AI1280">
        <v>2</v>
      </c>
      <c r="AJ1280">
        <v>11</v>
      </c>
      <c r="AK1280">
        <v>133</v>
      </c>
      <c r="AM1280" s="23" t="s">
        <v>705</v>
      </c>
      <c r="AN1280" t="s">
        <v>706</v>
      </c>
      <c r="AO1280" s="23">
        <v>4619</v>
      </c>
      <c r="AQ1280" s="23">
        <v>325</v>
      </c>
      <c r="AR1280" s="29">
        <v>5653</v>
      </c>
      <c r="AS1280" s="23">
        <v>31</v>
      </c>
    </row>
    <row r="1281" spans="13:46" x14ac:dyDescent="0.35">
      <c r="M1281"/>
      <c r="AC1281"/>
      <c r="AF1281">
        <v>348</v>
      </c>
      <c r="AG1281">
        <v>144443</v>
      </c>
      <c r="AH1281">
        <v>1792</v>
      </c>
      <c r="AI1281">
        <v>2</v>
      </c>
      <c r="AJ1281">
        <v>11</v>
      </c>
      <c r="AK1281">
        <v>134</v>
      </c>
      <c r="AM1281" s="23" t="s">
        <v>27</v>
      </c>
      <c r="AN1281" t="s">
        <v>276</v>
      </c>
      <c r="AO1281" s="23">
        <v>4620</v>
      </c>
      <c r="AQ1281" s="23">
        <v>125</v>
      </c>
      <c r="AR1281" s="29">
        <v>24</v>
      </c>
      <c r="AS1281" s="23">
        <v>78</v>
      </c>
    </row>
    <row r="1282" spans="13:46" x14ac:dyDescent="0.35">
      <c r="M1282"/>
      <c r="AC1282"/>
      <c r="AF1282">
        <v>348</v>
      </c>
      <c r="AG1282">
        <v>144443</v>
      </c>
      <c r="AH1282">
        <v>1792</v>
      </c>
      <c r="AI1282">
        <v>2</v>
      </c>
      <c r="AJ1282">
        <v>11</v>
      </c>
      <c r="AK1282">
        <v>134</v>
      </c>
      <c r="AM1282" s="23" t="s">
        <v>284</v>
      </c>
      <c r="AN1282" t="s">
        <v>704</v>
      </c>
      <c r="AO1282" s="23">
        <v>4621</v>
      </c>
      <c r="AQ1282" s="23">
        <v>180</v>
      </c>
      <c r="AR1282" s="29">
        <v>2435</v>
      </c>
      <c r="AS1282" s="23">
        <v>55</v>
      </c>
    </row>
    <row r="1283" spans="13:46" x14ac:dyDescent="0.35">
      <c r="M1283"/>
      <c r="AC1283"/>
      <c r="AF1283">
        <v>348</v>
      </c>
      <c r="AG1283">
        <v>144443</v>
      </c>
      <c r="AH1283">
        <v>1792</v>
      </c>
      <c r="AI1283">
        <v>2</v>
      </c>
      <c r="AJ1283">
        <v>11</v>
      </c>
      <c r="AK1283">
        <v>134</v>
      </c>
      <c r="AM1283" s="23" t="s">
        <v>707</v>
      </c>
      <c r="AN1283" t="s">
        <v>708</v>
      </c>
      <c r="AO1283" s="23">
        <v>4622</v>
      </c>
      <c r="AQ1283" s="23">
        <v>179</v>
      </c>
      <c r="AR1283" s="29">
        <v>340</v>
      </c>
      <c r="AS1283" s="23">
        <v>38</v>
      </c>
    </row>
    <row r="1284" spans="13:46" x14ac:dyDescent="0.35">
      <c r="M1284"/>
      <c r="AC1284"/>
      <c r="AF1284">
        <v>348</v>
      </c>
      <c r="AG1284">
        <v>144443</v>
      </c>
      <c r="AH1284">
        <v>1792</v>
      </c>
      <c r="AI1284">
        <v>2</v>
      </c>
      <c r="AJ1284">
        <v>11</v>
      </c>
      <c r="AK1284">
        <v>134</v>
      </c>
      <c r="AM1284" s="23" t="s">
        <v>27</v>
      </c>
      <c r="AN1284" t="s">
        <v>552</v>
      </c>
      <c r="AO1284" s="23">
        <v>4632</v>
      </c>
      <c r="AQ1284" s="23">
        <v>185</v>
      </c>
      <c r="AR1284" s="29">
        <v>6612</v>
      </c>
      <c r="AS1284" s="23">
        <v>40</v>
      </c>
      <c r="AT1284" s="39"/>
    </row>
    <row r="1285" spans="13:46" x14ac:dyDescent="0.35">
      <c r="M1285"/>
      <c r="AC1285"/>
      <c r="AF1285">
        <v>348</v>
      </c>
      <c r="AG1285">
        <v>144447</v>
      </c>
      <c r="AH1285">
        <v>1792</v>
      </c>
      <c r="AI1285">
        <v>2</v>
      </c>
      <c r="AJ1285">
        <v>11</v>
      </c>
      <c r="AK1285">
        <v>134</v>
      </c>
      <c r="AM1285" s="23" t="s">
        <v>43</v>
      </c>
      <c r="AN1285" t="s">
        <v>568</v>
      </c>
      <c r="AO1285" s="23">
        <v>4644</v>
      </c>
      <c r="AQ1285" s="23">
        <v>196</v>
      </c>
      <c r="AR1285" s="29">
        <v>165</v>
      </c>
      <c r="AS1285" s="23">
        <v>60</v>
      </c>
    </row>
    <row r="1286" spans="13:46" x14ac:dyDescent="0.35">
      <c r="M1286"/>
      <c r="AC1286"/>
      <c r="AF1286">
        <v>348</v>
      </c>
      <c r="AG1286">
        <v>144447</v>
      </c>
      <c r="AH1286">
        <v>1792</v>
      </c>
      <c r="AI1286">
        <v>2</v>
      </c>
      <c r="AJ1286">
        <v>16</v>
      </c>
      <c r="AK1286">
        <v>134</v>
      </c>
      <c r="AM1286" s="23" t="s">
        <v>225</v>
      </c>
      <c r="AN1286" t="s">
        <v>226</v>
      </c>
      <c r="AO1286" s="23">
        <v>4645</v>
      </c>
      <c r="AQ1286" s="23">
        <v>251</v>
      </c>
      <c r="AR1286" s="29">
        <v>370</v>
      </c>
      <c r="AS1286" s="23">
        <v>63</v>
      </c>
    </row>
    <row r="1287" spans="13:46" x14ac:dyDescent="0.35">
      <c r="M1287"/>
      <c r="AC1287"/>
      <c r="AF1287">
        <v>348</v>
      </c>
      <c r="AG1287">
        <v>144447</v>
      </c>
      <c r="AH1287">
        <v>1792</v>
      </c>
      <c r="AI1287">
        <v>2</v>
      </c>
      <c r="AJ1287">
        <v>20</v>
      </c>
      <c r="AK1287">
        <v>135</v>
      </c>
      <c r="AM1287" t="s">
        <v>195</v>
      </c>
      <c r="AN1287" t="s">
        <v>333</v>
      </c>
      <c r="AO1287" s="23">
        <v>4646</v>
      </c>
      <c r="AQ1287" s="23">
        <v>328</v>
      </c>
      <c r="AR1287" s="29">
        <v>205</v>
      </c>
      <c r="AS1287" s="23">
        <v>81</v>
      </c>
      <c r="AT1287" s="39"/>
    </row>
    <row r="1288" spans="13:46" x14ac:dyDescent="0.35">
      <c r="M1288"/>
      <c r="AC1288"/>
      <c r="AF1288">
        <v>348</v>
      </c>
      <c r="AG1288">
        <v>144447</v>
      </c>
      <c r="AH1288">
        <v>1792</v>
      </c>
      <c r="AI1288">
        <v>2</v>
      </c>
      <c r="AJ1288">
        <v>20</v>
      </c>
      <c r="AK1288">
        <v>135</v>
      </c>
      <c r="AM1288" s="23" t="s">
        <v>680</v>
      </c>
      <c r="AN1288" t="s">
        <v>709</v>
      </c>
      <c r="AO1288" s="23">
        <v>4647</v>
      </c>
      <c r="AQ1288" s="23">
        <v>303</v>
      </c>
      <c r="AR1288" s="29">
        <v>340</v>
      </c>
      <c r="AS1288" s="23">
        <v>57</v>
      </c>
    </row>
    <row r="1289" spans="13:46" x14ac:dyDescent="0.35">
      <c r="M1289"/>
      <c r="AC1289"/>
      <c r="AF1289">
        <v>348</v>
      </c>
      <c r="AG1289">
        <v>144447</v>
      </c>
      <c r="AH1289">
        <v>1792</v>
      </c>
      <c r="AI1289">
        <v>2</v>
      </c>
      <c r="AJ1289">
        <v>21</v>
      </c>
      <c r="AK1289">
        <v>136</v>
      </c>
      <c r="AL1289" t="s">
        <v>259</v>
      </c>
      <c r="AM1289" s="23" t="s">
        <v>179</v>
      </c>
      <c r="AN1289" t="s">
        <v>180</v>
      </c>
      <c r="AO1289" s="23">
        <v>4648</v>
      </c>
      <c r="AQ1289" s="23">
        <v>256</v>
      </c>
      <c r="AR1289" s="29">
        <v>12000</v>
      </c>
      <c r="AS1289" s="23">
        <v>0</v>
      </c>
    </row>
    <row r="1290" spans="13:46" x14ac:dyDescent="0.35">
      <c r="M1290"/>
      <c r="AC1290"/>
      <c r="AF1290">
        <v>348</v>
      </c>
      <c r="AG1290">
        <v>144447</v>
      </c>
      <c r="AH1290">
        <v>1792</v>
      </c>
      <c r="AI1290">
        <v>2</v>
      </c>
      <c r="AJ1290">
        <v>21</v>
      </c>
      <c r="AK1290">
        <v>136</v>
      </c>
      <c r="AM1290" s="23" t="s">
        <v>154</v>
      </c>
      <c r="AN1290" t="s">
        <v>300</v>
      </c>
      <c r="AO1290" s="23">
        <v>4649</v>
      </c>
      <c r="AQ1290" s="23">
        <v>255</v>
      </c>
      <c r="AR1290" s="29">
        <v>536</v>
      </c>
      <c r="AS1290" s="23">
        <v>5</v>
      </c>
    </row>
    <row r="1291" spans="13:46" x14ac:dyDescent="0.35">
      <c r="M1291"/>
      <c r="AC1291"/>
      <c r="AF1291">
        <v>348</v>
      </c>
      <c r="AG1291">
        <v>144447</v>
      </c>
      <c r="AH1291">
        <v>1792</v>
      </c>
      <c r="AI1291">
        <v>2</v>
      </c>
      <c r="AJ1291">
        <v>21</v>
      </c>
      <c r="AK1291">
        <v>136</v>
      </c>
      <c r="AM1291" s="23" t="s">
        <v>27</v>
      </c>
      <c r="AN1291" t="s">
        <v>381</v>
      </c>
      <c r="AO1291" s="23">
        <v>4677</v>
      </c>
      <c r="AQ1291" s="23">
        <v>77</v>
      </c>
      <c r="AR1291" s="29">
        <v>1650</v>
      </c>
      <c r="AS1291" s="23">
        <v>37</v>
      </c>
    </row>
    <row r="1292" spans="13:46" x14ac:dyDescent="0.35">
      <c r="M1292"/>
      <c r="AC1292"/>
      <c r="AF1292">
        <v>348</v>
      </c>
      <c r="AG1292">
        <v>144447</v>
      </c>
      <c r="AH1292">
        <v>1792</v>
      </c>
      <c r="AI1292">
        <v>2</v>
      </c>
      <c r="AJ1292">
        <v>21</v>
      </c>
      <c r="AK1292">
        <v>136</v>
      </c>
      <c r="AM1292" s="23" t="s">
        <v>198</v>
      </c>
      <c r="AN1292" t="s">
        <v>710</v>
      </c>
      <c r="AO1292" s="23">
        <v>4678</v>
      </c>
      <c r="AQ1292" s="23">
        <v>211</v>
      </c>
      <c r="AR1292" s="29">
        <v>55</v>
      </c>
      <c r="AS1292" s="23">
        <v>3</v>
      </c>
    </row>
    <row r="1293" spans="13:46" x14ac:dyDescent="0.35">
      <c r="M1293"/>
      <c r="AC1293"/>
      <c r="AF1293">
        <v>348</v>
      </c>
      <c r="AG1293">
        <v>144447</v>
      </c>
      <c r="AH1293">
        <v>1792</v>
      </c>
      <c r="AI1293">
        <v>2</v>
      </c>
      <c r="AJ1293">
        <v>25</v>
      </c>
      <c r="AK1293">
        <v>137</v>
      </c>
      <c r="AL1293" t="s">
        <v>23</v>
      </c>
      <c r="AM1293" s="23" t="s">
        <v>36</v>
      </c>
      <c r="AN1293" t="s">
        <v>1052</v>
      </c>
      <c r="AO1293" s="23">
        <v>4679</v>
      </c>
      <c r="AQ1293" s="23">
        <v>212</v>
      </c>
      <c r="AR1293" s="29">
        <v>270</v>
      </c>
      <c r="AS1293" s="23">
        <v>81</v>
      </c>
    </row>
    <row r="1294" spans="13:46" x14ac:dyDescent="0.35">
      <c r="M1294"/>
      <c r="AC1294"/>
      <c r="AF1294">
        <v>348</v>
      </c>
      <c r="AG1294">
        <v>144447</v>
      </c>
      <c r="AH1294">
        <v>1792</v>
      </c>
      <c r="AI1294">
        <v>2</v>
      </c>
      <c r="AJ1294">
        <v>25</v>
      </c>
      <c r="AK1294">
        <v>137</v>
      </c>
      <c r="AM1294" s="23" t="s">
        <v>43</v>
      </c>
      <c r="AN1294" t="s">
        <v>568</v>
      </c>
      <c r="AO1294" s="23">
        <v>4680</v>
      </c>
      <c r="AQ1294" s="23">
        <v>196</v>
      </c>
      <c r="AR1294" s="29">
        <v>20116</v>
      </c>
      <c r="AS1294" s="23">
        <v>75</v>
      </c>
    </row>
    <row r="1295" spans="13:46" x14ac:dyDescent="0.35">
      <c r="M1295"/>
      <c r="AC1295"/>
      <c r="AF1295">
        <v>348</v>
      </c>
      <c r="AG1295">
        <v>144447</v>
      </c>
      <c r="AH1295">
        <v>1792</v>
      </c>
      <c r="AI1295">
        <v>2</v>
      </c>
      <c r="AJ1295">
        <v>25</v>
      </c>
      <c r="AK1295">
        <v>137</v>
      </c>
      <c r="AM1295" s="23" t="s">
        <v>695</v>
      </c>
      <c r="AN1295" t="s">
        <v>711</v>
      </c>
      <c r="AO1295" s="23">
        <v>4681</v>
      </c>
      <c r="AQ1295" s="23">
        <v>212</v>
      </c>
      <c r="AR1295" s="29">
        <v>329</v>
      </c>
      <c r="AS1295" s="23">
        <v>94</v>
      </c>
    </row>
    <row r="1296" spans="13:46" x14ac:dyDescent="0.35">
      <c r="M1296"/>
      <c r="AC1296"/>
      <c r="AF1296">
        <v>348</v>
      </c>
      <c r="AG1296">
        <v>144447</v>
      </c>
      <c r="AH1296">
        <v>1792</v>
      </c>
      <c r="AI1296">
        <v>2</v>
      </c>
      <c r="AJ1296">
        <v>25</v>
      </c>
      <c r="AK1296">
        <v>137</v>
      </c>
      <c r="AM1296" s="23" t="s">
        <v>506</v>
      </c>
      <c r="AN1296" t="s">
        <v>507</v>
      </c>
      <c r="AO1296" s="23">
        <v>4684</v>
      </c>
      <c r="AQ1296" s="23">
        <v>90</v>
      </c>
      <c r="AR1296" s="29">
        <v>1000</v>
      </c>
      <c r="AS1296" s="23">
        <v>0</v>
      </c>
    </row>
    <row r="1297" spans="13:45" x14ac:dyDescent="0.35">
      <c r="M1297"/>
      <c r="AC1297"/>
      <c r="AF1297">
        <v>348</v>
      </c>
      <c r="AG1297">
        <v>144447</v>
      </c>
      <c r="AH1297">
        <v>1792</v>
      </c>
      <c r="AI1297">
        <v>2</v>
      </c>
      <c r="AJ1297">
        <v>25</v>
      </c>
      <c r="AK1297">
        <v>137</v>
      </c>
      <c r="AM1297" t="s">
        <v>35</v>
      </c>
      <c r="AN1297" t="s">
        <v>346</v>
      </c>
      <c r="AO1297" s="23">
        <v>4685</v>
      </c>
      <c r="AQ1297" s="23">
        <v>4</v>
      </c>
      <c r="AR1297" s="29">
        <v>377</v>
      </c>
      <c r="AS1297" s="23">
        <v>70</v>
      </c>
    </row>
    <row r="1298" spans="13:45" x14ac:dyDescent="0.35">
      <c r="M1298"/>
      <c r="AC1298"/>
      <c r="AF1298">
        <v>348</v>
      </c>
      <c r="AG1298">
        <v>144447</v>
      </c>
      <c r="AH1298">
        <v>1792</v>
      </c>
      <c r="AI1298">
        <v>2</v>
      </c>
      <c r="AJ1298">
        <v>25</v>
      </c>
      <c r="AK1298">
        <v>137</v>
      </c>
      <c r="AM1298" s="23" t="s">
        <v>456</v>
      </c>
      <c r="AN1298" t="s">
        <v>712</v>
      </c>
      <c r="AO1298" s="23">
        <v>4703</v>
      </c>
      <c r="AQ1298" s="23">
        <v>301</v>
      </c>
      <c r="AR1298" s="29">
        <v>809</v>
      </c>
      <c r="AS1298" s="23">
        <v>32</v>
      </c>
    </row>
    <row r="1299" spans="13:45" x14ac:dyDescent="0.35">
      <c r="M1299"/>
      <c r="AC1299"/>
      <c r="AF1299">
        <v>348</v>
      </c>
      <c r="AG1299">
        <v>144447</v>
      </c>
      <c r="AH1299">
        <v>1792</v>
      </c>
      <c r="AI1299">
        <v>2</v>
      </c>
      <c r="AJ1299">
        <v>25</v>
      </c>
      <c r="AK1299">
        <v>137</v>
      </c>
      <c r="AM1299" s="30" t="s">
        <v>30</v>
      </c>
      <c r="AN1299" s="30" t="s">
        <v>713</v>
      </c>
      <c r="AO1299" s="23">
        <v>4704</v>
      </c>
      <c r="AQ1299" s="23">
        <v>301</v>
      </c>
      <c r="AR1299" s="29">
        <v>469</v>
      </c>
      <c r="AS1299" s="23">
        <v>80</v>
      </c>
    </row>
    <row r="1300" spans="13:45" x14ac:dyDescent="0.35">
      <c r="M1300"/>
      <c r="AC1300"/>
      <c r="AF1300">
        <v>348</v>
      </c>
      <c r="AG1300">
        <v>144447</v>
      </c>
      <c r="AH1300">
        <v>1792</v>
      </c>
      <c r="AI1300">
        <v>2</v>
      </c>
      <c r="AJ1300">
        <v>29</v>
      </c>
      <c r="AK1300">
        <v>138</v>
      </c>
      <c r="AM1300" s="23" t="s">
        <v>714</v>
      </c>
      <c r="AN1300" t="s">
        <v>715</v>
      </c>
      <c r="AO1300" s="23">
        <v>4705</v>
      </c>
      <c r="AQ1300" s="23">
        <v>302</v>
      </c>
      <c r="AR1300" s="29">
        <v>1294</v>
      </c>
      <c r="AS1300" s="23">
        <v>69</v>
      </c>
    </row>
    <row r="1301" spans="13:45" x14ac:dyDescent="0.35">
      <c r="M1301"/>
      <c r="AC1301"/>
      <c r="AF1301">
        <v>348</v>
      </c>
      <c r="AG1301">
        <v>144447</v>
      </c>
      <c r="AH1301">
        <v>1792</v>
      </c>
      <c r="AI1301">
        <v>2</v>
      </c>
      <c r="AJ1301">
        <v>29</v>
      </c>
      <c r="AK1301">
        <v>138</v>
      </c>
      <c r="AM1301" s="23" t="s">
        <v>27</v>
      </c>
      <c r="AN1301" t="s">
        <v>716</v>
      </c>
      <c r="AO1301" s="23">
        <v>4707</v>
      </c>
      <c r="AQ1301" s="23">
        <v>247</v>
      </c>
      <c r="AR1301" s="29">
        <v>870</v>
      </c>
      <c r="AS1301" s="23">
        <v>62</v>
      </c>
    </row>
    <row r="1302" spans="13:45" x14ac:dyDescent="0.35">
      <c r="M1302"/>
      <c r="AC1302"/>
      <c r="AF1302">
        <v>348</v>
      </c>
      <c r="AG1302">
        <v>144447</v>
      </c>
      <c r="AH1302">
        <v>1792</v>
      </c>
      <c r="AI1302">
        <v>2</v>
      </c>
      <c r="AJ1302">
        <v>29</v>
      </c>
      <c r="AK1302">
        <v>138</v>
      </c>
      <c r="AM1302" s="23" t="s">
        <v>24</v>
      </c>
      <c r="AN1302" t="s">
        <v>166</v>
      </c>
      <c r="AO1302" s="23">
        <v>4720</v>
      </c>
      <c r="AQ1302" s="23">
        <v>293</v>
      </c>
      <c r="AR1302" s="29">
        <v>4025</v>
      </c>
      <c r="AS1302" s="23">
        <v>6</v>
      </c>
    </row>
    <row r="1303" spans="13:45" x14ac:dyDescent="0.35">
      <c r="M1303"/>
      <c r="AC1303"/>
      <c r="AF1303">
        <v>348</v>
      </c>
      <c r="AG1303">
        <v>144447</v>
      </c>
      <c r="AH1303">
        <v>1792</v>
      </c>
      <c r="AI1303">
        <v>3</v>
      </c>
      <c r="AJ1303">
        <v>2</v>
      </c>
      <c r="AK1303">
        <v>138</v>
      </c>
      <c r="AM1303" s="23" t="s">
        <v>33</v>
      </c>
      <c r="AN1303" t="s">
        <v>49</v>
      </c>
      <c r="AO1303" s="23">
        <v>4721</v>
      </c>
      <c r="AQ1303" s="23">
        <v>6</v>
      </c>
      <c r="AR1303" s="29">
        <v>9500</v>
      </c>
      <c r="AS1303" s="23">
        <v>0</v>
      </c>
    </row>
    <row r="1304" spans="13:45" x14ac:dyDescent="0.35">
      <c r="M1304"/>
      <c r="AC1304"/>
      <c r="AF1304">
        <v>348</v>
      </c>
      <c r="AG1304">
        <v>144447</v>
      </c>
      <c r="AH1304">
        <v>1792</v>
      </c>
      <c r="AI1304">
        <v>3</v>
      </c>
      <c r="AJ1304">
        <v>5</v>
      </c>
      <c r="AK1304">
        <v>139</v>
      </c>
      <c r="AM1304" s="23" t="s">
        <v>179</v>
      </c>
      <c r="AN1304" t="s">
        <v>180</v>
      </c>
      <c r="AO1304" s="23">
        <v>4722</v>
      </c>
      <c r="AQ1304" s="23">
        <v>336</v>
      </c>
      <c r="AR1304" s="29">
        <v>3162</v>
      </c>
      <c r="AS1304" s="23">
        <v>13</v>
      </c>
    </row>
    <row r="1305" spans="13:45" x14ac:dyDescent="0.35">
      <c r="M1305"/>
      <c r="AC1305"/>
      <c r="AF1305">
        <v>348</v>
      </c>
      <c r="AG1305">
        <v>144447</v>
      </c>
      <c r="AH1305">
        <v>1792</v>
      </c>
      <c r="AI1305">
        <v>3</v>
      </c>
      <c r="AJ1305">
        <v>5</v>
      </c>
      <c r="AK1305">
        <v>139</v>
      </c>
      <c r="AM1305" s="23" t="s">
        <v>179</v>
      </c>
      <c r="AN1305" t="s">
        <v>180</v>
      </c>
      <c r="AO1305" s="23">
        <v>4723</v>
      </c>
      <c r="AQ1305" s="23">
        <v>336</v>
      </c>
      <c r="AR1305" s="29">
        <v>50</v>
      </c>
      <c r="AS1305" s="23">
        <v>20</v>
      </c>
    </row>
    <row r="1306" spans="13:45" x14ac:dyDescent="0.35">
      <c r="M1306"/>
      <c r="AC1306"/>
      <c r="AF1306">
        <v>348</v>
      </c>
      <c r="AG1306">
        <v>144447</v>
      </c>
      <c r="AH1306">
        <v>1792</v>
      </c>
      <c r="AI1306">
        <v>3</v>
      </c>
      <c r="AJ1306">
        <v>5</v>
      </c>
      <c r="AK1306">
        <v>139</v>
      </c>
      <c r="AM1306" s="23" t="s">
        <v>602</v>
      </c>
      <c r="AN1306" t="s">
        <v>708</v>
      </c>
      <c r="AO1306" s="23">
        <v>4724</v>
      </c>
      <c r="AQ1306" s="23">
        <v>246</v>
      </c>
      <c r="AR1306" s="29">
        <v>1101</v>
      </c>
      <c r="AS1306" s="23">
        <v>5</v>
      </c>
    </row>
    <row r="1307" spans="13:45" x14ac:dyDescent="0.35">
      <c r="M1307"/>
      <c r="AC1307"/>
      <c r="AF1307">
        <v>349</v>
      </c>
      <c r="AG1307">
        <v>144451</v>
      </c>
      <c r="AH1307">
        <v>1792</v>
      </c>
      <c r="AI1307">
        <v>3</v>
      </c>
      <c r="AJ1307">
        <v>5</v>
      </c>
      <c r="AK1307">
        <v>139</v>
      </c>
      <c r="AM1307" s="23" t="s">
        <v>717</v>
      </c>
      <c r="AN1307" t="s">
        <v>718</v>
      </c>
      <c r="AO1307" s="23">
        <v>4725</v>
      </c>
      <c r="AQ1307" s="23">
        <v>327</v>
      </c>
      <c r="AR1307" s="29">
        <v>450</v>
      </c>
      <c r="AS1307" s="23">
        <v>0</v>
      </c>
    </row>
    <row r="1308" spans="13:45" x14ac:dyDescent="0.35">
      <c r="M1308"/>
      <c r="AC1308"/>
      <c r="AF1308">
        <v>349</v>
      </c>
      <c r="AG1308">
        <v>144451</v>
      </c>
      <c r="AH1308">
        <v>1792</v>
      </c>
      <c r="AI1308">
        <v>3</v>
      </c>
      <c r="AJ1308">
        <v>5</v>
      </c>
      <c r="AK1308">
        <v>139</v>
      </c>
      <c r="AM1308" s="23" t="s">
        <v>24</v>
      </c>
      <c r="AN1308" t="s">
        <v>166</v>
      </c>
      <c r="AO1308" s="23">
        <v>4726</v>
      </c>
      <c r="AQ1308" s="23">
        <v>293</v>
      </c>
      <c r="AR1308" s="29">
        <v>974</v>
      </c>
      <c r="AS1308" s="23">
        <v>94</v>
      </c>
    </row>
    <row r="1309" spans="13:45" x14ac:dyDescent="0.35">
      <c r="M1309"/>
      <c r="AC1309"/>
      <c r="AF1309">
        <v>349</v>
      </c>
      <c r="AG1309">
        <v>144451</v>
      </c>
      <c r="AH1309">
        <v>1792</v>
      </c>
      <c r="AI1309">
        <v>3</v>
      </c>
      <c r="AJ1309">
        <v>5</v>
      </c>
      <c r="AK1309">
        <v>139</v>
      </c>
      <c r="AM1309" s="23" t="s">
        <v>27</v>
      </c>
      <c r="AN1309" t="s">
        <v>91</v>
      </c>
      <c r="AO1309" s="23">
        <v>4727</v>
      </c>
      <c r="AQ1309" s="23">
        <v>13</v>
      </c>
      <c r="AR1309" s="29">
        <v>1235</v>
      </c>
      <c r="AS1309" s="23">
        <v>90</v>
      </c>
    </row>
    <row r="1310" spans="13:45" x14ac:dyDescent="0.35">
      <c r="M1310"/>
      <c r="AC1310"/>
      <c r="AF1310">
        <v>349</v>
      </c>
      <c r="AG1310">
        <v>144451</v>
      </c>
      <c r="AH1310">
        <v>1792</v>
      </c>
      <c r="AI1310">
        <v>3</v>
      </c>
      <c r="AJ1310">
        <v>5</v>
      </c>
      <c r="AK1310">
        <v>139</v>
      </c>
      <c r="AM1310" s="23" t="s">
        <v>85</v>
      </c>
      <c r="AN1310" t="s">
        <v>719</v>
      </c>
      <c r="AO1310" s="23">
        <v>4728</v>
      </c>
      <c r="AQ1310" s="23">
        <v>248</v>
      </c>
      <c r="AR1310" s="29">
        <v>1005</v>
      </c>
      <c r="AS1310" s="23">
        <v>7</v>
      </c>
    </row>
    <row r="1311" spans="13:45" x14ac:dyDescent="0.35">
      <c r="M1311"/>
      <c r="AC1311"/>
      <c r="AF1311">
        <v>349</v>
      </c>
      <c r="AG1311">
        <v>144451</v>
      </c>
      <c r="AH1311">
        <v>1792</v>
      </c>
      <c r="AI1311">
        <v>3</v>
      </c>
      <c r="AJ1311">
        <v>5</v>
      </c>
      <c r="AK1311">
        <v>139</v>
      </c>
      <c r="AM1311" s="23" t="s">
        <v>27</v>
      </c>
      <c r="AN1311" t="s">
        <v>685</v>
      </c>
      <c r="AO1311" s="23">
        <v>4729</v>
      </c>
      <c r="AQ1311" s="23">
        <v>94</v>
      </c>
      <c r="AR1311" s="29">
        <v>160</v>
      </c>
      <c r="AS1311" s="23">
        <v>68</v>
      </c>
    </row>
    <row r="1312" spans="13:45" x14ac:dyDescent="0.35">
      <c r="M1312"/>
      <c r="AC1312"/>
      <c r="AF1312">
        <v>349</v>
      </c>
      <c r="AG1312">
        <v>144451</v>
      </c>
      <c r="AH1312">
        <v>1792</v>
      </c>
      <c r="AI1312">
        <v>3</v>
      </c>
      <c r="AJ1312">
        <v>5</v>
      </c>
      <c r="AK1312">
        <v>139</v>
      </c>
      <c r="AM1312" s="23" t="s">
        <v>148</v>
      </c>
      <c r="AN1312" t="s">
        <v>149</v>
      </c>
      <c r="AO1312" s="23">
        <v>4730</v>
      </c>
      <c r="AQ1312" s="23">
        <v>346</v>
      </c>
      <c r="AR1312" s="29">
        <v>4296</v>
      </c>
      <c r="AS1312" s="23">
        <v>29</v>
      </c>
    </row>
    <row r="1313" spans="13:46" x14ac:dyDescent="0.35">
      <c r="M1313"/>
      <c r="AC1313"/>
      <c r="AF1313">
        <v>349</v>
      </c>
      <c r="AG1313">
        <v>144451</v>
      </c>
      <c r="AH1313">
        <v>1792</v>
      </c>
      <c r="AI1313">
        <v>3</v>
      </c>
      <c r="AJ1313">
        <v>5</v>
      </c>
      <c r="AK1313">
        <v>139</v>
      </c>
      <c r="AL1313" t="s">
        <v>23</v>
      </c>
      <c r="AM1313" s="23" t="s">
        <v>233</v>
      </c>
      <c r="AN1313" t="s">
        <v>219</v>
      </c>
      <c r="AO1313" s="23">
        <v>4731</v>
      </c>
      <c r="AQ1313" s="23">
        <v>291</v>
      </c>
      <c r="AR1313" s="29">
        <v>258</v>
      </c>
      <c r="AS1313" s="23">
        <v>0</v>
      </c>
    </row>
    <row r="1314" spans="13:46" x14ac:dyDescent="0.35">
      <c r="M1314"/>
      <c r="AC1314"/>
      <c r="AF1314">
        <v>349</v>
      </c>
      <c r="AG1314">
        <v>144451</v>
      </c>
      <c r="AH1314">
        <v>1792</v>
      </c>
      <c r="AI1314">
        <v>3</v>
      </c>
      <c r="AJ1314">
        <v>5</v>
      </c>
      <c r="AK1314">
        <v>139</v>
      </c>
      <c r="AM1314" s="23" t="s">
        <v>26</v>
      </c>
      <c r="AN1314" t="s">
        <v>610</v>
      </c>
      <c r="AO1314" s="23">
        <v>4732</v>
      </c>
      <c r="AQ1314" s="23">
        <v>257</v>
      </c>
      <c r="AR1314" s="29">
        <v>2125</v>
      </c>
      <c r="AS1314" s="23">
        <v>15</v>
      </c>
    </row>
    <row r="1315" spans="13:46" x14ac:dyDescent="0.35">
      <c r="M1315"/>
      <c r="AC1315"/>
      <c r="AF1315">
        <v>349</v>
      </c>
      <c r="AG1315">
        <v>144451</v>
      </c>
      <c r="AH1315">
        <v>1792</v>
      </c>
      <c r="AI1315">
        <v>3</v>
      </c>
      <c r="AJ1315">
        <v>5</v>
      </c>
      <c r="AK1315">
        <v>139</v>
      </c>
      <c r="AM1315" s="23" t="s">
        <v>24</v>
      </c>
      <c r="AN1315" t="s">
        <v>251</v>
      </c>
      <c r="AO1315" s="23">
        <v>4733</v>
      </c>
      <c r="AQ1315" s="23">
        <v>221</v>
      </c>
      <c r="AR1315" s="29">
        <v>15</v>
      </c>
      <c r="AS1315" s="23">
        <v>59</v>
      </c>
    </row>
    <row r="1316" spans="13:46" x14ac:dyDescent="0.35">
      <c r="M1316"/>
      <c r="AC1316"/>
      <c r="AF1316">
        <v>349</v>
      </c>
      <c r="AG1316">
        <v>144451</v>
      </c>
      <c r="AH1316">
        <v>1792</v>
      </c>
      <c r="AI1316">
        <v>3</v>
      </c>
      <c r="AJ1316">
        <v>5</v>
      </c>
      <c r="AK1316">
        <v>139</v>
      </c>
      <c r="AM1316" s="23" t="s">
        <v>24</v>
      </c>
      <c r="AN1316" t="s">
        <v>251</v>
      </c>
      <c r="AO1316" s="23">
        <v>4734</v>
      </c>
      <c r="AQ1316" s="23">
        <v>221</v>
      </c>
      <c r="AR1316" s="29">
        <v>45</v>
      </c>
      <c r="AS1316" s="23">
        <v>79</v>
      </c>
    </row>
    <row r="1317" spans="13:46" x14ac:dyDescent="0.35">
      <c r="M1317"/>
      <c r="AC1317"/>
      <c r="AF1317">
        <v>349</v>
      </c>
      <c r="AG1317">
        <v>144451</v>
      </c>
      <c r="AH1317">
        <v>1792</v>
      </c>
      <c r="AI1317">
        <v>3</v>
      </c>
      <c r="AJ1317">
        <v>5</v>
      </c>
      <c r="AK1317">
        <v>139</v>
      </c>
      <c r="AM1317" s="23" t="s">
        <v>126</v>
      </c>
      <c r="AN1317" t="s">
        <v>127</v>
      </c>
      <c r="AO1317" s="23">
        <v>4735</v>
      </c>
      <c r="AQ1317" s="23">
        <v>78</v>
      </c>
      <c r="AR1317" s="29">
        <v>753</v>
      </c>
      <c r="AS1317" s="23">
        <v>2</v>
      </c>
    </row>
    <row r="1318" spans="13:46" x14ac:dyDescent="0.35">
      <c r="M1318"/>
      <c r="AC1318"/>
      <c r="AF1318">
        <v>349</v>
      </c>
      <c r="AG1318">
        <v>144451</v>
      </c>
      <c r="AH1318">
        <v>1792</v>
      </c>
      <c r="AI1318">
        <v>3</v>
      </c>
      <c r="AJ1318">
        <v>5</v>
      </c>
      <c r="AK1318">
        <v>139</v>
      </c>
      <c r="AM1318" s="23" t="s">
        <v>126</v>
      </c>
      <c r="AN1318" t="s">
        <v>127</v>
      </c>
      <c r="AO1318" s="23">
        <v>4755</v>
      </c>
      <c r="AQ1318" s="23">
        <v>78</v>
      </c>
      <c r="AR1318" s="29">
        <v>9900</v>
      </c>
      <c r="AT1318" s="39"/>
    </row>
    <row r="1319" spans="13:46" x14ac:dyDescent="0.35">
      <c r="M1319"/>
      <c r="AC1319"/>
      <c r="AF1319">
        <v>349</v>
      </c>
      <c r="AG1319">
        <v>144451</v>
      </c>
      <c r="AH1319">
        <v>1792</v>
      </c>
      <c r="AI1319">
        <v>3</v>
      </c>
      <c r="AJ1319">
        <v>6</v>
      </c>
      <c r="AK1319">
        <v>139</v>
      </c>
      <c r="AM1319" s="23" t="s">
        <v>43</v>
      </c>
      <c r="AN1319" t="s">
        <v>568</v>
      </c>
      <c r="AO1319" s="23">
        <v>4763</v>
      </c>
      <c r="AQ1319" s="23">
        <v>196</v>
      </c>
      <c r="AR1319" s="29">
        <v>1440</v>
      </c>
      <c r="AS1319" s="23">
        <v>0</v>
      </c>
    </row>
    <row r="1320" spans="13:46" x14ac:dyDescent="0.35">
      <c r="M1320"/>
      <c r="AC1320"/>
      <c r="AF1320">
        <v>349</v>
      </c>
      <c r="AG1320">
        <v>144451</v>
      </c>
      <c r="AH1320">
        <v>1792</v>
      </c>
      <c r="AI1320">
        <v>3</v>
      </c>
      <c r="AJ1320">
        <v>7</v>
      </c>
      <c r="AK1320">
        <v>141</v>
      </c>
      <c r="AM1320" t="s">
        <v>337</v>
      </c>
      <c r="AN1320" t="s">
        <v>199</v>
      </c>
      <c r="AO1320" s="23">
        <v>4786</v>
      </c>
      <c r="AQ1320" s="23">
        <v>47</v>
      </c>
      <c r="AR1320" s="29">
        <v>873</v>
      </c>
      <c r="AS1320" s="23">
        <v>70</v>
      </c>
    </row>
    <row r="1321" spans="13:46" x14ac:dyDescent="0.35">
      <c r="M1321"/>
      <c r="AC1321"/>
      <c r="AF1321">
        <v>349</v>
      </c>
      <c r="AG1321">
        <v>144451</v>
      </c>
      <c r="AH1321">
        <v>1792</v>
      </c>
      <c r="AI1321">
        <v>3</v>
      </c>
      <c r="AJ1321">
        <v>9</v>
      </c>
      <c r="AK1321">
        <v>141</v>
      </c>
      <c r="AM1321" s="23" t="s">
        <v>24</v>
      </c>
      <c r="AN1321" t="s">
        <v>620</v>
      </c>
      <c r="AO1321" s="23">
        <v>4791</v>
      </c>
      <c r="AQ1321" s="23">
        <v>268</v>
      </c>
      <c r="AR1321" s="29">
        <v>501</v>
      </c>
      <c r="AS1321" s="23">
        <v>78</v>
      </c>
    </row>
    <row r="1322" spans="13:46" x14ac:dyDescent="0.35">
      <c r="M1322"/>
      <c r="AC1322"/>
      <c r="AF1322">
        <v>349</v>
      </c>
      <c r="AG1322">
        <v>144451</v>
      </c>
      <c r="AH1322">
        <v>1792</v>
      </c>
      <c r="AI1322">
        <v>3</v>
      </c>
      <c r="AJ1322">
        <v>13</v>
      </c>
      <c r="AK1322">
        <v>143</v>
      </c>
      <c r="AM1322" s="23" t="s">
        <v>24</v>
      </c>
      <c r="AN1322" t="s">
        <v>620</v>
      </c>
      <c r="AO1322" s="23">
        <v>4792</v>
      </c>
      <c r="AQ1322" s="23">
        <v>268</v>
      </c>
      <c r="AR1322" s="29">
        <v>411</v>
      </c>
      <c r="AS1322" s="23">
        <v>86</v>
      </c>
    </row>
    <row r="1323" spans="13:46" x14ac:dyDescent="0.35">
      <c r="M1323"/>
      <c r="AC1323"/>
      <c r="AF1323">
        <v>349</v>
      </c>
      <c r="AG1323">
        <v>144454</v>
      </c>
      <c r="AH1323">
        <v>1792</v>
      </c>
      <c r="AI1323">
        <v>3</v>
      </c>
      <c r="AJ1323">
        <v>14</v>
      </c>
      <c r="AK1323">
        <v>143</v>
      </c>
      <c r="AM1323" t="s">
        <v>33</v>
      </c>
      <c r="AN1323" t="s">
        <v>201</v>
      </c>
      <c r="AO1323" s="23">
        <v>4807</v>
      </c>
      <c r="AQ1323" s="23">
        <v>324</v>
      </c>
      <c r="AR1323" s="29">
        <v>34</v>
      </c>
      <c r="AS1323" s="23">
        <v>31</v>
      </c>
    </row>
    <row r="1324" spans="13:46" x14ac:dyDescent="0.35">
      <c r="M1324"/>
      <c r="AC1324"/>
      <c r="AF1324">
        <v>349</v>
      </c>
      <c r="AG1324">
        <v>144454</v>
      </c>
      <c r="AH1324">
        <v>1792</v>
      </c>
      <c r="AI1324">
        <v>3</v>
      </c>
      <c r="AJ1324">
        <v>14</v>
      </c>
      <c r="AK1324">
        <v>143</v>
      </c>
      <c r="AM1324" s="23" t="s">
        <v>407</v>
      </c>
      <c r="AN1324" t="s">
        <v>212</v>
      </c>
      <c r="AO1324" s="23">
        <v>4817</v>
      </c>
      <c r="AQ1324" s="23">
        <v>139</v>
      </c>
      <c r="AR1324" s="29">
        <v>774</v>
      </c>
      <c r="AS1324" s="23">
        <v>70</v>
      </c>
    </row>
    <row r="1325" spans="13:46" x14ac:dyDescent="0.35">
      <c r="M1325"/>
      <c r="AC1325"/>
      <c r="AF1325">
        <v>349</v>
      </c>
      <c r="AG1325">
        <v>144454</v>
      </c>
      <c r="AH1325">
        <v>1792</v>
      </c>
      <c r="AI1325">
        <v>3</v>
      </c>
      <c r="AJ1325">
        <v>15</v>
      </c>
      <c r="AK1325">
        <v>144</v>
      </c>
      <c r="AM1325" s="23" t="s">
        <v>148</v>
      </c>
      <c r="AN1325" t="s">
        <v>720</v>
      </c>
      <c r="AO1325" s="23">
        <v>4818</v>
      </c>
      <c r="AQ1325" s="23">
        <v>107</v>
      </c>
      <c r="AR1325" s="29">
        <v>589</v>
      </c>
      <c r="AS1325" s="23">
        <v>23</v>
      </c>
    </row>
    <row r="1326" spans="13:46" x14ac:dyDescent="0.35">
      <c r="M1326"/>
      <c r="AC1326"/>
      <c r="AF1326">
        <v>349</v>
      </c>
      <c r="AG1326">
        <v>144454</v>
      </c>
      <c r="AH1326">
        <v>1792</v>
      </c>
      <c r="AI1326">
        <v>3</v>
      </c>
      <c r="AJ1326">
        <v>16</v>
      </c>
      <c r="AK1326">
        <v>144</v>
      </c>
      <c r="AM1326" s="23" t="s">
        <v>126</v>
      </c>
      <c r="AN1326" t="s">
        <v>127</v>
      </c>
      <c r="AO1326" s="23">
        <v>4822</v>
      </c>
      <c r="AQ1326" s="23">
        <v>354</v>
      </c>
      <c r="AR1326" s="29">
        <v>1623</v>
      </c>
      <c r="AS1326" s="23">
        <v>96</v>
      </c>
    </row>
    <row r="1327" spans="13:46" x14ac:dyDescent="0.35">
      <c r="M1327"/>
      <c r="AC1327"/>
      <c r="AF1327">
        <v>349</v>
      </c>
      <c r="AG1327">
        <v>144454</v>
      </c>
      <c r="AH1327">
        <v>1792</v>
      </c>
      <c r="AI1327">
        <v>3</v>
      </c>
      <c r="AJ1327">
        <v>16</v>
      </c>
      <c r="AK1327">
        <v>144</v>
      </c>
      <c r="AM1327" s="23" t="s">
        <v>28</v>
      </c>
      <c r="AN1327" t="s">
        <v>29</v>
      </c>
      <c r="AO1327" s="23">
        <v>4826</v>
      </c>
      <c r="AQ1327" s="23">
        <v>329</v>
      </c>
      <c r="AR1327" s="29">
        <v>131</v>
      </c>
      <c r="AS1327" s="23">
        <v>84</v>
      </c>
    </row>
    <row r="1328" spans="13:46" x14ac:dyDescent="0.35">
      <c r="M1328"/>
      <c r="AC1328"/>
      <c r="AF1328">
        <v>349</v>
      </c>
      <c r="AG1328">
        <v>144454</v>
      </c>
      <c r="AH1328">
        <v>1792</v>
      </c>
      <c r="AI1328">
        <v>3</v>
      </c>
      <c r="AJ1328">
        <v>16</v>
      </c>
      <c r="AK1328">
        <v>144</v>
      </c>
      <c r="AM1328" s="23" t="s">
        <v>379</v>
      </c>
      <c r="AN1328" t="s">
        <v>378</v>
      </c>
      <c r="AO1328" s="23">
        <v>4827</v>
      </c>
      <c r="AQ1328" s="23">
        <v>76</v>
      </c>
      <c r="AR1328" s="29">
        <v>350</v>
      </c>
      <c r="AS1328" s="23">
        <v>61</v>
      </c>
    </row>
    <row r="1329" spans="13:45" x14ac:dyDescent="0.35">
      <c r="M1329"/>
      <c r="AC1329"/>
      <c r="AF1329">
        <v>349</v>
      </c>
      <c r="AG1329">
        <v>144454</v>
      </c>
      <c r="AH1329">
        <v>1792</v>
      </c>
      <c r="AI1329">
        <v>3</v>
      </c>
      <c r="AJ1329">
        <v>16</v>
      </c>
      <c r="AK1329">
        <v>145</v>
      </c>
      <c r="AM1329" s="23" t="s">
        <v>465</v>
      </c>
      <c r="AN1329" t="s">
        <v>466</v>
      </c>
      <c r="AO1329" s="23">
        <v>4828</v>
      </c>
      <c r="AQ1329" s="23">
        <v>171</v>
      </c>
      <c r="AR1329" s="29">
        <v>473</v>
      </c>
      <c r="AS1329" s="23">
        <v>64</v>
      </c>
    </row>
    <row r="1330" spans="13:45" x14ac:dyDescent="0.35">
      <c r="M1330"/>
      <c r="AC1330"/>
      <c r="AF1330">
        <v>349</v>
      </c>
      <c r="AG1330">
        <v>144454</v>
      </c>
      <c r="AH1330">
        <v>1792</v>
      </c>
      <c r="AI1330">
        <v>4</v>
      </c>
      <c r="AJ1330">
        <v>2</v>
      </c>
      <c r="AK1330">
        <v>145</v>
      </c>
      <c r="AM1330" s="23" t="s">
        <v>24</v>
      </c>
      <c r="AN1330" t="s">
        <v>685</v>
      </c>
      <c r="AO1330" s="23">
        <v>4843</v>
      </c>
      <c r="AQ1330" s="23">
        <v>60</v>
      </c>
      <c r="AR1330" s="29">
        <v>449</v>
      </c>
      <c r="AS1330" s="23">
        <v>69</v>
      </c>
    </row>
    <row r="1331" spans="13:45" x14ac:dyDescent="0.35">
      <c r="M1331"/>
      <c r="AC1331"/>
      <c r="AF1331">
        <v>349</v>
      </c>
      <c r="AG1331">
        <v>144454</v>
      </c>
      <c r="AH1331">
        <v>1792</v>
      </c>
      <c r="AI1331">
        <v>4</v>
      </c>
      <c r="AJ1331">
        <v>2</v>
      </c>
      <c r="AK1331">
        <v>145</v>
      </c>
      <c r="AM1331" s="23" t="s">
        <v>206</v>
      </c>
      <c r="AN1331" t="s">
        <v>721</v>
      </c>
      <c r="AO1331" s="23">
        <v>4844</v>
      </c>
      <c r="AQ1331" s="23">
        <v>276</v>
      </c>
      <c r="AR1331" s="29">
        <v>270</v>
      </c>
      <c r="AS1331" s="23">
        <v>20</v>
      </c>
    </row>
    <row r="1332" spans="13:45" x14ac:dyDescent="0.35">
      <c r="M1332"/>
      <c r="AC1332"/>
      <c r="AF1332">
        <v>349</v>
      </c>
      <c r="AG1332">
        <v>144454</v>
      </c>
      <c r="AH1332">
        <v>1792</v>
      </c>
      <c r="AI1332">
        <v>4</v>
      </c>
      <c r="AJ1332">
        <v>2</v>
      </c>
      <c r="AK1332">
        <v>146</v>
      </c>
      <c r="AM1332" s="23" t="s">
        <v>30</v>
      </c>
      <c r="AN1332" t="s">
        <v>38</v>
      </c>
      <c r="AO1332" s="23">
        <v>4845</v>
      </c>
      <c r="AQ1332" s="23">
        <v>43</v>
      </c>
      <c r="AR1332" s="29">
        <v>43</v>
      </c>
      <c r="AS1332" s="23">
        <v>77</v>
      </c>
    </row>
    <row r="1333" spans="13:45" x14ac:dyDescent="0.35">
      <c r="M1333"/>
      <c r="AC1333"/>
      <c r="AF1333">
        <v>349</v>
      </c>
      <c r="AG1333">
        <v>144454</v>
      </c>
      <c r="AH1333">
        <v>1792</v>
      </c>
      <c r="AI1333">
        <v>4</v>
      </c>
      <c r="AJ1333">
        <v>2</v>
      </c>
      <c r="AK1333">
        <v>146</v>
      </c>
      <c r="AM1333" s="23" t="s">
        <v>30</v>
      </c>
      <c r="AN1333" t="s">
        <v>709</v>
      </c>
      <c r="AO1333" s="23">
        <v>4846</v>
      </c>
      <c r="AQ1333" s="23">
        <v>249</v>
      </c>
      <c r="AR1333" s="29">
        <v>1318</v>
      </c>
      <c r="AS1333" s="23">
        <v>42</v>
      </c>
    </row>
    <row r="1334" spans="13:45" x14ac:dyDescent="0.35">
      <c r="M1334"/>
      <c r="AC1334"/>
      <c r="AF1334">
        <v>349</v>
      </c>
      <c r="AG1334">
        <v>144454</v>
      </c>
      <c r="AH1334">
        <v>1792</v>
      </c>
      <c r="AI1334">
        <v>4</v>
      </c>
      <c r="AJ1334">
        <v>2</v>
      </c>
      <c r="AK1334">
        <v>146</v>
      </c>
      <c r="AM1334" s="23" t="s">
        <v>722</v>
      </c>
      <c r="AN1334" t="s">
        <v>723</v>
      </c>
      <c r="AO1334" s="23">
        <v>4847</v>
      </c>
      <c r="AQ1334" s="23">
        <v>277</v>
      </c>
      <c r="AR1334" s="29">
        <v>684</v>
      </c>
      <c r="AS1334" s="23">
        <v>71</v>
      </c>
    </row>
    <row r="1335" spans="13:45" x14ac:dyDescent="0.35">
      <c r="M1335"/>
      <c r="AC1335"/>
      <c r="AF1335">
        <v>349</v>
      </c>
      <c r="AG1335">
        <v>144454</v>
      </c>
      <c r="AH1335">
        <v>1792</v>
      </c>
      <c r="AI1335">
        <v>4</v>
      </c>
      <c r="AJ1335">
        <v>2</v>
      </c>
      <c r="AK1335">
        <v>146</v>
      </c>
      <c r="AM1335" s="23" t="s">
        <v>724</v>
      </c>
      <c r="AN1335" t="s">
        <v>725</v>
      </c>
      <c r="AO1335" s="23">
        <v>4848</v>
      </c>
      <c r="AQ1335" s="23">
        <v>277</v>
      </c>
      <c r="AR1335" s="29">
        <v>2386</v>
      </c>
      <c r="AS1335" s="23">
        <v>46</v>
      </c>
    </row>
    <row r="1336" spans="13:45" x14ac:dyDescent="0.35">
      <c r="M1336"/>
      <c r="AC1336"/>
      <c r="AF1336">
        <v>349</v>
      </c>
      <c r="AG1336">
        <v>144454</v>
      </c>
      <c r="AH1336">
        <v>1792</v>
      </c>
      <c r="AI1336">
        <v>4</v>
      </c>
      <c r="AJ1336">
        <v>2</v>
      </c>
      <c r="AK1336">
        <v>146</v>
      </c>
      <c r="AM1336" t="s">
        <v>403</v>
      </c>
      <c r="AN1336" t="s">
        <v>1050</v>
      </c>
      <c r="AO1336" s="23">
        <v>4849</v>
      </c>
      <c r="AQ1336" s="23">
        <v>94</v>
      </c>
      <c r="AR1336" s="29">
        <v>454</v>
      </c>
      <c r="AS1336" s="23">
        <v>83</v>
      </c>
    </row>
    <row r="1337" spans="13:45" x14ac:dyDescent="0.35">
      <c r="M1337"/>
      <c r="AC1337"/>
      <c r="AF1337">
        <v>349</v>
      </c>
      <c r="AG1337">
        <v>144454</v>
      </c>
      <c r="AH1337">
        <v>1792</v>
      </c>
      <c r="AI1337">
        <v>4</v>
      </c>
      <c r="AJ1337">
        <v>2</v>
      </c>
      <c r="AK1337">
        <v>146</v>
      </c>
      <c r="AM1337" s="23" t="s">
        <v>240</v>
      </c>
      <c r="AN1337" t="s">
        <v>382</v>
      </c>
      <c r="AO1337" s="23">
        <v>4850</v>
      </c>
      <c r="AQ1337" s="23">
        <v>286</v>
      </c>
      <c r="AR1337" s="29">
        <v>43</v>
      </c>
      <c r="AS1337" s="23">
        <v>20</v>
      </c>
    </row>
    <row r="1338" spans="13:45" x14ac:dyDescent="0.35">
      <c r="M1338"/>
      <c r="AC1338"/>
      <c r="AF1338">
        <v>349</v>
      </c>
      <c r="AG1338">
        <v>144454</v>
      </c>
      <c r="AH1338">
        <v>1792</v>
      </c>
      <c r="AI1338">
        <v>4</v>
      </c>
      <c r="AJ1338">
        <v>2</v>
      </c>
      <c r="AK1338">
        <v>146</v>
      </c>
      <c r="AM1338" s="23" t="s">
        <v>240</v>
      </c>
      <c r="AN1338" t="s">
        <v>382</v>
      </c>
      <c r="AO1338" s="23">
        <v>4851</v>
      </c>
      <c r="AQ1338" s="23">
        <v>286</v>
      </c>
      <c r="AR1338" s="29">
        <v>94</v>
      </c>
      <c r="AS1338" s="23">
        <v>20</v>
      </c>
    </row>
    <row r="1339" spans="13:45" x14ac:dyDescent="0.35">
      <c r="M1339"/>
      <c r="AC1339"/>
      <c r="AF1339">
        <v>349</v>
      </c>
      <c r="AG1339">
        <v>144454</v>
      </c>
      <c r="AH1339">
        <v>1792</v>
      </c>
      <c r="AI1339">
        <v>4</v>
      </c>
      <c r="AJ1339">
        <v>2</v>
      </c>
      <c r="AK1339">
        <v>146</v>
      </c>
      <c r="AM1339" s="23" t="s">
        <v>36</v>
      </c>
      <c r="AN1339" t="s">
        <v>726</v>
      </c>
      <c r="AO1339" s="23">
        <v>4852</v>
      </c>
      <c r="AQ1339" s="23">
        <v>278</v>
      </c>
      <c r="AR1339" s="29">
        <v>144</v>
      </c>
      <c r="AS1339" s="23">
        <v>52</v>
      </c>
    </row>
    <row r="1340" spans="13:45" x14ac:dyDescent="0.35">
      <c r="M1340"/>
      <c r="AC1340"/>
      <c r="AF1340">
        <v>349</v>
      </c>
      <c r="AG1340">
        <v>144454</v>
      </c>
      <c r="AH1340">
        <v>1792</v>
      </c>
      <c r="AI1340">
        <v>4</v>
      </c>
      <c r="AJ1340">
        <v>2</v>
      </c>
      <c r="AK1340">
        <v>146</v>
      </c>
      <c r="AM1340" s="23" t="s">
        <v>27</v>
      </c>
      <c r="AN1340" t="s">
        <v>727</v>
      </c>
      <c r="AO1340" s="23">
        <v>4851</v>
      </c>
      <c r="AQ1340" s="23">
        <v>278</v>
      </c>
      <c r="AR1340" s="29">
        <v>211</v>
      </c>
      <c r="AS1340" s="23">
        <v>50</v>
      </c>
    </row>
    <row r="1341" spans="13:45" x14ac:dyDescent="0.35">
      <c r="M1341"/>
      <c r="AC1341"/>
      <c r="AF1341">
        <v>349</v>
      </c>
      <c r="AG1341">
        <v>144454</v>
      </c>
      <c r="AH1341">
        <v>1792</v>
      </c>
      <c r="AI1341">
        <v>4</v>
      </c>
      <c r="AJ1341">
        <v>2</v>
      </c>
      <c r="AK1341">
        <v>146</v>
      </c>
      <c r="AM1341" s="23" t="s">
        <v>30</v>
      </c>
      <c r="AN1341" t="s">
        <v>679</v>
      </c>
      <c r="AO1341" s="23">
        <v>4854</v>
      </c>
      <c r="AQ1341" s="23">
        <v>230</v>
      </c>
      <c r="AR1341" s="29">
        <v>1043</v>
      </c>
      <c r="AS1341" s="23">
        <v>68</v>
      </c>
    </row>
    <row r="1342" spans="13:45" x14ac:dyDescent="0.35">
      <c r="M1342"/>
      <c r="AC1342"/>
      <c r="AF1342">
        <v>350</v>
      </c>
      <c r="AG1342">
        <v>144508</v>
      </c>
      <c r="AH1342">
        <v>1792</v>
      </c>
      <c r="AI1342">
        <v>4</v>
      </c>
      <c r="AJ1342">
        <v>2</v>
      </c>
      <c r="AK1342">
        <v>146</v>
      </c>
      <c r="AM1342" s="23" t="s">
        <v>425</v>
      </c>
      <c r="AN1342" t="s">
        <v>700</v>
      </c>
      <c r="AO1342" s="23">
        <v>4925</v>
      </c>
      <c r="AQ1342" s="23">
        <v>325</v>
      </c>
      <c r="AR1342" s="29">
        <v>9165</v>
      </c>
      <c r="AS1342" s="23">
        <v>86</v>
      </c>
    </row>
    <row r="1343" spans="13:45" x14ac:dyDescent="0.35">
      <c r="M1343"/>
      <c r="AC1343"/>
      <c r="AF1343">
        <v>350</v>
      </c>
      <c r="AG1343">
        <v>144508</v>
      </c>
      <c r="AH1343">
        <v>1792</v>
      </c>
      <c r="AI1343">
        <v>4</v>
      </c>
      <c r="AJ1343">
        <v>2</v>
      </c>
      <c r="AK1343">
        <v>146</v>
      </c>
      <c r="AM1343" s="23" t="s">
        <v>24</v>
      </c>
      <c r="AN1343" t="s">
        <v>630</v>
      </c>
      <c r="AO1343" s="23">
        <v>4926</v>
      </c>
      <c r="AQ1343" s="23">
        <v>38</v>
      </c>
      <c r="AR1343" s="29">
        <v>1866</v>
      </c>
      <c r="AS1343" s="23">
        <v>39</v>
      </c>
    </row>
    <row r="1344" spans="13:45" x14ac:dyDescent="0.35">
      <c r="M1344"/>
      <c r="AC1344"/>
      <c r="AF1344">
        <v>350</v>
      </c>
      <c r="AG1344">
        <v>144508</v>
      </c>
      <c r="AH1344">
        <v>1792</v>
      </c>
      <c r="AI1344">
        <v>4</v>
      </c>
      <c r="AJ1344">
        <v>13</v>
      </c>
      <c r="AK1344">
        <v>150</v>
      </c>
      <c r="AM1344" t="s">
        <v>40</v>
      </c>
      <c r="AN1344" t="s">
        <v>50</v>
      </c>
      <c r="AO1344" s="23">
        <v>4928</v>
      </c>
      <c r="AQ1344" s="23">
        <v>259</v>
      </c>
      <c r="AR1344" s="29">
        <v>153</v>
      </c>
      <c r="AS1344" s="23">
        <v>84</v>
      </c>
    </row>
    <row r="1345" spans="13:46" x14ac:dyDescent="0.35">
      <c r="M1345"/>
      <c r="AC1345"/>
      <c r="AF1345">
        <v>350</v>
      </c>
      <c r="AG1345">
        <v>144508</v>
      </c>
      <c r="AH1345">
        <v>1792</v>
      </c>
      <c r="AI1345">
        <v>4</v>
      </c>
      <c r="AJ1345">
        <v>13</v>
      </c>
      <c r="AK1345">
        <v>150</v>
      </c>
      <c r="AM1345" s="23" t="s">
        <v>465</v>
      </c>
      <c r="AN1345" t="s">
        <v>728</v>
      </c>
      <c r="AO1345" s="23">
        <v>4929</v>
      </c>
      <c r="AQ1345" s="23">
        <v>39</v>
      </c>
      <c r="AR1345" s="29">
        <v>1500</v>
      </c>
      <c r="AS1345" s="23">
        <v>0</v>
      </c>
    </row>
    <row r="1346" spans="13:46" x14ac:dyDescent="0.35">
      <c r="M1346"/>
      <c r="AC1346"/>
      <c r="AF1346">
        <v>350</v>
      </c>
      <c r="AG1346">
        <v>144508</v>
      </c>
      <c r="AH1346">
        <v>1792</v>
      </c>
      <c r="AI1346">
        <v>4</v>
      </c>
      <c r="AJ1346">
        <v>13</v>
      </c>
      <c r="AK1346">
        <v>150</v>
      </c>
      <c r="AM1346" s="23" t="s">
        <v>27</v>
      </c>
      <c r="AN1346" t="s">
        <v>685</v>
      </c>
      <c r="AO1346" s="23">
        <v>4930</v>
      </c>
      <c r="AQ1346" s="23">
        <v>94</v>
      </c>
      <c r="AR1346" s="29">
        <v>248</v>
      </c>
      <c r="AS1346" s="23">
        <v>68</v>
      </c>
    </row>
    <row r="1347" spans="13:46" x14ac:dyDescent="0.35">
      <c r="M1347"/>
      <c r="AC1347"/>
      <c r="AF1347">
        <v>350</v>
      </c>
      <c r="AG1347">
        <v>144508</v>
      </c>
      <c r="AH1347">
        <v>1792</v>
      </c>
      <c r="AI1347">
        <v>4</v>
      </c>
      <c r="AJ1347">
        <v>13</v>
      </c>
      <c r="AK1347">
        <v>150</v>
      </c>
      <c r="AM1347" s="23" t="s">
        <v>729</v>
      </c>
      <c r="AN1347" t="s">
        <v>700</v>
      </c>
      <c r="AO1347" s="23">
        <v>4932</v>
      </c>
      <c r="AQ1347" s="23">
        <v>160</v>
      </c>
      <c r="AR1347" s="29">
        <v>306</v>
      </c>
      <c r="AS1347" s="23">
        <v>70</v>
      </c>
    </row>
    <row r="1348" spans="13:46" x14ac:dyDescent="0.35">
      <c r="M1348"/>
      <c r="AC1348"/>
      <c r="AF1348">
        <v>350</v>
      </c>
      <c r="AG1348">
        <v>144508</v>
      </c>
      <c r="AH1348">
        <v>1792</v>
      </c>
      <c r="AI1348">
        <v>4</v>
      </c>
      <c r="AJ1348">
        <v>13</v>
      </c>
      <c r="AK1348">
        <v>150</v>
      </c>
      <c r="AL1348" t="s">
        <v>23</v>
      </c>
      <c r="AM1348" s="23" t="s">
        <v>692</v>
      </c>
      <c r="AN1348" t="s">
        <v>685</v>
      </c>
      <c r="AO1348" s="23">
        <v>4931</v>
      </c>
      <c r="AQ1348" s="23">
        <v>60</v>
      </c>
      <c r="AR1348" s="29">
        <v>456</v>
      </c>
      <c r="AS1348" s="23">
        <v>99</v>
      </c>
    </row>
    <row r="1349" spans="13:46" x14ac:dyDescent="0.35">
      <c r="M1349"/>
      <c r="AC1349"/>
      <c r="AF1349">
        <v>350</v>
      </c>
      <c r="AG1349">
        <v>144508</v>
      </c>
      <c r="AH1349">
        <v>1792</v>
      </c>
      <c r="AI1349">
        <v>4</v>
      </c>
      <c r="AJ1349">
        <v>13</v>
      </c>
      <c r="AK1349">
        <v>150</v>
      </c>
      <c r="AM1349" s="23" t="s">
        <v>24</v>
      </c>
      <c r="AN1349" t="s">
        <v>730</v>
      </c>
      <c r="AO1349" s="23">
        <v>4933</v>
      </c>
      <c r="AQ1349" s="23">
        <v>148</v>
      </c>
      <c r="AR1349" s="29">
        <v>675</v>
      </c>
      <c r="AS1349" s="23">
        <v>89</v>
      </c>
    </row>
    <row r="1350" spans="13:46" x14ac:dyDescent="0.35">
      <c r="M1350"/>
      <c r="AC1350"/>
      <c r="AF1350">
        <v>350</v>
      </c>
      <c r="AG1350">
        <v>144508</v>
      </c>
      <c r="AH1350">
        <v>1792</v>
      </c>
      <c r="AI1350">
        <v>4</v>
      </c>
      <c r="AJ1350">
        <v>13</v>
      </c>
      <c r="AK1350">
        <v>150</v>
      </c>
      <c r="AM1350" s="23" t="s">
        <v>53</v>
      </c>
      <c r="AN1350" t="s">
        <v>731</v>
      </c>
      <c r="AO1350" s="23">
        <v>4934</v>
      </c>
      <c r="AQ1350" s="23">
        <v>148</v>
      </c>
      <c r="AR1350" s="29">
        <v>279</v>
      </c>
      <c r="AS1350" s="23">
        <v>61</v>
      </c>
    </row>
    <row r="1351" spans="13:46" x14ac:dyDescent="0.35">
      <c r="M1351"/>
      <c r="AC1351"/>
      <c r="AF1351">
        <v>350</v>
      </c>
      <c r="AG1351">
        <v>144508</v>
      </c>
      <c r="AH1351">
        <v>1792</v>
      </c>
      <c r="AI1351">
        <v>4</v>
      </c>
      <c r="AJ1351">
        <v>13</v>
      </c>
      <c r="AK1351">
        <v>150</v>
      </c>
      <c r="AL1351" t="s">
        <v>23</v>
      </c>
      <c r="AM1351" s="23" t="s">
        <v>151</v>
      </c>
      <c r="AN1351" t="s">
        <v>681</v>
      </c>
      <c r="AO1351" s="23">
        <v>4935</v>
      </c>
      <c r="AQ1351" s="23">
        <v>149</v>
      </c>
      <c r="AR1351" s="29">
        <v>429</v>
      </c>
      <c r="AS1351" s="23">
        <v>75</v>
      </c>
    </row>
    <row r="1352" spans="13:46" x14ac:dyDescent="0.35">
      <c r="M1352"/>
      <c r="AC1352"/>
      <c r="AF1352">
        <v>350</v>
      </c>
      <c r="AG1352">
        <v>144508</v>
      </c>
      <c r="AH1352">
        <v>1792</v>
      </c>
      <c r="AI1352">
        <v>4</v>
      </c>
      <c r="AJ1352">
        <v>13</v>
      </c>
      <c r="AK1352">
        <v>150</v>
      </c>
      <c r="AL1352" t="s">
        <v>259</v>
      </c>
      <c r="AM1352" s="23" t="s">
        <v>714</v>
      </c>
      <c r="AN1352" t="s">
        <v>732</v>
      </c>
      <c r="AO1352" s="23">
        <v>4939</v>
      </c>
      <c r="AQ1352" s="23">
        <v>149</v>
      </c>
      <c r="AR1352" s="29">
        <v>3260</v>
      </c>
      <c r="AS1352" s="23">
        <v>78</v>
      </c>
    </row>
    <row r="1353" spans="13:46" x14ac:dyDescent="0.35">
      <c r="M1353"/>
      <c r="AC1353"/>
      <c r="AF1353">
        <v>350</v>
      </c>
      <c r="AG1353">
        <v>144508</v>
      </c>
      <c r="AH1353">
        <v>1792</v>
      </c>
      <c r="AI1353">
        <v>4</v>
      </c>
      <c r="AJ1353">
        <v>13</v>
      </c>
      <c r="AK1353">
        <v>150</v>
      </c>
      <c r="AM1353" s="23" t="s">
        <v>122</v>
      </c>
      <c r="AN1353" t="s">
        <v>733</v>
      </c>
      <c r="AO1353" s="23">
        <v>4944</v>
      </c>
      <c r="AQ1353" s="23">
        <v>29</v>
      </c>
      <c r="AR1353" s="29">
        <v>2273</v>
      </c>
      <c r="AS1353" s="23">
        <v>32</v>
      </c>
    </row>
    <row r="1354" spans="13:46" x14ac:dyDescent="0.35">
      <c r="M1354"/>
      <c r="AC1354"/>
      <c r="AF1354">
        <v>350</v>
      </c>
      <c r="AG1354">
        <v>144508</v>
      </c>
      <c r="AH1354">
        <v>1792</v>
      </c>
      <c r="AI1354">
        <v>4</v>
      </c>
      <c r="AJ1354">
        <v>13</v>
      </c>
      <c r="AK1354">
        <v>150</v>
      </c>
      <c r="AM1354" s="23" t="s">
        <v>409</v>
      </c>
      <c r="AN1354" t="s">
        <v>734</v>
      </c>
      <c r="AO1354" s="23">
        <v>4987</v>
      </c>
      <c r="AQ1354" s="23">
        <v>360</v>
      </c>
      <c r="AR1354" s="29">
        <v>165</v>
      </c>
      <c r="AS1354" s="23">
        <v>96</v>
      </c>
    </row>
    <row r="1355" spans="13:46" x14ac:dyDescent="0.35">
      <c r="M1355"/>
      <c r="AC1355"/>
      <c r="AF1355">
        <v>350</v>
      </c>
      <c r="AG1355">
        <v>144508</v>
      </c>
      <c r="AH1355">
        <v>1792</v>
      </c>
      <c r="AI1355">
        <v>4</v>
      </c>
      <c r="AJ1355">
        <v>16</v>
      </c>
      <c r="AK1355">
        <v>151</v>
      </c>
      <c r="AM1355" s="23" t="s">
        <v>409</v>
      </c>
      <c r="AN1355" t="s">
        <v>734</v>
      </c>
      <c r="AO1355" s="23">
        <v>4988</v>
      </c>
      <c r="AQ1355" s="23">
        <v>360</v>
      </c>
      <c r="AR1355" s="29">
        <v>692</v>
      </c>
      <c r="AS1355" s="23">
        <v>76</v>
      </c>
    </row>
    <row r="1356" spans="13:46" x14ac:dyDescent="0.35">
      <c r="M1356"/>
      <c r="AC1356"/>
      <c r="AF1356">
        <v>350</v>
      </c>
      <c r="AG1356">
        <v>144508</v>
      </c>
      <c r="AH1356">
        <v>1792</v>
      </c>
      <c r="AI1356">
        <v>4</v>
      </c>
      <c r="AJ1356">
        <v>28</v>
      </c>
      <c r="AK1356">
        <v>154</v>
      </c>
      <c r="AM1356" s="23" t="s">
        <v>735</v>
      </c>
      <c r="AO1356" s="23">
        <v>5013</v>
      </c>
      <c r="AQ1356" s="23">
        <v>363</v>
      </c>
      <c r="AR1356" s="29">
        <v>132</v>
      </c>
      <c r="AS1356" s="23">
        <v>46</v>
      </c>
      <c r="AT1356" s="39"/>
    </row>
    <row r="1357" spans="13:46" x14ac:dyDescent="0.35">
      <c r="M1357"/>
      <c r="AC1357"/>
      <c r="AF1357">
        <v>350</v>
      </c>
      <c r="AG1357">
        <v>144508</v>
      </c>
      <c r="AH1357">
        <v>1792</v>
      </c>
      <c r="AI1357">
        <v>4</v>
      </c>
      <c r="AJ1357">
        <v>28</v>
      </c>
      <c r="AK1357">
        <v>154</v>
      </c>
      <c r="AM1357" s="23" t="s">
        <v>330</v>
      </c>
      <c r="AN1357" t="s">
        <v>513</v>
      </c>
      <c r="AO1357" s="23">
        <v>5014</v>
      </c>
      <c r="AQ1357" s="23">
        <v>198</v>
      </c>
      <c r="AR1357" s="29">
        <v>44</v>
      </c>
      <c r="AS1357" s="23">
        <v>1</v>
      </c>
    </row>
    <row r="1358" spans="13:46" x14ac:dyDescent="0.35">
      <c r="M1358"/>
      <c r="AC1358"/>
      <c r="AF1358">
        <v>350</v>
      </c>
      <c r="AG1358">
        <v>144508</v>
      </c>
      <c r="AH1358">
        <v>1792</v>
      </c>
      <c r="AI1358">
        <v>5</v>
      </c>
      <c r="AJ1358">
        <v>1</v>
      </c>
      <c r="AK1358">
        <v>156</v>
      </c>
      <c r="AM1358" s="23" t="s">
        <v>27</v>
      </c>
      <c r="AN1358" t="s">
        <v>381</v>
      </c>
      <c r="AO1358" s="23">
        <v>5015</v>
      </c>
      <c r="AQ1358" s="23">
        <v>255</v>
      </c>
      <c r="AR1358" s="29">
        <v>444</v>
      </c>
      <c r="AS1358" s="23">
        <v>80</v>
      </c>
    </row>
    <row r="1359" spans="13:46" x14ac:dyDescent="0.35">
      <c r="M1359"/>
      <c r="AC1359"/>
      <c r="AF1359">
        <v>350</v>
      </c>
      <c r="AG1359">
        <v>144511</v>
      </c>
      <c r="AH1359">
        <v>1792</v>
      </c>
      <c r="AI1359">
        <v>5</v>
      </c>
      <c r="AJ1359">
        <v>1</v>
      </c>
      <c r="AK1359">
        <v>156</v>
      </c>
      <c r="AM1359" s="23" t="s">
        <v>30</v>
      </c>
      <c r="AN1359" t="s">
        <v>736</v>
      </c>
      <c r="AO1359" s="23">
        <v>5016</v>
      </c>
      <c r="AQ1359" s="23">
        <v>363</v>
      </c>
      <c r="AR1359" s="29">
        <v>161</v>
      </c>
      <c r="AS1359" s="23">
        <v>70</v>
      </c>
    </row>
    <row r="1360" spans="13:46" x14ac:dyDescent="0.35">
      <c r="M1360"/>
      <c r="AC1360"/>
      <c r="AF1360">
        <v>350</v>
      </c>
      <c r="AG1360">
        <v>144511</v>
      </c>
      <c r="AH1360">
        <v>1792</v>
      </c>
      <c r="AI1360">
        <v>5</v>
      </c>
      <c r="AJ1360">
        <v>1</v>
      </c>
      <c r="AK1360">
        <v>156</v>
      </c>
      <c r="AL1360" t="s">
        <v>23</v>
      </c>
      <c r="AM1360" s="23" t="s">
        <v>225</v>
      </c>
      <c r="AN1360" t="s">
        <v>226</v>
      </c>
      <c r="AO1360" s="23">
        <v>5017</v>
      </c>
      <c r="AQ1360" s="23">
        <v>251</v>
      </c>
      <c r="AR1360" s="29">
        <v>283</v>
      </c>
      <c r="AS1360" s="23">
        <v>24</v>
      </c>
    </row>
    <row r="1361" spans="13:45" x14ac:dyDescent="0.35">
      <c r="M1361"/>
      <c r="AC1361"/>
      <c r="AF1361">
        <v>350</v>
      </c>
      <c r="AG1361">
        <v>144511</v>
      </c>
      <c r="AH1361">
        <v>1792</v>
      </c>
      <c r="AI1361">
        <v>5</v>
      </c>
      <c r="AJ1361">
        <v>1</v>
      </c>
      <c r="AK1361">
        <v>156</v>
      </c>
      <c r="AM1361" s="23" t="s">
        <v>737</v>
      </c>
      <c r="AN1361" t="s">
        <v>738</v>
      </c>
      <c r="AO1361" s="23">
        <v>5018</v>
      </c>
      <c r="AQ1361" s="23">
        <v>365</v>
      </c>
      <c r="AR1361" s="29">
        <v>119</v>
      </c>
      <c r="AS1361" s="23">
        <v>38</v>
      </c>
    </row>
    <row r="1362" spans="13:45" x14ac:dyDescent="0.35">
      <c r="M1362"/>
      <c r="AC1362"/>
      <c r="AF1362">
        <v>350</v>
      </c>
      <c r="AG1362">
        <v>144511</v>
      </c>
      <c r="AH1362">
        <v>1792</v>
      </c>
      <c r="AI1362">
        <v>5</v>
      </c>
      <c r="AJ1362">
        <v>1</v>
      </c>
      <c r="AK1362">
        <v>156</v>
      </c>
      <c r="AM1362" s="23" t="s">
        <v>746</v>
      </c>
      <c r="AN1362" t="s">
        <v>747</v>
      </c>
      <c r="AO1362" s="23">
        <v>5020</v>
      </c>
      <c r="AQ1362" s="23">
        <v>294</v>
      </c>
      <c r="AR1362" s="29">
        <v>316</v>
      </c>
      <c r="AS1362" s="23">
        <v>80</v>
      </c>
    </row>
    <row r="1363" spans="13:45" x14ac:dyDescent="0.35">
      <c r="M1363"/>
      <c r="AC1363"/>
      <c r="AF1363">
        <v>350</v>
      </c>
      <c r="AG1363">
        <v>144511</v>
      </c>
      <c r="AH1363">
        <v>1792</v>
      </c>
      <c r="AI1363">
        <v>5</v>
      </c>
      <c r="AJ1363">
        <v>1</v>
      </c>
      <c r="AK1363">
        <v>156</v>
      </c>
      <c r="AM1363" s="23" t="s">
        <v>179</v>
      </c>
      <c r="AN1363" t="s">
        <v>180</v>
      </c>
      <c r="AO1363" s="23">
        <v>5019</v>
      </c>
      <c r="AQ1363" s="23">
        <v>336</v>
      </c>
      <c r="AR1363" s="29">
        <v>8264</v>
      </c>
      <c r="AS1363" s="23">
        <v>15</v>
      </c>
    </row>
    <row r="1364" spans="13:45" x14ac:dyDescent="0.35">
      <c r="M1364"/>
      <c r="AC1364"/>
      <c r="AF1364">
        <v>350</v>
      </c>
      <c r="AG1364">
        <v>144511</v>
      </c>
      <c r="AH1364">
        <v>1792</v>
      </c>
      <c r="AI1364">
        <v>5</v>
      </c>
      <c r="AJ1364">
        <v>1</v>
      </c>
      <c r="AK1364">
        <v>156</v>
      </c>
      <c r="AM1364" s="23" t="s">
        <v>452</v>
      </c>
      <c r="AN1364" t="s">
        <v>736</v>
      </c>
      <c r="AO1364" s="23">
        <v>5017</v>
      </c>
      <c r="AQ1364" s="23">
        <v>379</v>
      </c>
      <c r="AR1364" s="29">
        <v>1760</v>
      </c>
      <c r="AS1364" s="23">
        <v>57</v>
      </c>
    </row>
    <row r="1365" spans="13:45" x14ac:dyDescent="0.35">
      <c r="M1365"/>
      <c r="AC1365"/>
      <c r="AF1365">
        <v>350</v>
      </c>
      <c r="AG1365">
        <v>144511</v>
      </c>
      <c r="AH1365">
        <v>1792</v>
      </c>
      <c r="AI1365">
        <v>5</v>
      </c>
      <c r="AJ1365">
        <v>1</v>
      </c>
      <c r="AK1365">
        <v>156</v>
      </c>
      <c r="AM1365" s="23" t="s">
        <v>36</v>
      </c>
      <c r="AN1365" t="s">
        <v>44</v>
      </c>
      <c r="AO1365" s="23">
        <v>5040</v>
      </c>
      <c r="AQ1365" s="23">
        <v>337</v>
      </c>
      <c r="AR1365" s="29">
        <v>1041</v>
      </c>
      <c r="AS1365" s="23">
        <v>77</v>
      </c>
    </row>
    <row r="1366" spans="13:45" x14ac:dyDescent="0.35">
      <c r="M1366"/>
      <c r="AC1366"/>
      <c r="AF1366">
        <v>350</v>
      </c>
      <c r="AG1366">
        <v>144511</v>
      </c>
      <c r="AH1366">
        <v>1792</v>
      </c>
      <c r="AI1366">
        <v>5</v>
      </c>
      <c r="AJ1366">
        <v>2</v>
      </c>
      <c r="AK1366">
        <v>156</v>
      </c>
      <c r="AM1366" s="23" t="s">
        <v>173</v>
      </c>
      <c r="AN1366" t="s">
        <v>739</v>
      </c>
      <c r="AO1366" s="23">
        <v>5051</v>
      </c>
      <c r="AQ1366" s="23">
        <v>313</v>
      </c>
      <c r="AR1366" s="29">
        <v>1201</v>
      </c>
      <c r="AS1366" s="23">
        <v>89</v>
      </c>
    </row>
    <row r="1367" spans="13:45" x14ac:dyDescent="0.35">
      <c r="M1367"/>
      <c r="AC1367"/>
      <c r="AF1367">
        <v>350</v>
      </c>
      <c r="AG1367">
        <v>144511</v>
      </c>
      <c r="AH1367">
        <v>1792</v>
      </c>
      <c r="AI1367">
        <v>5</v>
      </c>
      <c r="AJ1367">
        <v>5</v>
      </c>
      <c r="AK1367">
        <v>157</v>
      </c>
      <c r="AM1367" s="23" t="s">
        <v>740</v>
      </c>
      <c r="AN1367" t="s">
        <v>741</v>
      </c>
      <c r="AO1367" s="23">
        <v>5052</v>
      </c>
      <c r="AQ1367" s="23">
        <v>368</v>
      </c>
      <c r="AR1367" s="29">
        <v>2393</v>
      </c>
      <c r="AS1367" s="23">
        <v>43</v>
      </c>
    </row>
    <row r="1368" spans="13:45" x14ac:dyDescent="0.35">
      <c r="M1368"/>
      <c r="AC1368"/>
      <c r="AF1368">
        <v>350</v>
      </c>
      <c r="AG1368">
        <v>144511</v>
      </c>
      <c r="AH1368">
        <v>1792</v>
      </c>
      <c r="AI1368">
        <v>5</v>
      </c>
      <c r="AJ1368">
        <v>8</v>
      </c>
      <c r="AK1368">
        <v>157</v>
      </c>
      <c r="AM1368" s="23" t="s">
        <v>33</v>
      </c>
      <c r="AN1368" t="s">
        <v>742</v>
      </c>
      <c r="AO1368" s="23">
        <v>5053</v>
      </c>
      <c r="AQ1368" s="23">
        <v>368</v>
      </c>
      <c r="AR1368" s="29">
        <v>40000</v>
      </c>
      <c r="AS1368" s="23">
        <v>0</v>
      </c>
    </row>
    <row r="1369" spans="13:45" x14ac:dyDescent="0.35">
      <c r="M1369"/>
      <c r="AC1369"/>
      <c r="AF1369">
        <v>350</v>
      </c>
      <c r="AG1369">
        <v>144511</v>
      </c>
      <c r="AH1369">
        <v>1792</v>
      </c>
      <c r="AI1369">
        <v>5</v>
      </c>
      <c r="AJ1369">
        <v>9</v>
      </c>
      <c r="AK1369">
        <v>158</v>
      </c>
      <c r="AM1369" s="23" t="s">
        <v>148</v>
      </c>
      <c r="AN1369" t="s">
        <v>149</v>
      </c>
      <c r="AO1369" s="23">
        <v>5054</v>
      </c>
      <c r="AQ1369" s="23">
        <v>346</v>
      </c>
      <c r="AR1369" s="29">
        <v>563</v>
      </c>
      <c r="AS1369" s="23">
        <v>77</v>
      </c>
    </row>
    <row r="1370" spans="13:45" x14ac:dyDescent="0.35">
      <c r="M1370"/>
      <c r="AC1370"/>
      <c r="AF1370">
        <v>350</v>
      </c>
      <c r="AG1370">
        <v>144511</v>
      </c>
      <c r="AH1370">
        <v>1792</v>
      </c>
      <c r="AI1370">
        <v>5</v>
      </c>
      <c r="AJ1370">
        <v>9</v>
      </c>
      <c r="AK1370">
        <v>158</v>
      </c>
      <c r="AM1370" s="23" t="s">
        <v>350</v>
      </c>
      <c r="AN1370" t="s">
        <v>351</v>
      </c>
      <c r="AO1370" s="23">
        <v>5066</v>
      </c>
      <c r="AQ1370" s="23">
        <v>56</v>
      </c>
      <c r="AR1370" s="29">
        <v>414</v>
      </c>
      <c r="AS1370" s="23">
        <v>71</v>
      </c>
    </row>
    <row r="1371" spans="13:45" x14ac:dyDescent="0.35">
      <c r="M1371"/>
      <c r="AC1371"/>
      <c r="AF1371">
        <v>350</v>
      </c>
      <c r="AG1371">
        <v>144511</v>
      </c>
      <c r="AH1371">
        <v>1792</v>
      </c>
      <c r="AI1371">
        <v>5</v>
      </c>
      <c r="AJ1371">
        <v>9</v>
      </c>
      <c r="AK1371">
        <v>158</v>
      </c>
      <c r="AM1371" s="23" t="s">
        <v>27</v>
      </c>
      <c r="AN1371" t="s">
        <v>678</v>
      </c>
      <c r="AO1371" s="23">
        <v>5063</v>
      </c>
      <c r="AQ1371" s="23">
        <v>331</v>
      </c>
      <c r="AR1371" s="29">
        <v>434</v>
      </c>
      <c r="AS1371" s="23">
        <v>70</v>
      </c>
    </row>
    <row r="1372" spans="13:45" x14ac:dyDescent="0.35">
      <c r="M1372"/>
      <c r="AC1372"/>
      <c r="AF1372">
        <v>350</v>
      </c>
      <c r="AG1372">
        <v>144511</v>
      </c>
      <c r="AH1372">
        <v>1792</v>
      </c>
      <c r="AI1372">
        <v>5</v>
      </c>
      <c r="AJ1372">
        <v>11</v>
      </c>
      <c r="AK1372">
        <v>158</v>
      </c>
      <c r="AM1372" t="s">
        <v>40</v>
      </c>
      <c r="AN1372" t="s">
        <v>50</v>
      </c>
      <c r="AO1372" s="23">
        <v>5062</v>
      </c>
      <c r="AQ1372" s="23">
        <v>259</v>
      </c>
      <c r="AR1372" s="29">
        <v>25000</v>
      </c>
      <c r="AS1372" s="23">
        <v>0</v>
      </c>
    </row>
    <row r="1373" spans="13:45" x14ac:dyDescent="0.35">
      <c r="M1373"/>
      <c r="AC1373"/>
      <c r="AF1373">
        <v>350</v>
      </c>
      <c r="AG1373">
        <v>144511</v>
      </c>
      <c r="AH1373">
        <v>1792</v>
      </c>
      <c r="AI1373">
        <v>5</v>
      </c>
      <c r="AJ1373">
        <v>11</v>
      </c>
      <c r="AK1373">
        <v>158</v>
      </c>
      <c r="AM1373" s="23" t="s">
        <v>33</v>
      </c>
      <c r="AN1373" t="s">
        <v>743</v>
      </c>
      <c r="AO1373" s="23">
        <v>5067</v>
      </c>
      <c r="AQ1373" s="23">
        <v>369</v>
      </c>
      <c r="AR1373" s="29">
        <v>248</v>
      </c>
      <c r="AS1373" s="23">
        <v>96</v>
      </c>
    </row>
    <row r="1374" spans="13:45" x14ac:dyDescent="0.35">
      <c r="M1374"/>
      <c r="AC1374"/>
      <c r="AF1374">
        <v>350</v>
      </c>
      <c r="AG1374">
        <v>144511</v>
      </c>
      <c r="AH1374">
        <v>1792</v>
      </c>
      <c r="AI1374">
        <v>5</v>
      </c>
      <c r="AJ1374">
        <v>11</v>
      </c>
      <c r="AK1374">
        <v>158</v>
      </c>
      <c r="AM1374" s="23" t="s">
        <v>567</v>
      </c>
      <c r="AO1374" s="23">
        <v>5082</v>
      </c>
      <c r="AQ1374" s="23">
        <v>353</v>
      </c>
      <c r="AR1374" s="29">
        <v>431</v>
      </c>
      <c r="AS1374" s="23">
        <v>12</v>
      </c>
    </row>
    <row r="1375" spans="13:45" x14ac:dyDescent="0.35">
      <c r="M1375"/>
      <c r="AC1375"/>
      <c r="AF1375">
        <v>350</v>
      </c>
      <c r="AG1375">
        <v>144511</v>
      </c>
      <c r="AH1375">
        <v>1792</v>
      </c>
      <c r="AI1375">
        <v>5</v>
      </c>
      <c r="AJ1375">
        <v>11</v>
      </c>
      <c r="AK1375">
        <v>158</v>
      </c>
      <c r="AM1375" s="23" t="s">
        <v>744</v>
      </c>
      <c r="AN1375" t="s">
        <v>643</v>
      </c>
      <c r="AO1375" s="23">
        <v>5088</v>
      </c>
      <c r="AQ1375" s="23">
        <v>357</v>
      </c>
      <c r="AR1375" s="29">
        <v>1284</v>
      </c>
      <c r="AS1375" s="23">
        <v>33</v>
      </c>
    </row>
    <row r="1376" spans="13:45" x14ac:dyDescent="0.35">
      <c r="M1376"/>
      <c r="AC1376"/>
      <c r="AF1376">
        <v>350</v>
      </c>
      <c r="AG1376">
        <v>144511</v>
      </c>
      <c r="AH1376">
        <v>1792</v>
      </c>
      <c r="AI1376">
        <v>5</v>
      </c>
      <c r="AJ1376">
        <v>16</v>
      </c>
      <c r="AK1376">
        <v>159</v>
      </c>
      <c r="AM1376" s="23" t="s">
        <v>30</v>
      </c>
      <c r="AN1376" t="s">
        <v>745</v>
      </c>
      <c r="AO1376" s="23">
        <v>5089</v>
      </c>
      <c r="AQ1376" s="23">
        <v>266</v>
      </c>
      <c r="AR1376" s="29">
        <v>315</v>
      </c>
      <c r="AS1376" s="23">
        <v>70</v>
      </c>
    </row>
    <row r="1377" spans="13:45" x14ac:dyDescent="0.35">
      <c r="M1377"/>
      <c r="AC1377"/>
      <c r="AF1377">
        <v>350</v>
      </c>
      <c r="AG1377">
        <v>144511</v>
      </c>
      <c r="AH1377">
        <v>1792</v>
      </c>
      <c r="AI1377">
        <v>5</v>
      </c>
      <c r="AJ1377">
        <v>17</v>
      </c>
      <c r="AK1377">
        <v>160</v>
      </c>
      <c r="AM1377" s="23" t="s">
        <v>27</v>
      </c>
      <c r="AN1377" t="s">
        <v>748</v>
      </c>
      <c r="AO1377" s="23">
        <v>5095</v>
      </c>
      <c r="AQ1377" s="23">
        <v>357</v>
      </c>
      <c r="AR1377" s="29">
        <v>359</v>
      </c>
      <c r="AS1377" s="23">
        <v>55</v>
      </c>
    </row>
    <row r="1378" spans="13:45" x14ac:dyDescent="0.35">
      <c r="M1378"/>
      <c r="AC1378"/>
      <c r="AF1378">
        <v>351</v>
      </c>
      <c r="AG1378">
        <v>144516</v>
      </c>
      <c r="AH1378">
        <v>1792</v>
      </c>
      <c r="AI1378">
        <v>5</v>
      </c>
      <c r="AJ1378">
        <v>17</v>
      </c>
      <c r="AK1378">
        <v>160</v>
      </c>
      <c r="AM1378" s="23" t="s">
        <v>403</v>
      </c>
      <c r="AN1378" t="s">
        <v>631</v>
      </c>
      <c r="AO1378" s="23">
        <v>5097</v>
      </c>
      <c r="AQ1378" s="23">
        <v>282</v>
      </c>
      <c r="AR1378" s="29">
        <v>21</v>
      </c>
      <c r="AS1378" s="23">
        <v>25</v>
      </c>
    </row>
    <row r="1379" spans="13:45" x14ac:dyDescent="0.35">
      <c r="M1379"/>
      <c r="AC1379"/>
      <c r="AF1379">
        <v>351</v>
      </c>
      <c r="AG1379">
        <v>144516</v>
      </c>
      <c r="AH1379">
        <v>1792</v>
      </c>
      <c r="AI1379">
        <v>5</v>
      </c>
      <c r="AJ1379">
        <v>17</v>
      </c>
      <c r="AK1379">
        <v>160</v>
      </c>
      <c r="AM1379" s="23" t="s">
        <v>53</v>
      </c>
      <c r="AN1379" t="s">
        <v>227</v>
      </c>
      <c r="AO1379" s="23">
        <v>5098</v>
      </c>
      <c r="AQ1379" s="23">
        <v>49</v>
      </c>
      <c r="AR1379" s="29">
        <v>1319</v>
      </c>
      <c r="AS1379" s="23">
        <v>30</v>
      </c>
    </row>
    <row r="1380" spans="13:45" x14ac:dyDescent="0.35">
      <c r="M1380"/>
      <c r="AC1380"/>
      <c r="AF1380">
        <v>351</v>
      </c>
      <c r="AG1380">
        <v>144516</v>
      </c>
      <c r="AH1380">
        <v>1792</v>
      </c>
      <c r="AI1380">
        <v>5</v>
      </c>
      <c r="AJ1380">
        <v>17</v>
      </c>
      <c r="AK1380">
        <v>160</v>
      </c>
      <c r="AM1380" t="s">
        <v>228</v>
      </c>
      <c r="AN1380" t="s">
        <v>271</v>
      </c>
      <c r="AO1380" s="23">
        <v>5100</v>
      </c>
      <c r="AQ1380" s="23">
        <v>353</v>
      </c>
      <c r="AR1380" s="29">
        <v>1352</v>
      </c>
      <c r="AS1380" s="23">
        <v>53</v>
      </c>
    </row>
    <row r="1381" spans="13:45" x14ac:dyDescent="0.35">
      <c r="M1381"/>
      <c r="AC1381"/>
      <c r="AF1381">
        <v>351</v>
      </c>
      <c r="AG1381">
        <v>144516</v>
      </c>
      <c r="AH1381">
        <v>1792</v>
      </c>
      <c r="AI1381">
        <v>5</v>
      </c>
      <c r="AJ1381">
        <v>21</v>
      </c>
      <c r="AK1381">
        <v>160</v>
      </c>
      <c r="AM1381" s="23" t="s">
        <v>85</v>
      </c>
      <c r="AN1381" t="s">
        <v>719</v>
      </c>
      <c r="AO1381" s="23">
        <v>5104</v>
      </c>
      <c r="AQ1381" s="23">
        <v>248</v>
      </c>
      <c r="AR1381" s="29">
        <v>1084</v>
      </c>
      <c r="AS1381" s="23">
        <v>31</v>
      </c>
    </row>
    <row r="1382" spans="13:45" x14ac:dyDescent="0.35">
      <c r="M1382"/>
      <c r="AC1382"/>
      <c r="AF1382">
        <v>351</v>
      </c>
      <c r="AG1382">
        <v>144516</v>
      </c>
      <c r="AH1382">
        <v>1792</v>
      </c>
      <c r="AI1382">
        <v>5</v>
      </c>
      <c r="AJ1382">
        <v>21</v>
      </c>
      <c r="AK1382">
        <v>160</v>
      </c>
      <c r="AM1382" s="23" t="s">
        <v>195</v>
      </c>
      <c r="AN1382" t="s">
        <v>251</v>
      </c>
      <c r="AO1382" s="23">
        <v>5115</v>
      </c>
      <c r="AQ1382" s="23">
        <v>328</v>
      </c>
      <c r="AR1382" s="29">
        <v>1529</v>
      </c>
      <c r="AS1382" s="23">
        <v>49</v>
      </c>
    </row>
    <row r="1383" spans="13:45" x14ac:dyDescent="0.35">
      <c r="M1383"/>
      <c r="AC1383"/>
      <c r="AF1383">
        <v>351</v>
      </c>
      <c r="AG1383">
        <v>144516</v>
      </c>
      <c r="AH1383">
        <v>1792</v>
      </c>
      <c r="AI1383">
        <v>5</v>
      </c>
      <c r="AJ1383">
        <v>22</v>
      </c>
      <c r="AK1383">
        <v>160</v>
      </c>
      <c r="AM1383" s="23" t="s">
        <v>225</v>
      </c>
      <c r="AN1383" t="s">
        <v>226</v>
      </c>
      <c r="AO1383" s="23">
        <v>5116</v>
      </c>
      <c r="AQ1383" s="23">
        <v>251</v>
      </c>
      <c r="AR1383" s="29">
        <v>168</v>
      </c>
      <c r="AS1383" s="23">
        <v>75</v>
      </c>
    </row>
    <row r="1384" spans="13:45" x14ac:dyDescent="0.35">
      <c r="M1384"/>
      <c r="AC1384"/>
      <c r="AF1384">
        <v>351</v>
      </c>
      <c r="AG1384">
        <v>144516</v>
      </c>
      <c r="AH1384">
        <v>1792</v>
      </c>
      <c r="AI1384">
        <v>5</v>
      </c>
      <c r="AJ1384">
        <v>25</v>
      </c>
      <c r="AK1384">
        <v>161</v>
      </c>
      <c r="AM1384" s="23" t="s">
        <v>42</v>
      </c>
      <c r="AN1384" t="s">
        <v>139</v>
      </c>
      <c r="AO1384" s="23">
        <v>5117</v>
      </c>
      <c r="AQ1384" s="23">
        <v>371</v>
      </c>
      <c r="AR1384" s="29">
        <v>54</v>
      </c>
      <c r="AS1384" s="23">
        <v>83</v>
      </c>
    </row>
    <row r="1385" spans="13:45" x14ac:dyDescent="0.35">
      <c r="M1385"/>
      <c r="AC1385"/>
      <c r="AF1385">
        <v>351</v>
      </c>
      <c r="AG1385">
        <v>144516</v>
      </c>
      <c r="AH1385">
        <v>1792</v>
      </c>
      <c r="AI1385">
        <v>5</v>
      </c>
      <c r="AJ1385">
        <v>25</v>
      </c>
      <c r="AK1385">
        <v>161</v>
      </c>
      <c r="AM1385" s="23" t="s">
        <v>122</v>
      </c>
      <c r="AN1385" t="s">
        <v>228</v>
      </c>
      <c r="AO1385" s="23">
        <v>5118</v>
      </c>
      <c r="AQ1385" s="23">
        <v>371</v>
      </c>
      <c r="AR1385" s="29">
        <v>663</v>
      </c>
      <c r="AS1385" s="23">
        <v>46</v>
      </c>
    </row>
    <row r="1386" spans="13:45" x14ac:dyDescent="0.35">
      <c r="M1386"/>
      <c r="AC1386"/>
      <c r="AF1386">
        <v>351</v>
      </c>
      <c r="AG1386">
        <v>144516</v>
      </c>
      <c r="AH1386">
        <v>1792</v>
      </c>
      <c r="AI1386">
        <v>5</v>
      </c>
      <c r="AJ1386">
        <v>25</v>
      </c>
      <c r="AK1386">
        <v>161</v>
      </c>
      <c r="AM1386" s="23" t="s">
        <v>122</v>
      </c>
      <c r="AN1386" t="s">
        <v>228</v>
      </c>
      <c r="AO1386" s="23">
        <v>5119</v>
      </c>
      <c r="AQ1386" s="23">
        <v>371</v>
      </c>
      <c r="AR1386" s="29">
        <v>15</v>
      </c>
      <c r="AS1386" s="23">
        <v>47</v>
      </c>
    </row>
    <row r="1387" spans="13:45" x14ac:dyDescent="0.35">
      <c r="M1387"/>
      <c r="AC1387"/>
      <c r="AF1387">
        <v>351</v>
      </c>
      <c r="AG1387">
        <v>144516</v>
      </c>
      <c r="AH1387">
        <v>1792</v>
      </c>
      <c r="AI1387">
        <v>5</v>
      </c>
      <c r="AJ1387">
        <v>25</v>
      </c>
      <c r="AK1387">
        <v>161</v>
      </c>
      <c r="AM1387" s="23" t="s">
        <v>749</v>
      </c>
      <c r="AN1387" t="s">
        <v>715</v>
      </c>
      <c r="AO1387" s="23">
        <v>5120</v>
      </c>
      <c r="AQ1387" s="23">
        <v>372</v>
      </c>
      <c r="AR1387" s="29">
        <v>2930</v>
      </c>
      <c r="AS1387" s="23">
        <v>0</v>
      </c>
    </row>
    <row r="1388" spans="13:45" x14ac:dyDescent="0.35">
      <c r="M1388"/>
      <c r="AC1388"/>
      <c r="AF1388">
        <v>351</v>
      </c>
      <c r="AG1388">
        <v>144516</v>
      </c>
      <c r="AH1388">
        <v>1792</v>
      </c>
      <c r="AI1388">
        <v>5</v>
      </c>
      <c r="AJ1388">
        <v>25</v>
      </c>
      <c r="AK1388">
        <v>161</v>
      </c>
      <c r="AM1388" s="23" t="s">
        <v>173</v>
      </c>
      <c r="AN1388" t="s">
        <v>300</v>
      </c>
      <c r="AO1388" s="23">
        <v>5121</v>
      </c>
      <c r="AQ1388" s="23">
        <v>372</v>
      </c>
      <c r="AR1388" s="29">
        <v>2462</v>
      </c>
      <c r="AS1388" s="23">
        <v>43</v>
      </c>
    </row>
    <row r="1389" spans="13:45" x14ac:dyDescent="0.35">
      <c r="M1389"/>
      <c r="AC1389"/>
      <c r="AF1389">
        <v>351</v>
      </c>
      <c r="AG1389">
        <v>144516</v>
      </c>
      <c r="AH1389">
        <v>1792</v>
      </c>
      <c r="AI1389">
        <v>5</v>
      </c>
      <c r="AJ1389">
        <v>25</v>
      </c>
      <c r="AK1389">
        <v>161</v>
      </c>
      <c r="AM1389" s="23" t="s">
        <v>27</v>
      </c>
      <c r="AN1389" t="s">
        <v>685</v>
      </c>
      <c r="AO1389" s="23">
        <v>5135</v>
      </c>
      <c r="AQ1389" s="23">
        <v>94</v>
      </c>
      <c r="AR1389" s="29">
        <v>846</v>
      </c>
      <c r="AS1389" s="23">
        <v>0</v>
      </c>
    </row>
    <row r="1390" spans="13:45" x14ac:dyDescent="0.35">
      <c r="M1390"/>
      <c r="AC1390"/>
      <c r="AF1390">
        <v>351</v>
      </c>
      <c r="AG1390">
        <v>144516</v>
      </c>
      <c r="AH1390">
        <v>1792</v>
      </c>
      <c r="AI1390">
        <v>5</v>
      </c>
      <c r="AJ1390">
        <v>25</v>
      </c>
      <c r="AK1390">
        <v>161</v>
      </c>
      <c r="AM1390" s="23" t="s">
        <v>27</v>
      </c>
      <c r="AN1390" t="s">
        <v>750</v>
      </c>
      <c r="AO1390" s="23">
        <v>5138</v>
      </c>
      <c r="AQ1390" s="23">
        <v>323</v>
      </c>
      <c r="AR1390" s="29">
        <v>1676</v>
      </c>
      <c r="AS1390" s="23">
        <v>96</v>
      </c>
    </row>
    <row r="1391" spans="13:45" x14ac:dyDescent="0.35">
      <c r="M1391"/>
      <c r="AC1391"/>
      <c r="AF1391">
        <v>351</v>
      </c>
      <c r="AG1391">
        <v>144516</v>
      </c>
      <c r="AH1391">
        <v>1792</v>
      </c>
      <c r="AI1391">
        <v>5</v>
      </c>
      <c r="AJ1391">
        <v>28</v>
      </c>
      <c r="AK1391">
        <v>162</v>
      </c>
      <c r="AL1391" t="s">
        <v>23</v>
      </c>
      <c r="AM1391" s="23" t="s">
        <v>179</v>
      </c>
      <c r="AN1391" t="s">
        <v>180</v>
      </c>
      <c r="AO1391" s="23">
        <v>5139</v>
      </c>
      <c r="AQ1391" s="23">
        <v>336</v>
      </c>
      <c r="AR1391" s="29">
        <v>16</v>
      </c>
      <c r="AS1391" s="23">
        <v>34</v>
      </c>
    </row>
    <row r="1392" spans="13:45" x14ac:dyDescent="0.35">
      <c r="M1392"/>
      <c r="AC1392"/>
      <c r="AF1392">
        <v>351</v>
      </c>
      <c r="AG1392">
        <v>144516</v>
      </c>
      <c r="AH1392">
        <v>1792</v>
      </c>
      <c r="AI1392">
        <v>5</v>
      </c>
      <c r="AJ1392">
        <v>28</v>
      </c>
      <c r="AK1392">
        <v>162</v>
      </c>
      <c r="AM1392" s="23" t="s">
        <v>42</v>
      </c>
      <c r="AN1392" t="s">
        <v>751</v>
      </c>
      <c r="AO1392" s="23">
        <v>5140</v>
      </c>
      <c r="AQ1392" s="23">
        <v>374</v>
      </c>
      <c r="AR1392" s="29">
        <v>222</v>
      </c>
      <c r="AS1392" s="23">
        <v>1</v>
      </c>
    </row>
    <row r="1393" spans="13:46" x14ac:dyDescent="0.35">
      <c r="M1393"/>
      <c r="AC1393"/>
      <c r="AF1393">
        <v>351</v>
      </c>
      <c r="AG1393">
        <v>144516</v>
      </c>
      <c r="AH1393">
        <v>1792</v>
      </c>
      <c r="AI1393">
        <v>5</v>
      </c>
      <c r="AJ1393">
        <v>28</v>
      </c>
      <c r="AK1393">
        <v>162</v>
      </c>
      <c r="AM1393" s="23" t="s">
        <v>40</v>
      </c>
      <c r="AN1393" t="s">
        <v>41</v>
      </c>
      <c r="AO1393" s="23">
        <v>5143</v>
      </c>
      <c r="AQ1393" s="23">
        <v>33</v>
      </c>
      <c r="AR1393" s="29">
        <v>119</v>
      </c>
      <c r="AS1393" s="23">
        <v>85</v>
      </c>
    </row>
    <row r="1394" spans="13:46" x14ac:dyDescent="0.35">
      <c r="M1394"/>
      <c r="AC1394"/>
      <c r="AF1394">
        <v>351</v>
      </c>
      <c r="AG1394">
        <v>144516</v>
      </c>
      <c r="AH1394">
        <v>1792</v>
      </c>
      <c r="AI1394">
        <v>5</v>
      </c>
      <c r="AJ1394">
        <v>28</v>
      </c>
      <c r="AK1394">
        <v>162</v>
      </c>
      <c r="AM1394" s="23" t="s">
        <v>425</v>
      </c>
      <c r="AN1394" t="s">
        <v>700</v>
      </c>
      <c r="AO1394" s="23">
        <v>5148</v>
      </c>
      <c r="AQ1394" s="23">
        <v>325</v>
      </c>
      <c r="AR1394" s="29">
        <v>8904</v>
      </c>
      <c r="AS1394" s="23">
        <v>26</v>
      </c>
    </row>
    <row r="1395" spans="13:46" x14ac:dyDescent="0.35">
      <c r="M1395"/>
      <c r="AC1395"/>
      <c r="AF1395">
        <v>351</v>
      </c>
      <c r="AG1395">
        <v>144516</v>
      </c>
      <c r="AH1395">
        <v>1792</v>
      </c>
      <c r="AI1395">
        <v>6</v>
      </c>
      <c r="AJ1395">
        <v>30</v>
      </c>
      <c r="AK1395">
        <v>162</v>
      </c>
      <c r="AM1395" s="23" t="s">
        <v>752</v>
      </c>
      <c r="AN1395" t="s">
        <v>753</v>
      </c>
      <c r="AO1395" s="23">
        <v>5154</v>
      </c>
      <c r="AQ1395" s="23">
        <v>375</v>
      </c>
      <c r="AR1395" s="29">
        <v>108</v>
      </c>
      <c r="AS1395" s="23">
        <v>0</v>
      </c>
    </row>
    <row r="1396" spans="13:46" x14ac:dyDescent="0.35">
      <c r="M1396"/>
      <c r="AC1396"/>
      <c r="AF1396">
        <v>351</v>
      </c>
      <c r="AG1396">
        <v>144516</v>
      </c>
      <c r="AH1396">
        <v>1792</v>
      </c>
      <c r="AI1396">
        <v>6</v>
      </c>
      <c r="AJ1396">
        <v>2</v>
      </c>
      <c r="AK1396">
        <v>162</v>
      </c>
      <c r="AM1396" s="23" t="s">
        <v>754</v>
      </c>
      <c r="AN1396" t="s">
        <v>755</v>
      </c>
      <c r="AO1396" s="23">
        <v>5165</v>
      </c>
      <c r="AQ1396" s="23">
        <v>209</v>
      </c>
      <c r="AR1396" s="29">
        <v>7220</v>
      </c>
      <c r="AS1396" s="23">
        <v>33</v>
      </c>
    </row>
    <row r="1397" spans="13:46" x14ac:dyDescent="0.35">
      <c r="M1397"/>
      <c r="AC1397"/>
      <c r="AF1397">
        <v>351</v>
      </c>
      <c r="AG1397">
        <v>144516</v>
      </c>
      <c r="AH1397">
        <v>1792</v>
      </c>
      <c r="AI1397">
        <v>6</v>
      </c>
      <c r="AJ1397">
        <v>4</v>
      </c>
      <c r="AK1397">
        <v>163</v>
      </c>
      <c r="AM1397" s="23" t="s">
        <v>26</v>
      </c>
      <c r="AN1397" t="s">
        <v>372</v>
      </c>
      <c r="AO1397" s="23">
        <v>5167</v>
      </c>
      <c r="AQ1397" s="23">
        <v>116</v>
      </c>
      <c r="AR1397" s="29">
        <v>4000</v>
      </c>
      <c r="AS1397" s="23">
        <v>0</v>
      </c>
    </row>
    <row r="1398" spans="13:46" x14ac:dyDescent="0.35">
      <c r="M1398"/>
      <c r="AC1398"/>
      <c r="AF1398">
        <v>351</v>
      </c>
      <c r="AG1398">
        <v>144519</v>
      </c>
      <c r="AH1398">
        <v>1792</v>
      </c>
      <c r="AI1398">
        <v>6</v>
      </c>
      <c r="AJ1398">
        <v>6</v>
      </c>
      <c r="AK1398">
        <v>163</v>
      </c>
      <c r="AM1398" s="23" t="s">
        <v>151</v>
      </c>
      <c r="AN1398" t="s">
        <v>70</v>
      </c>
      <c r="AO1398" s="23">
        <v>5170</v>
      </c>
      <c r="AQ1398" s="23">
        <v>321</v>
      </c>
      <c r="AR1398" s="29">
        <v>413</v>
      </c>
      <c r="AS1398" s="23">
        <v>65</v>
      </c>
    </row>
    <row r="1399" spans="13:46" x14ac:dyDescent="0.35">
      <c r="M1399"/>
      <c r="AC1399"/>
      <c r="AF1399">
        <v>351</v>
      </c>
      <c r="AG1399">
        <v>144519</v>
      </c>
      <c r="AH1399">
        <v>1792</v>
      </c>
      <c r="AI1399">
        <v>6</v>
      </c>
      <c r="AJ1399">
        <v>6</v>
      </c>
      <c r="AK1399">
        <v>163</v>
      </c>
      <c r="AM1399" s="23" t="s">
        <v>104</v>
      </c>
      <c r="AN1399" t="s">
        <v>577</v>
      </c>
      <c r="AO1399" s="23">
        <v>5175</v>
      </c>
      <c r="AQ1399" s="23">
        <v>213</v>
      </c>
      <c r="AR1399" s="29">
        <v>2210</v>
      </c>
      <c r="AS1399" s="23">
        <v>83</v>
      </c>
      <c r="AT1399" s="39"/>
    </row>
    <row r="1400" spans="13:46" x14ac:dyDescent="0.35">
      <c r="M1400"/>
      <c r="AC1400"/>
      <c r="AF1400">
        <v>351</v>
      </c>
      <c r="AG1400">
        <v>144519</v>
      </c>
      <c r="AH1400">
        <v>1792</v>
      </c>
      <c r="AI1400">
        <v>6</v>
      </c>
      <c r="AJ1400">
        <v>7</v>
      </c>
      <c r="AK1400">
        <v>163</v>
      </c>
      <c r="AM1400" s="23" t="s">
        <v>567</v>
      </c>
      <c r="AO1400" s="23">
        <v>5176</v>
      </c>
      <c r="AQ1400" s="23">
        <v>353</v>
      </c>
      <c r="AR1400" s="29">
        <v>765</v>
      </c>
      <c r="AS1400" s="23">
        <v>83</v>
      </c>
      <c r="AT1400" s="39"/>
    </row>
    <row r="1401" spans="13:46" x14ac:dyDescent="0.35">
      <c r="M1401"/>
      <c r="AC1401"/>
      <c r="AF1401">
        <v>351</v>
      </c>
      <c r="AG1401">
        <v>144519</v>
      </c>
      <c r="AH1401">
        <v>1792</v>
      </c>
      <c r="AI1401">
        <v>6</v>
      </c>
      <c r="AJ1401">
        <v>8</v>
      </c>
      <c r="AK1401">
        <v>164</v>
      </c>
      <c r="AM1401" s="23" t="s">
        <v>148</v>
      </c>
      <c r="AN1401" t="s">
        <v>720</v>
      </c>
      <c r="AO1401" s="23">
        <v>5188</v>
      </c>
      <c r="AQ1401" s="23">
        <v>107</v>
      </c>
      <c r="AR1401" s="29">
        <v>83</v>
      </c>
      <c r="AS1401" s="23">
        <v>5</v>
      </c>
    </row>
    <row r="1402" spans="13:46" x14ac:dyDescent="0.35">
      <c r="M1402"/>
      <c r="AC1402"/>
      <c r="AF1402">
        <v>351</v>
      </c>
      <c r="AG1402">
        <v>144519</v>
      </c>
      <c r="AH1402">
        <v>1792</v>
      </c>
      <c r="AI1402">
        <v>6</v>
      </c>
      <c r="AJ1402">
        <v>8</v>
      </c>
      <c r="AK1402">
        <v>164</v>
      </c>
      <c r="AM1402" s="23" t="s">
        <v>425</v>
      </c>
      <c r="AN1402" t="s">
        <v>700</v>
      </c>
      <c r="AO1402" s="23">
        <v>5189</v>
      </c>
      <c r="AQ1402" s="23">
        <v>325</v>
      </c>
      <c r="AR1402" s="29">
        <v>6312</v>
      </c>
      <c r="AS1402" s="23">
        <v>98</v>
      </c>
    </row>
    <row r="1403" spans="13:46" x14ac:dyDescent="0.35">
      <c r="M1403"/>
      <c r="AC1403"/>
      <c r="AF1403">
        <v>351</v>
      </c>
      <c r="AG1403">
        <v>144519</v>
      </c>
      <c r="AH1403">
        <v>1792</v>
      </c>
      <c r="AI1403">
        <v>6</v>
      </c>
      <c r="AJ1403">
        <v>11</v>
      </c>
      <c r="AK1403">
        <v>165</v>
      </c>
      <c r="AM1403" s="23" t="s">
        <v>36</v>
      </c>
      <c r="AN1403" t="s">
        <v>44</v>
      </c>
      <c r="AO1403" s="23">
        <v>5192</v>
      </c>
      <c r="AQ1403" s="23">
        <v>137</v>
      </c>
      <c r="AR1403" s="29">
        <v>1501</v>
      </c>
      <c r="AS1403" s="23">
        <v>10</v>
      </c>
    </row>
    <row r="1404" spans="13:46" x14ac:dyDescent="0.35">
      <c r="M1404"/>
      <c r="AC1404"/>
      <c r="AF1404">
        <v>351</v>
      </c>
      <c r="AG1404">
        <v>144519</v>
      </c>
      <c r="AH1404">
        <v>1792</v>
      </c>
      <c r="AI1404">
        <v>6</v>
      </c>
      <c r="AJ1404">
        <v>11</v>
      </c>
      <c r="AK1404">
        <v>165</v>
      </c>
      <c r="AM1404" s="23" t="s">
        <v>173</v>
      </c>
      <c r="AN1404" t="s">
        <v>157</v>
      </c>
      <c r="AO1404" s="23">
        <v>5194</v>
      </c>
      <c r="AQ1404" s="23">
        <v>379</v>
      </c>
      <c r="AR1404" s="29">
        <v>6727</v>
      </c>
      <c r="AS1404" s="23">
        <v>31</v>
      </c>
    </row>
    <row r="1405" spans="13:46" x14ac:dyDescent="0.35">
      <c r="M1405"/>
      <c r="AC1405"/>
      <c r="AF1405">
        <v>351</v>
      </c>
      <c r="AG1405">
        <v>144519</v>
      </c>
      <c r="AH1405">
        <v>1792</v>
      </c>
      <c r="AI1405">
        <v>6</v>
      </c>
      <c r="AJ1405">
        <v>13</v>
      </c>
      <c r="AK1405">
        <v>165</v>
      </c>
      <c r="AM1405" s="23" t="s">
        <v>284</v>
      </c>
      <c r="AN1405" t="s">
        <v>596</v>
      </c>
      <c r="AO1405" s="23">
        <v>5195</v>
      </c>
      <c r="AQ1405" s="23">
        <v>111</v>
      </c>
      <c r="AR1405" s="29">
        <v>644</v>
      </c>
      <c r="AS1405" s="23">
        <v>88</v>
      </c>
    </row>
    <row r="1406" spans="13:46" x14ac:dyDescent="0.35">
      <c r="M1406"/>
      <c r="AC1406"/>
      <c r="AF1406">
        <v>351</v>
      </c>
      <c r="AG1406">
        <v>144519</v>
      </c>
      <c r="AH1406">
        <v>1792</v>
      </c>
      <c r="AI1406">
        <v>6</v>
      </c>
      <c r="AJ1406">
        <v>13</v>
      </c>
      <c r="AK1406">
        <v>165</v>
      </c>
      <c r="AM1406" s="23" t="s">
        <v>26</v>
      </c>
      <c r="AN1406" t="s">
        <v>48</v>
      </c>
      <c r="AO1406" s="23">
        <v>5196</v>
      </c>
      <c r="AQ1406" s="23">
        <v>379</v>
      </c>
      <c r="AR1406" s="29">
        <v>261</v>
      </c>
      <c r="AS1406" s="23">
        <v>75</v>
      </c>
    </row>
    <row r="1407" spans="13:46" x14ac:dyDescent="0.35">
      <c r="M1407"/>
      <c r="AC1407"/>
      <c r="AF1407">
        <v>351</v>
      </c>
      <c r="AG1407">
        <v>144519</v>
      </c>
      <c r="AH1407">
        <v>1792</v>
      </c>
      <c r="AI1407">
        <v>6</v>
      </c>
      <c r="AJ1407">
        <v>13</v>
      </c>
      <c r="AK1407">
        <v>165</v>
      </c>
      <c r="AM1407" s="23" t="s">
        <v>261</v>
      </c>
      <c r="AN1407" t="s">
        <v>445</v>
      </c>
      <c r="AO1407" s="23">
        <v>5197</v>
      </c>
      <c r="AQ1407" s="23">
        <v>115</v>
      </c>
      <c r="AR1407" s="29">
        <v>14</v>
      </c>
      <c r="AS1407" s="23">
        <v>40</v>
      </c>
    </row>
    <row r="1408" spans="13:46" x14ac:dyDescent="0.35">
      <c r="M1408"/>
      <c r="AC1408"/>
      <c r="AF1408">
        <v>351</v>
      </c>
      <c r="AG1408">
        <v>144519</v>
      </c>
      <c r="AH1408">
        <v>1792</v>
      </c>
      <c r="AI1408">
        <v>6</v>
      </c>
      <c r="AJ1408">
        <v>13</v>
      </c>
      <c r="AK1408">
        <v>165</v>
      </c>
      <c r="AM1408" s="23" t="s">
        <v>27</v>
      </c>
      <c r="AN1408" t="s">
        <v>448</v>
      </c>
      <c r="AO1408" s="23">
        <v>5198</v>
      </c>
      <c r="AQ1408" s="23">
        <v>121</v>
      </c>
      <c r="AR1408" s="29">
        <v>264</v>
      </c>
      <c r="AS1408" s="23">
        <v>26</v>
      </c>
    </row>
    <row r="1409" spans="13:45" x14ac:dyDescent="0.35">
      <c r="M1409"/>
      <c r="AC1409"/>
      <c r="AF1409">
        <v>351</v>
      </c>
      <c r="AG1409">
        <v>144519</v>
      </c>
      <c r="AH1409">
        <v>1792</v>
      </c>
      <c r="AI1409">
        <v>6</v>
      </c>
      <c r="AJ1409">
        <v>13</v>
      </c>
      <c r="AK1409">
        <v>165</v>
      </c>
      <c r="AM1409" s="23" t="s">
        <v>151</v>
      </c>
      <c r="AN1409" t="s">
        <v>475</v>
      </c>
      <c r="AO1409" s="23">
        <v>5199</v>
      </c>
      <c r="AQ1409" s="23">
        <v>121</v>
      </c>
      <c r="AR1409" s="29">
        <v>276</v>
      </c>
      <c r="AS1409" s="23">
        <v>86</v>
      </c>
    </row>
    <row r="1410" spans="13:45" x14ac:dyDescent="0.35">
      <c r="M1410"/>
      <c r="AC1410"/>
      <c r="AF1410">
        <v>351</v>
      </c>
      <c r="AG1410">
        <v>144519</v>
      </c>
      <c r="AH1410">
        <v>1792</v>
      </c>
      <c r="AI1410">
        <v>6</v>
      </c>
      <c r="AJ1410">
        <v>13</v>
      </c>
      <c r="AK1410">
        <v>165</v>
      </c>
      <c r="AM1410" s="23" t="s">
        <v>514</v>
      </c>
      <c r="AN1410" t="s">
        <v>515</v>
      </c>
      <c r="AO1410" s="23">
        <v>5200</v>
      </c>
      <c r="AQ1410" s="23">
        <v>153</v>
      </c>
      <c r="AR1410" s="29">
        <v>358</v>
      </c>
      <c r="AS1410" s="23">
        <v>2</v>
      </c>
    </row>
    <row r="1411" spans="13:45" x14ac:dyDescent="0.35">
      <c r="M1411"/>
      <c r="AC1411"/>
      <c r="AF1411">
        <v>351</v>
      </c>
      <c r="AG1411">
        <v>144519</v>
      </c>
      <c r="AH1411">
        <v>1792</v>
      </c>
      <c r="AI1411">
        <v>6</v>
      </c>
      <c r="AJ1411">
        <v>13</v>
      </c>
      <c r="AK1411">
        <v>165</v>
      </c>
      <c r="AM1411" s="23" t="s">
        <v>284</v>
      </c>
      <c r="AN1411" t="s">
        <v>596</v>
      </c>
      <c r="AO1411" s="23">
        <v>5201</v>
      </c>
      <c r="AQ1411" s="23">
        <v>111</v>
      </c>
      <c r="AR1411" s="29">
        <v>19</v>
      </c>
      <c r="AS1411" s="23">
        <v>37</v>
      </c>
    </row>
    <row r="1412" spans="13:45" x14ac:dyDescent="0.35">
      <c r="M1412"/>
      <c r="AC1412"/>
      <c r="AF1412">
        <v>351</v>
      </c>
      <c r="AG1412">
        <v>144519</v>
      </c>
      <c r="AH1412">
        <v>1792</v>
      </c>
      <c r="AI1412">
        <v>6</v>
      </c>
      <c r="AJ1412">
        <v>13</v>
      </c>
      <c r="AK1412">
        <v>165</v>
      </c>
      <c r="AM1412" s="23" t="s">
        <v>561</v>
      </c>
      <c r="AN1412" t="s">
        <v>192</v>
      </c>
      <c r="AO1412" s="23">
        <v>5202</v>
      </c>
      <c r="AQ1412" s="23">
        <v>80</v>
      </c>
      <c r="AR1412" s="29">
        <v>80</v>
      </c>
      <c r="AS1412" s="23">
        <v>97</v>
      </c>
    </row>
    <row r="1413" spans="13:45" x14ac:dyDescent="0.35">
      <c r="M1413"/>
      <c r="AC1413"/>
      <c r="AF1413">
        <v>358</v>
      </c>
      <c r="AG1413">
        <v>144554</v>
      </c>
      <c r="AH1413">
        <v>1792</v>
      </c>
      <c r="AI1413">
        <v>6</v>
      </c>
      <c r="AJ1413">
        <v>13</v>
      </c>
      <c r="AK1413">
        <v>165</v>
      </c>
      <c r="AM1413" t="s">
        <v>337</v>
      </c>
      <c r="AN1413" t="s">
        <v>199</v>
      </c>
      <c r="AO1413" s="23">
        <v>5203</v>
      </c>
      <c r="AQ1413" s="23">
        <v>47</v>
      </c>
      <c r="AR1413" s="29">
        <v>1565</v>
      </c>
      <c r="AS1413" s="23">
        <v>67</v>
      </c>
    </row>
    <row r="1414" spans="13:45" x14ac:dyDescent="0.35">
      <c r="M1414"/>
      <c r="AC1414"/>
      <c r="AF1414">
        <v>358</v>
      </c>
      <c r="AG1414">
        <v>144554</v>
      </c>
      <c r="AH1414">
        <v>1792</v>
      </c>
      <c r="AI1414">
        <v>6</v>
      </c>
      <c r="AJ1414">
        <v>13</v>
      </c>
      <c r="AK1414">
        <v>165</v>
      </c>
      <c r="AM1414" s="23" t="s">
        <v>154</v>
      </c>
      <c r="AN1414" t="s">
        <v>756</v>
      </c>
      <c r="AO1414" s="23">
        <v>5208</v>
      </c>
      <c r="AQ1414" s="23">
        <v>380</v>
      </c>
      <c r="AR1414" s="29">
        <v>108</v>
      </c>
      <c r="AS1414" s="23">
        <v>0</v>
      </c>
    </row>
    <row r="1415" spans="13:45" x14ac:dyDescent="0.35">
      <c r="M1415"/>
      <c r="AC1415"/>
      <c r="AF1415">
        <v>358</v>
      </c>
      <c r="AG1415">
        <v>144554</v>
      </c>
      <c r="AH1415">
        <v>1792</v>
      </c>
      <c r="AI1415">
        <v>6</v>
      </c>
      <c r="AJ1415">
        <v>13</v>
      </c>
      <c r="AK1415">
        <v>165</v>
      </c>
      <c r="AM1415" s="23" t="s">
        <v>744</v>
      </c>
      <c r="AN1415" t="s">
        <v>643</v>
      </c>
      <c r="AO1415" s="23">
        <v>5209</v>
      </c>
      <c r="AQ1415" s="23">
        <v>357</v>
      </c>
      <c r="AR1415" s="29">
        <v>67</v>
      </c>
      <c r="AS1415" s="23">
        <v>97</v>
      </c>
    </row>
    <row r="1416" spans="13:45" x14ac:dyDescent="0.35">
      <c r="M1416"/>
      <c r="AC1416"/>
      <c r="AF1416">
        <v>358</v>
      </c>
      <c r="AG1416">
        <v>144554</v>
      </c>
      <c r="AH1416">
        <v>1792</v>
      </c>
      <c r="AI1416">
        <v>6</v>
      </c>
      <c r="AJ1416">
        <v>14</v>
      </c>
      <c r="AK1416">
        <v>165</v>
      </c>
      <c r="AM1416" s="23" t="s">
        <v>24</v>
      </c>
      <c r="AN1416" t="s">
        <v>26</v>
      </c>
      <c r="AO1416" s="23">
        <v>5210</v>
      </c>
      <c r="AQ1416" s="23">
        <v>380</v>
      </c>
      <c r="AR1416" s="29">
        <v>440</v>
      </c>
      <c r="AS1416" s="23">
        <v>85</v>
      </c>
    </row>
    <row r="1417" spans="13:45" x14ac:dyDescent="0.35">
      <c r="M1417"/>
      <c r="AC1417"/>
      <c r="AF1417">
        <v>358</v>
      </c>
      <c r="AG1417">
        <v>144554</v>
      </c>
      <c r="AH1417">
        <v>1792</v>
      </c>
      <c r="AI1417">
        <v>6</v>
      </c>
      <c r="AJ1417">
        <v>15</v>
      </c>
      <c r="AK1417">
        <v>165</v>
      </c>
      <c r="AM1417" s="23" t="s">
        <v>36</v>
      </c>
      <c r="AN1417" t="s">
        <v>372</v>
      </c>
      <c r="AO1417" s="23">
        <v>5221</v>
      </c>
      <c r="AQ1417" s="23">
        <v>60</v>
      </c>
      <c r="AR1417" s="29">
        <v>30000</v>
      </c>
      <c r="AS1417" s="23">
        <v>0</v>
      </c>
    </row>
    <row r="1418" spans="13:45" x14ac:dyDescent="0.35">
      <c r="M1418"/>
      <c r="AC1418"/>
      <c r="AF1418">
        <v>358</v>
      </c>
      <c r="AG1418">
        <v>144554</v>
      </c>
      <c r="AH1418">
        <v>1792</v>
      </c>
      <c r="AI1418">
        <v>6</v>
      </c>
      <c r="AJ1418">
        <v>15</v>
      </c>
      <c r="AK1418">
        <v>165</v>
      </c>
      <c r="AM1418" s="23" t="s">
        <v>33</v>
      </c>
      <c r="AN1418" t="s">
        <v>757</v>
      </c>
      <c r="AO1418" s="23">
        <v>5222</v>
      </c>
      <c r="AQ1418" s="23">
        <v>324</v>
      </c>
      <c r="AR1418" s="29">
        <v>1201</v>
      </c>
      <c r="AS1418" s="23">
        <v>14</v>
      </c>
    </row>
    <row r="1419" spans="13:45" x14ac:dyDescent="0.35">
      <c r="M1419"/>
      <c r="AC1419"/>
      <c r="AF1419">
        <v>358</v>
      </c>
      <c r="AG1419">
        <v>144554</v>
      </c>
      <c r="AH1419">
        <v>1792</v>
      </c>
      <c r="AI1419">
        <v>6</v>
      </c>
      <c r="AJ1419">
        <v>16</v>
      </c>
      <c r="AK1419">
        <v>166</v>
      </c>
      <c r="AM1419" t="s">
        <v>33</v>
      </c>
      <c r="AN1419" t="s">
        <v>201</v>
      </c>
      <c r="AO1419" s="23">
        <v>5223</v>
      </c>
      <c r="AQ1419" s="23">
        <v>324</v>
      </c>
      <c r="AR1419" s="29">
        <v>1226</v>
      </c>
      <c r="AS1419" s="23">
        <v>14</v>
      </c>
    </row>
    <row r="1420" spans="13:45" x14ac:dyDescent="0.35">
      <c r="M1420"/>
      <c r="AC1420"/>
      <c r="AF1420">
        <v>358</v>
      </c>
      <c r="AG1420">
        <v>144554</v>
      </c>
      <c r="AH1420">
        <v>1792</v>
      </c>
      <c r="AI1420">
        <v>6</v>
      </c>
      <c r="AJ1420">
        <v>16</v>
      </c>
      <c r="AK1420">
        <v>166</v>
      </c>
      <c r="AM1420" s="23" t="s">
        <v>173</v>
      </c>
      <c r="AN1420" t="s">
        <v>739</v>
      </c>
      <c r="AO1420" s="23">
        <v>5224</v>
      </c>
      <c r="AQ1420" s="23">
        <v>313</v>
      </c>
      <c r="AR1420" s="29">
        <v>28</v>
      </c>
      <c r="AS1420" s="23">
        <v>41</v>
      </c>
    </row>
    <row r="1421" spans="13:45" x14ac:dyDescent="0.35">
      <c r="M1421"/>
      <c r="AC1421"/>
      <c r="AF1421">
        <v>358</v>
      </c>
      <c r="AG1421">
        <v>144554</v>
      </c>
      <c r="AH1421">
        <v>1792</v>
      </c>
      <c r="AI1421">
        <v>6</v>
      </c>
      <c r="AJ1421">
        <v>16</v>
      </c>
      <c r="AK1421">
        <v>166</v>
      </c>
      <c r="AM1421" s="23" t="s">
        <v>758</v>
      </c>
      <c r="AN1421" t="s">
        <v>700</v>
      </c>
      <c r="AO1421" s="23">
        <v>5225</v>
      </c>
      <c r="AQ1421" s="23">
        <v>371</v>
      </c>
      <c r="AR1421" s="29">
        <v>744</v>
      </c>
      <c r="AS1421" s="23">
        <v>7</v>
      </c>
    </row>
    <row r="1422" spans="13:45" x14ac:dyDescent="0.35">
      <c r="M1422"/>
      <c r="AC1422"/>
      <c r="AF1422">
        <v>358</v>
      </c>
      <c r="AG1422">
        <v>144554</v>
      </c>
      <c r="AH1422">
        <v>1792</v>
      </c>
      <c r="AI1422">
        <v>6</v>
      </c>
      <c r="AJ1422">
        <v>16</v>
      </c>
      <c r="AK1422">
        <v>166</v>
      </c>
      <c r="AM1422" s="23" t="s">
        <v>102</v>
      </c>
      <c r="AN1422" t="s">
        <v>699</v>
      </c>
      <c r="AO1422" s="23">
        <v>5226</v>
      </c>
      <c r="AQ1422" s="23">
        <v>332</v>
      </c>
      <c r="AR1422" s="29">
        <v>555</v>
      </c>
      <c r="AS1422" s="23">
        <v>15</v>
      </c>
    </row>
    <row r="1423" spans="13:45" x14ac:dyDescent="0.35">
      <c r="M1423"/>
      <c r="AC1423"/>
      <c r="AF1423">
        <v>358</v>
      </c>
      <c r="AG1423">
        <v>144554</v>
      </c>
      <c r="AH1423">
        <v>1792</v>
      </c>
      <c r="AI1423">
        <v>6</v>
      </c>
      <c r="AJ1423">
        <v>16</v>
      </c>
      <c r="AK1423">
        <v>166</v>
      </c>
      <c r="AM1423" s="23" t="s">
        <v>759</v>
      </c>
      <c r="AN1423" t="s">
        <v>760</v>
      </c>
      <c r="AO1423" s="23">
        <v>5227</v>
      </c>
      <c r="AQ1423" s="23">
        <v>382</v>
      </c>
      <c r="AR1423" s="29">
        <v>20000</v>
      </c>
      <c r="AS1423" s="23">
        <v>0</v>
      </c>
    </row>
    <row r="1424" spans="13:45" x14ac:dyDescent="0.35">
      <c r="M1424"/>
      <c r="AC1424"/>
      <c r="AF1424">
        <v>358</v>
      </c>
      <c r="AG1424">
        <v>144554</v>
      </c>
      <c r="AH1424">
        <v>1792</v>
      </c>
      <c r="AI1424">
        <v>6</v>
      </c>
      <c r="AJ1424">
        <v>16</v>
      </c>
      <c r="AK1424">
        <v>166</v>
      </c>
      <c r="AM1424" s="23" t="s">
        <v>284</v>
      </c>
      <c r="AN1424" t="s">
        <v>596</v>
      </c>
      <c r="AO1424" s="23">
        <v>5231</v>
      </c>
      <c r="AQ1424" s="23">
        <v>111</v>
      </c>
      <c r="AR1424" s="29">
        <v>132</v>
      </c>
      <c r="AS1424" s="23">
        <v>52</v>
      </c>
    </row>
    <row r="1425" spans="13:45" x14ac:dyDescent="0.35">
      <c r="M1425"/>
      <c r="AC1425"/>
      <c r="AF1425">
        <v>358</v>
      </c>
      <c r="AG1425">
        <v>144554</v>
      </c>
      <c r="AH1425">
        <v>1792</v>
      </c>
      <c r="AI1425">
        <v>6</v>
      </c>
      <c r="AJ1425">
        <v>16</v>
      </c>
      <c r="AK1425">
        <v>166</v>
      </c>
      <c r="AM1425" s="23" t="s">
        <v>261</v>
      </c>
      <c r="AN1425" t="s">
        <v>761</v>
      </c>
      <c r="AO1425" s="23">
        <v>5232</v>
      </c>
      <c r="AQ1425" s="23">
        <v>382</v>
      </c>
      <c r="AR1425" s="29">
        <v>218</v>
      </c>
      <c r="AS1425" s="23">
        <v>18</v>
      </c>
    </row>
    <row r="1426" spans="13:45" x14ac:dyDescent="0.35">
      <c r="M1426"/>
      <c r="AC1426"/>
      <c r="AF1426">
        <v>358</v>
      </c>
      <c r="AG1426">
        <v>144558</v>
      </c>
      <c r="AH1426">
        <v>1792</v>
      </c>
      <c r="AI1426">
        <v>6</v>
      </c>
      <c r="AJ1426">
        <v>16</v>
      </c>
      <c r="AK1426">
        <v>166</v>
      </c>
      <c r="AM1426" s="23" t="s">
        <v>763</v>
      </c>
      <c r="AN1426" t="s">
        <v>764</v>
      </c>
      <c r="AO1426" s="23">
        <v>5233</v>
      </c>
      <c r="AQ1426" s="23">
        <v>383</v>
      </c>
      <c r="AR1426" s="29">
        <v>1393</v>
      </c>
      <c r="AS1426" s="23">
        <v>69</v>
      </c>
    </row>
    <row r="1427" spans="13:45" x14ac:dyDescent="0.35">
      <c r="M1427"/>
      <c r="AC1427"/>
      <c r="AF1427">
        <v>358</v>
      </c>
      <c r="AG1427">
        <v>144558</v>
      </c>
      <c r="AH1427">
        <v>1792</v>
      </c>
      <c r="AI1427">
        <v>7</v>
      </c>
      <c r="AJ1427">
        <v>2</v>
      </c>
      <c r="AK1427">
        <v>167</v>
      </c>
      <c r="AM1427" s="23" t="s">
        <v>27</v>
      </c>
      <c r="AN1427" t="s">
        <v>764</v>
      </c>
      <c r="AO1427">
        <v>5234</v>
      </c>
      <c r="AQ1427" s="23">
        <v>37</v>
      </c>
      <c r="AR1427" s="29">
        <v>21</v>
      </c>
      <c r="AS1427" s="23">
        <v>1</v>
      </c>
    </row>
    <row r="1428" spans="13:45" x14ac:dyDescent="0.35">
      <c r="M1428"/>
      <c r="AC1428"/>
      <c r="AF1428">
        <v>358</v>
      </c>
      <c r="AG1428">
        <v>144558</v>
      </c>
      <c r="AH1428">
        <v>1792</v>
      </c>
      <c r="AI1428">
        <v>7</v>
      </c>
      <c r="AJ1428">
        <v>2</v>
      </c>
      <c r="AK1428">
        <v>167</v>
      </c>
      <c r="AL1428" t="s">
        <v>762</v>
      </c>
      <c r="AM1428" s="23" t="s">
        <v>30</v>
      </c>
      <c r="AN1428" t="s">
        <v>765</v>
      </c>
      <c r="AO1428">
        <v>5235</v>
      </c>
      <c r="AQ1428" s="23">
        <v>381</v>
      </c>
      <c r="AR1428" s="29">
        <v>2625</v>
      </c>
      <c r="AS1428" s="23">
        <v>2</v>
      </c>
    </row>
    <row r="1429" spans="13:45" x14ac:dyDescent="0.35">
      <c r="M1429"/>
      <c r="AC1429"/>
      <c r="AF1429">
        <v>358</v>
      </c>
      <c r="AG1429">
        <v>144558</v>
      </c>
      <c r="AH1429">
        <v>1792</v>
      </c>
      <c r="AI1429">
        <v>7</v>
      </c>
      <c r="AJ1429">
        <v>2</v>
      </c>
      <c r="AK1429">
        <v>167</v>
      </c>
      <c r="AM1429" s="23" t="s">
        <v>53</v>
      </c>
      <c r="AN1429" s="23" t="s">
        <v>801</v>
      </c>
      <c r="AO1429">
        <v>5236</v>
      </c>
      <c r="AQ1429" s="23">
        <v>383</v>
      </c>
      <c r="AR1429" s="29">
        <v>414</v>
      </c>
      <c r="AS1429" s="23">
        <v>96</v>
      </c>
    </row>
    <row r="1430" spans="13:45" x14ac:dyDescent="0.35">
      <c r="M1430"/>
      <c r="AC1430"/>
      <c r="AF1430">
        <v>358</v>
      </c>
      <c r="AG1430">
        <v>144558</v>
      </c>
      <c r="AH1430">
        <v>1792</v>
      </c>
      <c r="AI1430">
        <v>7</v>
      </c>
      <c r="AJ1430">
        <v>2</v>
      </c>
      <c r="AK1430">
        <v>167</v>
      </c>
      <c r="AM1430" s="23" t="s">
        <v>30</v>
      </c>
      <c r="AN1430" t="s">
        <v>767</v>
      </c>
      <c r="AO1430">
        <v>5237</v>
      </c>
      <c r="AQ1430" s="23">
        <v>384</v>
      </c>
      <c r="AR1430" s="29">
        <v>821</v>
      </c>
      <c r="AS1430" s="23">
        <v>62</v>
      </c>
    </row>
    <row r="1431" spans="13:45" x14ac:dyDescent="0.35">
      <c r="M1431"/>
      <c r="AC1431"/>
      <c r="AF1431">
        <v>358</v>
      </c>
      <c r="AG1431">
        <v>144558</v>
      </c>
      <c r="AH1431">
        <v>1792</v>
      </c>
      <c r="AI1431">
        <v>7</v>
      </c>
      <c r="AJ1431">
        <v>2</v>
      </c>
      <c r="AK1431">
        <v>167</v>
      </c>
      <c r="AL1431" t="s">
        <v>766</v>
      </c>
      <c r="AM1431" s="23" t="s">
        <v>27</v>
      </c>
      <c r="AN1431" t="s">
        <v>528</v>
      </c>
      <c r="AO1431">
        <v>5239</v>
      </c>
      <c r="AQ1431" s="23">
        <v>162</v>
      </c>
      <c r="AR1431" s="29">
        <v>2639</v>
      </c>
      <c r="AS1431" s="23">
        <v>87</v>
      </c>
    </row>
    <row r="1432" spans="13:45" x14ac:dyDescent="0.35">
      <c r="M1432"/>
      <c r="AC1432"/>
      <c r="AF1432">
        <v>358</v>
      </c>
      <c r="AG1432">
        <v>144558</v>
      </c>
      <c r="AH1432">
        <v>1792</v>
      </c>
      <c r="AI1432">
        <v>7</v>
      </c>
      <c r="AJ1432">
        <v>2</v>
      </c>
      <c r="AK1432">
        <v>167</v>
      </c>
      <c r="AM1432" s="23" t="s">
        <v>222</v>
      </c>
      <c r="AN1432" t="s">
        <v>521</v>
      </c>
      <c r="AO1432">
        <v>5249</v>
      </c>
      <c r="AQ1432" s="23">
        <v>233</v>
      </c>
      <c r="AR1432" s="29">
        <v>71</v>
      </c>
      <c r="AS1432" s="23">
        <v>52</v>
      </c>
    </row>
    <row r="1433" spans="13:45" x14ac:dyDescent="0.35">
      <c r="M1433"/>
      <c r="AC1433"/>
      <c r="AF1433">
        <v>358</v>
      </c>
      <c r="AG1433">
        <v>144558</v>
      </c>
      <c r="AH1433">
        <v>1792</v>
      </c>
      <c r="AI1433">
        <v>7</v>
      </c>
      <c r="AJ1433">
        <v>2</v>
      </c>
      <c r="AK1433">
        <v>167</v>
      </c>
      <c r="AM1433" s="23" t="s">
        <v>425</v>
      </c>
      <c r="AN1433" t="s">
        <v>700</v>
      </c>
      <c r="AO1433">
        <v>5259</v>
      </c>
      <c r="AQ1433" s="23">
        <v>325</v>
      </c>
      <c r="AR1433" s="29">
        <v>2617</v>
      </c>
      <c r="AS1433" s="23">
        <v>6</v>
      </c>
    </row>
    <row r="1434" spans="13:45" x14ac:dyDescent="0.35">
      <c r="M1434"/>
      <c r="AC1434"/>
      <c r="AF1434">
        <v>358</v>
      </c>
      <c r="AG1434">
        <v>144558</v>
      </c>
      <c r="AH1434">
        <v>1792</v>
      </c>
      <c r="AI1434">
        <v>7</v>
      </c>
      <c r="AJ1434">
        <v>3</v>
      </c>
      <c r="AK1434">
        <v>167</v>
      </c>
      <c r="AM1434" t="s">
        <v>35</v>
      </c>
      <c r="AN1434" t="s">
        <v>346</v>
      </c>
      <c r="AO1434">
        <v>5260</v>
      </c>
      <c r="AQ1434" s="23">
        <v>15</v>
      </c>
      <c r="AR1434" s="29">
        <v>63</v>
      </c>
      <c r="AS1434" s="23">
        <v>3</v>
      </c>
    </row>
    <row r="1435" spans="13:45" x14ac:dyDescent="0.35">
      <c r="M1435"/>
      <c r="AC1435"/>
      <c r="AF1435">
        <v>358</v>
      </c>
      <c r="AG1435">
        <v>144558</v>
      </c>
      <c r="AH1435">
        <v>1792</v>
      </c>
      <c r="AI1435">
        <v>7</v>
      </c>
      <c r="AJ1435">
        <v>7</v>
      </c>
      <c r="AK1435">
        <v>168</v>
      </c>
      <c r="AM1435" t="s">
        <v>35</v>
      </c>
      <c r="AN1435" t="s">
        <v>346</v>
      </c>
      <c r="AO1435">
        <v>5261</v>
      </c>
      <c r="AQ1435" s="23">
        <v>15</v>
      </c>
      <c r="AR1435" s="29">
        <v>547</v>
      </c>
      <c r="AS1435" s="23">
        <v>89</v>
      </c>
    </row>
    <row r="1436" spans="13:45" x14ac:dyDescent="0.35">
      <c r="M1436"/>
      <c r="AC1436"/>
      <c r="AF1436">
        <v>358</v>
      </c>
      <c r="AG1436">
        <v>144558</v>
      </c>
      <c r="AH1436">
        <v>1792</v>
      </c>
      <c r="AI1436">
        <v>7</v>
      </c>
      <c r="AJ1436">
        <v>7</v>
      </c>
      <c r="AK1436">
        <v>168</v>
      </c>
      <c r="AM1436" s="23" t="s">
        <v>768</v>
      </c>
      <c r="AN1436" t="s">
        <v>769</v>
      </c>
      <c r="AO1436">
        <v>5262</v>
      </c>
      <c r="AQ1436" s="23">
        <v>15</v>
      </c>
      <c r="AR1436" s="29">
        <v>194</v>
      </c>
      <c r="AS1436" s="23">
        <v>93</v>
      </c>
    </row>
    <row r="1437" spans="13:45" x14ac:dyDescent="0.35">
      <c r="M1437"/>
      <c r="AC1437"/>
      <c r="AF1437">
        <v>358</v>
      </c>
      <c r="AG1437">
        <v>144558</v>
      </c>
      <c r="AH1437">
        <v>1792</v>
      </c>
      <c r="AI1437">
        <v>7</v>
      </c>
      <c r="AJ1437">
        <v>7</v>
      </c>
      <c r="AK1437">
        <v>168</v>
      </c>
      <c r="AM1437" s="23" t="s">
        <v>768</v>
      </c>
      <c r="AN1437" t="s">
        <v>769</v>
      </c>
      <c r="AO1437">
        <v>5263</v>
      </c>
      <c r="AQ1437" s="23">
        <v>15</v>
      </c>
      <c r="AR1437" s="29">
        <v>212</v>
      </c>
      <c r="AS1437" s="23">
        <v>42</v>
      </c>
    </row>
    <row r="1438" spans="13:45" x14ac:dyDescent="0.35">
      <c r="M1438"/>
      <c r="AC1438"/>
      <c r="AF1438">
        <v>358</v>
      </c>
      <c r="AG1438">
        <v>144558</v>
      </c>
      <c r="AH1438">
        <v>1792</v>
      </c>
      <c r="AI1438">
        <v>7</v>
      </c>
      <c r="AJ1438">
        <v>7</v>
      </c>
      <c r="AK1438">
        <v>168</v>
      </c>
      <c r="AM1438" s="23" t="s">
        <v>40</v>
      </c>
      <c r="AN1438" t="s">
        <v>41</v>
      </c>
      <c r="AO1438">
        <v>5264</v>
      </c>
      <c r="AQ1438" s="23">
        <v>33</v>
      </c>
      <c r="AR1438" s="29">
        <v>240</v>
      </c>
    </row>
    <row r="1439" spans="13:45" x14ac:dyDescent="0.35">
      <c r="M1439"/>
      <c r="AC1439"/>
      <c r="AF1439">
        <v>359</v>
      </c>
      <c r="AG1439">
        <v>144603</v>
      </c>
      <c r="AH1439">
        <v>1792</v>
      </c>
      <c r="AI1439">
        <v>7</v>
      </c>
      <c r="AJ1439">
        <v>7</v>
      </c>
      <c r="AK1439">
        <v>168</v>
      </c>
      <c r="AM1439" s="23" t="s">
        <v>185</v>
      </c>
      <c r="AN1439" t="s">
        <v>288</v>
      </c>
      <c r="AO1439">
        <v>5265</v>
      </c>
      <c r="AQ1439" s="23">
        <v>26</v>
      </c>
      <c r="AR1439" s="29">
        <v>636</v>
      </c>
      <c r="AS1439" s="23">
        <v>97</v>
      </c>
    </row>
    <row r="1440" spans="13:45" x14ac:dyDescent="0.35">
      <c r="M1440"/>
      <c r="AC1440"/>
      <c r="AF1440">
        <v>359</v>
      </c>
      <c r="AG1440">
        <v>144603</v>
      </c>
      <c r="AH1440">
        <v>1792</v>
      </c>
      <c r="AI1440">
        <v>7</v>
      </c>
      <c r="AJ1440">
        <v>7</v>
      </c>
      <c r="AK1440">
        <v>168</v>
      </c>
      <c r="AM1440" s="23" t="s">
        <v>465</v>
      </c>
      <c r="AN1440" t="s">
        <v>728</v>
      </c>
      <c r="AO1440">
        <v>5267</v>
      </c>
      <c r="AQ1440" s="23">
        <v>39</v>
      </c>
      <c r="AR1440" s="29">
        <v>384</v>
      </c>
      <c r="AS1440" s="23">
        <v>68</v>
      </c>
    </row>
    <row r="1441" spans="13:46" x14ac:dyDescent="0.35">
      <c r="M1441"/>
      <c r="AC1441"/>
      <c r="AF1441">
        <v>359</v>
      </c>
      <c r="AG1441">
        <v>144603</v>
      </c>
      <c r="AH1441">
        <v>1792</v>
      </c>
      <c r="AI1441">
        <v>7</v>
      </c>
      <c r="AJ1441">
        <v>7</v>
      </c>
      <c r="AK1441">
        <v>168</v>
      </c>
      <c r="AM1441" s="23" t="s">
        <v>102</v>
      </c>
      <c r="AN1441" t="s">
        <v>770</v>
      </c>
      <c r="AO1441">
        <v>5268</v>
      </c>
      <c r="AQ1441" s="23">
        <v>387</v>
      </c>
      <c r="AR1441" s="29">
        <v>206</v>
      </c>
      <c r="AS1441" s="23">
        <v>51</v>
      </c>
    </row>
    <row r="1442" spans="13:46" x14ac:dyDescent="0.35">
      <c r="M1442"/>
      <c r="AC1442"/>
      <c r="AF1442">
        <v>359</v>
      </c>
      <c r="AG1442">
        <v>144603</v>
      </c>
      <c r="AH1442">
        <v>1792</v>
      </c>
      <c r="AI1442">
        <v>7</v>
      </c>
      <c r="AJ1442">
        <v>7</v>
      </c>
      <c r="AK1442">
        <v>168</v>
      </c>
      <c r="AM1442" s="23" t="s">
        <v>30</v>
      </c>
      <c r="AN1442" t="s">
        <v>218</v>
      </c>
      <c r="AO1442">
        <v>5269</v>
      </c>
      <c r="AQ1442" s="23">
        <v>387</v>
      </c>
      <c r="AR1442" s="29">
        <v>605</v>
      </c>
      <c r="AS1442" s="23">
        <v>51</v>
      </c>
    </row>
    <row r="1443" spans="13:46" x14ac:dyDescent="0.35">
      <c r="M1443"/>
      <c r="AC1443"/>
      <c r="AF1443">
        <v>359</v>
      </c>
      <c r="AG1443">
        <v>144603</v>
      </c>
      <c r="AH1443">
        <v>1792</v>
      </c>
      <c r="AI1443">
        <v>7</v>
      </c>
      <c r="AJ1443">
        <v>7</v>
      </c>
      <c r="AK1443">
        <v>168</v>
      </c>
      <c r="AM1443" s="23" t="s">
        <v>758</v>
      </c>
      <c r="AN1443" t="s">
        <v>521</v>
      </c>
      <c r="AO1443">
        <v>5271</v>
      </c>
      <c r="AQ1443" s="23">
        <v>359</v>
      </c>
      <c r="AR1443" s="29">
        <v>193</v>
      </c>
      <c r="AS1443" s="23">
        <v>99</v>
      </c>
    </row>
    <row r="1444" spans="13:46" x14ac:dyDescent="0.35">
      <c r="M1444"/>
      <c r="AC1444"/>
      <c r="AF1444">
        <v>359</v>
      </c>
      <c r="AG1444">
        <v>144603</v>
      </c>
      <c r="AH1444">
        <v>1792</v>
      </c>
      <c r="AI1444">
        <v>7</v>
      </c>
      <c r="AJ1444">
        <v>7</v>
      </c>
      <c r="AK1444">
        <v>168</v>
      </c>
      <c r="AM1444" s="23" t="s">
        <v>26</v>
      </c>
      <c r="AN1444" t="s">
        <v>771</v>
      </c>
      <c r="AO1444">
        <v>5272</v>
      </c>
      <c r="AQ1444" s="23">
        <v>359</v>
      </c>
      <c r="AR1444" s="29">
        <v>594</v>
      </c>
      <c r="AS1444" s="23">
        <v>55</v>
      </c>
    </row>
    <row r="1445" spans="13:46" x14ac:dyDescent="0.35">
      <c r="M1445"/>
      <c r="AC1445"/>
      <c r="AF1445">
        <v>359</v>
      </c>
      <c r="AG1445">
        <v>144603</v>
      </c>
      <c r="AH1445">
        <v>1792</v>
      </c>
      <c r="AI1445">
        <v>7</v>
      </c>
      <c r="AJ1445">
        <v>9</v>
      </c>
      <c r="AK1445">
        <v>169</v>
      </c>
      <c r="AM1445" s="23" t="s">
        <v>27</v>
      </c>
      <c r="AN1445" t="s">
        <v>91</v>
      </c>
      <c r="AO1445">
        <v>5288</v>
      </c>
      <c r="AQ1445" s="23">
        <v>18</v>
      </c>
      <c r="AR1445" s="29">
        <v>1952</v>
      </c>
      <c r="AS1445" s="23">
        <v>31</v>
      </c>
    </row>
    <row r="1446" spans="13:46" x14ac:dyDescent="0.35">
      <c r="M1446"/>
      <c r="AC1446"/>
      <c r="AF1446">
        <v>359</v>
      </c>
      <c r="AG1446">
        <v>144603</v>
      </c>
      <c r="AH1446">
        <v>1792</v>
      </c>
      <c r="AI1446">
        <v>7</v>
      </c>
      <c r="AJ1446">
        <v>9</v>
      </c>
      <c r="AK1446">
        <v>169</v>
      </c>
      <c r="AM1446" s="23" t="s">
        <v>46</v>
      </c>
      <c r="AO1446">
        <v>5295</v>
      </c>
      <c r="AQ1446" s="23">
        <v>285</v>
      </c>
      <c r="AR1446" s="29">
        <v>933</v>
      </c>
      <c r="AS1446" s="23">
        <v>73</v>
      </c>
    </row>
    <row r="1447" spans="13:46" x14ac:dyDescent="0.35">
      <c r="M1447"/>
      <c r="AC1447"/>
      <c r="AF1447">
        <v>359</v>
      </c>
      <c r="AG1447">
        <v>144603</v>
      </c>
      <c r="AH1447">
        <v>1792</v>
      </c>
      <c r="AI1447">
        <v>7</v>
      </c>
      <c r="AJ1447">
        <v>13</v>
      </c>
      <c r="AK1447">
        <v>169</v>
      </c>
      <c r="AM1447" s="23" t="s">
        <v>783</v>
      </c>
      <c r="AN1447" t="s">
        <v>784</v>
      </c>
      <c r="AO1447">
        <v>5296</v>
      </c>
      <c r="AQ1447" s="23">
        <v>391</v>
      </c>
      <c r="AR1447" s="29">
        <v>657</v>
      </c>
      <c r="AS1447" s="23">
        <v>56</v>
      </c>
    </row>
    <row r="1448" spans="13:46" x14ac:dyDescent="0.35">
      <c r="M1448"/>
      <c r="AC1448"/>
      <c r="AF1448">
        <v>359</v>
      </c>
      <c r="AG1448">
        <v>144603</v>
      </c>
      <c r="AH1448">
        <v>1792</v>
      </c>
      <c r="AI1448">
        <v>7</v>
      </c>
      <c r="AJ1448">
        <v>14</v>
      </c>
      <c r="AK1448">
        <v>170</v>
      </c>
      <c r="AM1448" s="23" t="s">
        <v>122</v>
      </c>
      <c r="AN1448" t="s">
        <v>733</v>
      </c>
      <c r="AO1448">
        <v>5297</v>
      </c>
      <c r="AQ1448" s="23">
        <v>391</v>
      </c>
      <c r="AR1448" s="29">
        <v>20</v>
      </c>
      <c r="AS1448" s="23">
        <v>17</v>
      </c>
    </row>
    <row r="1449" spans="13:46" x14ac:dyDescent="0.35">
      <c r="M1449"/>
      <c r="AC1449"/>
      <c r="AF1449">
        <v>359</v>
      </c>
      <c r="AG1449">
        <v>144603</v>
      </c>
      <c r="AH1449">
        <v>1792</v>
      </c>
      <c r="AI1449">
        <v>7</v>
      </c>
      <c r="AJ1449">
        <v>14</v>
      </c>
      <c r="AK1449">
        <v>170</v>
      </c>
      <c r="AM1449" s="23" t="s">
        <v>225</v>
      </c>
      <c r="AN1449" t="s">
        <v>226</v>
      </c>
      <c r="AO1449">
        <v>5298</v>
      </c>
      <c r="AQ1449" s="23">
        <v>251</v>
      </c>
      <c r="AR1449" s="29">
        <v>239</v>
      </c>
      <c r="AS1449" s="23">
        <v>58</v>
      </c>
    </row>
    <row r="1450" spans="13:46" x14ac:dyDescent="0.35">
      <c r="M1450"/>
      <c r="AC1450"/>
      <c r="AF1450">
        <v>359</v>
      </c>
      <c r="AG1450">
        <v>144603</v>
      </c>
      <c r="AH1450">
        <v>1792</v>
      </c>
      <c r="AI1450">
        <v>7</v>
      </c>
      <c r="AJ1450">
        <v>14</v>
      </c>
      <c r="AK1450">
        <v>170</v>
      </c>
      <c r="AL1450" t="s">
        <v>772</v>
      </c>
      <c r="AM1450" s="23" t="s">
        <v>773</v>
      </c>
      <c r="AN1450" t="s">
        <v>774</v>
      </c>
      <c r="AO1450">
        <v>5299</v>
      </c>
      <c r="AQ1450" s="23">
        <v>391</v>
      </c>
      <c r="AR1450" s="29">
        <v>6000</v>
      </c>
      <c r="AS1450" s="23">
        <v>0</v>
      </c>
    </row>
    <row r="1451" spans="13:46" x14ac:dyDescent="0.35">
      <c r="M1451"/>
      <c r="AC1451"/>
      <c r="AF1451">
        <v>359</v>
      </c>
      <c r="AG1451">
        <v>144603</v>
      </c>
      <c r="AH1451">
        <v>1792</v>
      </c>
      <c r="AI1451">
        <v>7</v>
      </c>
      <c r="AJ1451">
        <v>14</v>
      </c>
      <c r="AK1451">
        <v>170</v>
      </c>
      <c r="AM1451" s="23" t="s">
        <v>40</v>
      </c>
      <c r="AN1451" t="s">
        <v>41</v>
      </c>
      <c r="AO1451">
        <v>5300</v>
      </c>
      <c r="AQ1451" s="23">
        <v>33</v>
      </c>
      <c r="AR1451" s="29">
        <v>77</v>
      </c>
      <c r="AS1451" s="23">
        <v>23</v>
      </c>
    </row>
    <row r="1452" spans="13:46" x14ac:dyDescent="0.35">
      <c r="M1452"/>
      <c r="AC1452"/>
      <c r="AF1452">
        <v>359</v>
      </c>
      <c r="AG1452">
        <v>144603</v>
      </c>
      <c r="AH1452">
        <v>1792</v>
      </c>
      <c r="AI1452">
        <v>7</v>
      </c>
      <c r="AJ1452">
        <v>14</v>
      </c>
      <c r="AK1452">
        <v>170</v>
      </c>
      <c r="AM1452" s="23" t="s">
        <v>40</v>
      </c>
      <c r="AN1452" t="s">
        <v>41</v>
      </c>
      <c r="AO1452">
        <v>5301</v>
      </c>
      <c r="AQ1452" s="23">
        <v>33</v>
      </c>
      <c r="AR1452" s="29">
        <v>546</v>
      </c>
      <c r="AS1452" s="23">
        <v>18</v>
      </c>
    </row>
    <row r="1453" spans="13:46" x14ac:dyDescent="0.35">
      <c r="M1453"/>
      <c r="AC1453"/>
      <c r="AF1453">
        <v>359</v>
      </c>
      <c r="AG1453">
        <v>144603</v>
      </c>
      <c r="AH1453">
        <v>1792</v>
      </c>
      <c r="AI1453">
        <v>7</v>
      </c>
      <c r="AJ1453">
        <v>14</v>
      </c>
      <c r="AK1453">
        <v>170</v>
      </c>
      <c r="AM1453" s="23" t="s">
        <v>40</v>
      </c>
      <c r="AN1453" t="s">
        <v>555</v>
      </c>
      <c r="AO1453">
        <v>5302</v>
      </c>
      <c r="AQ1453" s="23">
        <v>205</v>
      </c>
      <c r="AR1453" s="29">
        <v>163</v>
      </c>
      <c r="AS1453" s="23">
        <v>24</v>
      </c>
      <c r="AT1453" s="39"/>
    </row>
    <row r="1454" spans="13:46" x14ac:dyDescent="0.35">
      <c r="M1454"/>
      <c r="AC1454"/>
      <c r="AF1454">
        <v>359</v>
      </c>
      <c r="AG1454">
        <v>144603</v>
      </c>
      <c r="AH1454">
        <v>1792</v>
      </c>
      <c r="AI1454">
        <v>7</v>
      </c>
      <c r="AJ1454">
        <v>14</v>
      </c>
      <c r="AK1454">
        <v>170</v>
      </c>
      <c r="AM1454" s="23" t="s">
        <v>40</v>
      </c>
      <c r="AN1454" t="s">
        <v>555</v>
      </c>
      <c r="AO1454">
        <v>5303</v>
      </c>
      <c r="AQ1454" s="23">
        <v>205</v>
      </c>
      <c r="AR1454" s="29">
        <v>111</v>
      </c>
      <c r="AS1454" s="23">
        <v>83</v>
      </c>
    </row>
    <row r="1455" spans="13:46" x14ac:dyDescent="0.35">
      <c r="M1455"/>
      <c r="AC1455"/>
      <c r="AF1455">
        <v>359</v>
      </c>
      <c r="AG1455">
        <v>144603</v>
      </c>
      <c r="AH1455">
        <v>1792</v>
      </c>
      <c r="AI1455">
        <v>7</v>
      </c>
      <c r="AJ1455">
        <v>14</v>
      </c>
      <c r="AK1455">
        <v>170</v>
      </c>
      <c r="AM1455" s="23" t="s">
        <v>179</v>
      </c>
      <c r="AN1455" t="s">
        <v>775</v>
      </c>
      <c r="AO1455">
        <v>5310</v>
      </c>
      <c r="AQ1455" s="23">
        <v>331</v>
      </c>
      <c r="AR1455" s="29">
        <v>176</v>
      </c>
      <c r="AS1455" s="23">
        <v>58</v>
      </c>
      <c r="AT1455" s="39"/>
    </row>
    <row r="1456" spans="13:46" x14ac:dyDescent="0.35">
      <c r="M1456"/>
      <c r="AC1456"/>
      <c r="AF1456">
        <v>359</v>
      </c>
      <c r="AG1456">
        <v>144603</v>
      </c>
      <c r="AH1456">
        <v>1792</v>
      </c>
      <c r="AI1456">
        <v>7</v>
      </c>
      <c r="AJ1456">
        <v>14</v>
      </c>
      <c r="AK1456">
        <v>170</v>
      </c>
      <c r="AM1456" s="23" t="s">
        <v>37</v>
      </c>
      <c r="AN1456" t="s">
        <v>776</v>
      </c>
      <c r="AO1456">
        <v>5315</v>
      </c>
      <c r="AQ1456" s="23">
        <v>140</v>
      </c>
      <c r="AR1456" s="29">
        <v>577</v>
      </c>
      <c r="AS1456" s="23">
        <v>83</v>
      </c>
    </row>
    <row r="1457" spans="13:45" x14ac:dyDescent="0.35">
      <c r="M1457"/>
      <c r="AC1457"/>
      <c r="AF1457">
        <v>359</v>
      </c>
      <c r="AG1457">
        <v>144603</v>
      </c>
      <c r="AH1457">
        <v>1792</v>
      </c>
      <c r="AI1457">
        <v>7</v>
      </c>
      <c r="AJ1457">
        <v>17</v>
      </c>
      <c r="AK1457">
        <v>170</v>
      </c>
      <c r="AM1457" s="23" t="s">
        <v>204</v>
      </c>
      <c r="AN1457" t="s">
        <v>598</v>
      </c>
      <c r="AO1457">
        <v>5317</v>
      </c>
      <c r="AQ1457" s="23">
        <v>246</v>
      </c>
      <c r="AR1457" s="29">
        <v>127</v>
      </c>
      <c r="AS1457" s="23">
        <v>93</v>
      </c>
    </row>
    <row r="1458" spans="13:45" x14ac:dyDescent="0.35">
      <c r="M1458"/>
      <c r="AC1458"/>
      <c r="AF1458">
        <v>359</v>
      </c>
      <c r="AG1458">
        <v>144603</v>
      </c>
      <c r="AH1458">
        <v>1792</v>
      </c>
      <c r="AI1458">
        <v>7</v>
      </c>
      <c r="AJ1458">
        <v>18</v>
      </c>
      <c r="AK1458">
        <v>170</v>
      </c>
      <c r="AM1458" s="23" t="s">
        <v>185</v>
      </c>
      <c r="AN1458" t="s">
        <v>800</v>
      </c>
      <c r="AO1458">
        <v>5318</v>
      </c>
      <c r="AQ1458" s="23">
        <v>273</v>
      </c>
      <c r="AR1458" s="29">
        <v>8360</v>
      </c>
      <c r="AS1458" s="23">
        <v>87</v>
      </c>
    </row>
    <row r="1459" spans="13:45" x14ac:dyDescent="0.35">
      <c r="M1459"/>
      <c r="AC1459"/>
      <c r="AF1459">
        <v>359</v>
      </c>
      <c r="AG1459">
        <v>144607</v>
      </c>
      <c r="AH1459">
        <v>1792</v>
      </c>
      <c r="AI1459">
        <v>7</v>
      </c>
      <c r="AJ1459">
        <v>18</v>
      </c>
      <c r="AK1459">
        <v>171</v>
      </c>
      <c r="AM1459" s="23" t="s">
        <v>179</v>
      </c>
      <c r="AN1459" t="s">
        <v>180</v>
      </c>
      <c r="AO1459">
        <v>5319</v>
      </c>
      <c r="AQ1459" s="23">
        <v>336</v>
      </c>
      <c r="AR1459" s="29">
        <v>4387</v>
      </c>
      <c r="AS1459" s="23">
        <v>79</v>
      </c>
    </row>
    <row r="1460" spans="13:45" x14ac:dyDescent="0.35">
      <c r="M1460"/>
      <c r="AC1460"/>
      <c r="AF1460">
        <v>359</v>
      </c>
      <c r="AG1460">
        <v>144607</v>
      </c>
      <c r="AH1460">
        <v>1792</v>
      </c>
      <c r="AI1460">
        <v>7</v>
      </c>
      <c r="AJ1460">
        <v>18</v>
      </c>
      <c r="AK1460">
        <v>171</v>
      </c>
      <c r="AM1460" s="23" t="s">
        <v>754</v>
      </c>
      <c r="AN1460" t="s">
        <v>755</v>
      </c>
      <c r="AO1460">
        <v>5320</v>
      </c>
      <c r="AQ1460" s="23">
        <v>209</v>
      </c>
      <c r="AR1460" s="29">
        <v>93</v>
      </c>
      <c r="AS1460" s="23">
        <v>60</v>
      </c>
    </row>
    <row r="1461" spans="13:45" x14ac:dyDescent="0.35">
      <c r="M1461"/>
      <c r="AC1461"/>
      <c r="AF1461">
        <v>359</v>
      </c>
      <c r="AG1461">
        <v>144607</v>
      </c>
      <c r="AH1461">
        <v>1792</v>
      </c>
      <c r="AI1461">
        <v>7</v>
      </c>
      <c r="AJ1461">
        <v>18</v>
      </c>
      <c r="AK1461">
        <v>171</v>
      </c>
      <c r="AM1461" s="23" t="s">
        <v>465</v>
      </c>
      <c r="AN1461" t="s">
        <v>728</v>
      </c>
      <c r="AO1461">
        <v>5324</v>
      </c>
      <c r="AQ1461" s="23">
        <v>39</v>
      </c>
      <c r="AR1461" s="29">
        <v>988</v>
      </c>
      <c r="AS1461" s="23">
        <v>77</v>
      </c>
    </row>
    <row r="1462" spans="13:45" x14ac:dyDescent="0.35">
      <c r="M1462"/>
      <c r="AC1462"/>
      <c r="AF1462">
        <v>359</v>
      </c>
      <c r="AG1462">
        <v>144607</v>
      </c>
      <c r="AH1462">
        <v>1792</v>
      </c>
      <c r="AI1462">
        <v>7</v>
      </c>
      <c r="AJ1462">
        <v>18</v>
      </c>
      <c r="AK1462">
        <v>171</v>
      </c>
      <c r="AM1462" s="23" t="s">
        <v>250</v>
      </c>
      <c r="AN1462" t="s">
        <v>782</v>
      </c>
      <c r="AO1462">
        <v>5325</v>
      </c>
      <c r="AQ1462" s="23">
        <v>97</v>
      </c>
      <c r="AR1462" s="29">
        <v>44</v>
      </c>
      <c r="AS1462" s="23">
        <v>55</v>
      </c>
    </row>
    <row r="1463" spans="13:45" x14ac:dyDescent="0.35">
      <c r="M1463"/>
      <c r="AC1463"/>
      <c r="AF1463">
        <v>359</v>
      </c>
      <c r="AG1463">
        <v>144607</v>
      </c>
      <c r="AH1463">
        <v>1792</v>
      </c>
      <c r="AI1463">
        <v>7</v>
      </c>
      <c r="AJ1463">
        <v>19</v>
      </c>
      <c r="AK1463">
        <v>171</v>
      </c>
      <c r="AM1463" s="23" t="s">
        <v>411</v>
      </c>
      <c r="AN1463" t="s">
        <v>777</v>
      </c>
      <c r="AO1463">
        <v>5327</v>
      </c>
      <c r="AQ1463" s="23">
        <v>99</v>
      </c>
      <c r="AR1463" s="29">
        <v>1094</v>
      </c>
      <c r="AS1463" s="23">
        <v>43</v>
      </c>
    </row>
    <row r="1464" spans="13:45" x14ac:dyDescent="0.35">
      <c r="M1464"/>
      <c r="AC1464"/>
      <c r="AF1464">
        <v>359</v>
      </c>
      <c r="AG1464">
        <v>144607</v>
      </c>
      <c r="AH1464">
        <v>1792</v>
      </c>
      <c r="AI1464">
        <v>7</v>
      </c>
      <c r="AJ1464">
        <v>19</v>
      </c>
      <c r="AK1464">
        <v>171</v>
      </c>
      <c r="AM1464" s="23" t="s">
        <v>27</v>
      </c>
      <c r="AN1464" t="s">
        <v>778</v>
      </c>
      <c r="AO1464">
        <v>5328</v>
      </c>
      <c r="AQ1464" s="23">
        <v>393</v>
      </c>
      <c r="AR1464" s="29">
        <v>6500</v>
      </c>
      <c r="AS1464" s="23">
        <v>0</v>
      </c>
    </row>
    <row r="1465" spans="13:45" x14ac:dyDescent="0.35">
      <c r="M1465"/>
      <c r="AC1465"/>
      <c r="AF1465">
        <v>359</v>
      </c>
      <c r="AG1465">
        <v>144607</v>
      </c>
      <c r="AH1465">
        <v>1792</v>
      </c>
      <c r="AI1465">
        <v>7</v>
      </c>
      <c r="AJ1465">
        <v>20</v>
      </c>
      <c r="AK1465">
        <v>171</v>
      </c>
      <c r="AM1465" s="23" t="s">
        <v>24</v>
      </c>
      <c r="AN1465" t="s">
        <v>779</v>
      </c>
      <c r="AO1465">
        <v>5329</v>
      </c>
      <c r="AQ1465" s="23">
        <v>393</v>
      </c>
      <c r="AR1465" s="29">
        <v>675</v>
      </c>
      <c r="AS1465" s="23">
        <v>0</v>
      </c>
    </row>
    <row r="1466" spans="13:45" x14ac:dyDescent="0.35">
      <c r="M1466"/>
      <c r="AC1466"/>
      <c r="AF1466">
        <v>359</v>
      </c>
      <c r="AG1466">
        <v>144607</v>
      </c>
      <c r="AH1466">
        <v>1792</v>
      </c>
      <c r="AI1466">
        <v>7</v>
      </c>
      <c r="AJ1466">
        <v>20</v>
      </c>
      <c r="AK1466">
        <v>171</v>
      </c>
      <c r="AM1466" s="23" t="s">
        <v>151</v>
      </c>
      <c r="AN1466" t="s">
        <v>780</v>
      </c>
      <c r="AO1466">
        <v>5330</v>
      </c>
      <c r="AQ1466" s="23">
        <v>393</v>
      </c>
      <c r="AR1466" s="29">
        <v>213</v>
      </c>
      <c r="AS1466" s="23">
        <v>88</v>
      </c>
    </row>
    <row r="1467" spans="13:45" x14ac:dyDescent="0.35">
      <c r="M1467"/>
      <c r="AC1467"/>
      <c r="AF1467">
        <v>359</v>
      </c>
      <c r="AG1467">
        <v>144607</v>
      </c>
      <c r="AH1467">
        <v>1792</v>
      </c>
      <c r="AI1467">
        <v>7</v>
      </c>
      <c r="AJ1467">
        <v>20</v>
      </c>
      <c r="AK1467">
        <v>171</v>
      </c>
      <c r="AM1467" s="23" t="s">
        <v>781</v>
      </c>
      <c r="AN1467" t="s">
        <v>62</v>
      </c>
      <c r="AO1467">
        <v>5331</v>
      </c>
      <c r="AQ1467" s="23">
        <v>328</v>
      </c>
      <c r="AR1467" s="29">
        <v>1701</v>
      </c>
      <c r="AS1467" s="23">
        <v>88</v>
      </c>
    </row>
    <row r="1468" spans="13:45" x14ac:dyDescent="0.35">
      <c r="M1468"/>
      <c r="AC1468"/>
      <c r="AF1468">
        <v>359</v>
      </c>
      <c r="AG1468">
        <v>144607</v>
      </c>
      <c r="AH1468">
        <v>1792</v>
      </c>
      <c r="AI1468">
        <v>7</v>
      </c>
      <c r="AJ1468">
        <v>20</v>
      </c>
      <c r="AK1468">
        <v>171</v>
      </c>
      <c r="AM1468" s="23" t="s">
        <v>284</v>
      </c>
      <c r="AN1468" t="s">
        <v>596</v>
      </c>
      <c r="AO1468">
        <v>5334</v>
      </c>
      <c r="AQ1468" s="23">
        <v>111</v>
      </c>
      <c r="AR1468" s="29">
        <v>419</v>
      </c>
      <c r="AS1468" s="23">
        <v>80</v>
      </c>
    </row>
    <row r="1469" spans="13:45" x14ac:dyDescent="0.35">
      <c r="M1469"/>
      <c r="AC1469"/>
      <c r="AF1469">
        <v>359</v>
      </c>
      <c r="AG1469">
        <v>144607</v>
      </c>
      <c r="AH1469">
        <v>1792</v>
      </c>
      <c r="AI1469">
        <v>7</v>
      </c>
      <c r="AJ1469">
        <v>20</v>
      </c>
      <c r="AK1469">
        <v>171</v>
      </c>
      <c r="AM1469" s="23" t="s">
        <v>317</v>
      </c>
      <c r="AN1469" t="s">
        <v>630</v>
      </c>
      <c r="AO1469">
        <v>5335</v>
      </c>
      <c r="AQ1469" s="23">
        <v>392</v>
      </c>
      <c r="AR1469" s="29">
        <v>1071</v>
      </c>
      <c r="AS1469" s="23">
        <v>16</v>
      </c>
    </row>
    <row r="1470" spans="13:45" x14ac:dyDescent="0.35">
      <c r="M1470"/>
      <c r="AC1470"/>
      <c r="AF1470">
        <v>359</v>
      </c>
      <c r="AG1470">
        <v>144607</v>
      </c>
      <c r="AH1470">
        <v>1792</v>
      </c>
      <c r="AI1470">
        <v>7</v>
      </c>
      <c r="AJ1470">
        <v>20</v>
      </c>
      <c r="AK1470">
        <v>171</v>
      </c>
      <c r="AM1470" s="23" t="s">
        <v>317</v>
      </c>
      <c r="AN1470" t="s">
        <v>630</v>
      </c>
      <c r="AO1470">
        <v>5336</v>
      </c>
      <c r="AQ1470" s="23">
        <v>391</v>
      </c>
      <c r="AR1470" s="29">
        <v>414</v>
      </c>
      <c r="AS1470" s="23">
        <v>0</v>
      </c>
    </row>
    <row r="1471" spans="13:45" x14ac:dyDescent="0.35">
      <c r="M1471"/>
      <c r="AC1471"/>
      <c r="AF1471">
        <v>359</v>
      </c>
      <c r="AG1471">
        <v>144607</v>
      </c>
      <c r="AH1471">
        <v>1792</v>
      </c>
      <c r="AI1471">
        <v>7</v>
      </c>
      <c r="AJ1471">
        <v>20</v>
      </c>
      <c r="AK1471">
        <v>171</v>
      </c>
      <c r="AM1471" s="27" t="s">
        <v>379</v>
      </c>
      <c r="AN1471" s="27" t="s">
        <v>378</v>
      </c>
      <c r="AO1471">
        <v>5342</v>
      </c>
      <c r="AQ1471" s="23">
        <v>76</v>
      </c>
      <c r="AR1471" s="29">
        <v>11071</v>
      </c>
      <c r="AS1471" s="23">
        <v>5</v>
      </c>
    </row>
    <row r="1472" spans="13:45" x14ac:dyDescent="0.35">
      <c r="M1472"/>
      <c r="AC1472"/>
      <c r="AF1472">
        <v>359</v>
      </c>
      <c r="AG1472">
        <v>144607</v>
      </c>
      <c r="AH1472">
        <v>1792</v>
      </c>
      <c r="AI1472">
        <v>7</v>
      </c>
      <c r="AJ1472">
        <v>20</v>
      </c>
      <c r="AK1472">
        <v>171</v>
      </c>
      <c r="AM1472" s="23" t="s">
        <v>30</v>
      </c>
      <c r="AN1472" t="s">
        <v>38</v>
      </c>
      <c r="AO1472">
        <v>5343</v>
      </c>
      <c r="AQ1472" s="23">
        <v>216</v>
      </c>
      <c r="AR1472" s="29">
        <v>575</v>
      </c>
      <c r="AS1472" s="23">
        <v>68</v>
      </c>
    </row>
    <row r="1473" spans="13:45" x14ac:dyDescent="0.35">
      <c r="M1473"/>
      <c r="AC1473"/>
      <c r="AF1473">
        <v>359</v>
      </c>
      <c r="AG1473">
        <v>144607</v>
      </c>
      <c r="AH1473">
        <v>1792</v>
      </c>
      <c r="AI1473">
        <v>7</v>
      </c>
      <c r="AJ1473">
        <v>23</v>
      </c>
      <c r="AK1473">
        <v>172</v>
      </c>
      <c r="AM1473" s="23" t="s">
        <v>30</v>
      </c>
      <c r="AN1473" t="s">
        <v>38</v>
      </c>
      <c r="AO1473">
        <v>5344</v>
      </c>
      <c r="AQ1473" s="23">
        <v>216</v>
      </c>
      <c r="AR1473" s="29">
        <v>769</v>
      </c>
      <c r="AS1473" s="23">
        <v>76</v>
      </c>
    </row>
    <row r="1474" spans="13:45" x14ac:dyDescent="0.35">
      <c r="M1474"/>
      <c r="AC1474"/>
      <c r="AF1474">
        <v>396</v>
      </c>
      <c r="AG1474">
        <v>144636</v>
      </c>
      <c r="AH1474">
        <v>1792</v>
      </c>
      <c r="AI1474">
        <v>7</v>
      </c>
      <c r="AJ1474">
        <v>23</v>
      </c>
      <c r="AK1474">
        <v>172</v>
      </c>
      <c r="AM1474" s="23" t="s">
        <v>605</v>
      </c>
      <c r="AN1474" t="s">
        <v>500</v>
      </c>
      <c r="AO1474">
        <v>5345</v>
      </c>
      <c r="AQ1474" s="23">
        <v>200</v>
      </c>
      <c r="AR1474" s="29">
        <v>73</v>
      </c>
      <c r="AS1474" s="23">
        <v>79</v>
      </c>
    </row>
    <row r="1475" spans="13:45" x14ac:dyDescent="0.35">
      <c r="M1475"/>
      <c r="AC1475"/>
      <c r="AF1475">
        <v>396</v>
      </c>
      <c r="AG1475">
        <v>144636</v>
      </c>
      <c r="AH1475">
        <v>1792</v>
      </c>
      <c r="AI1475">
        <v>7</v>
      </c>
      <c r="AJ1475">
        <v>23</v>
      </c>
      <c r="AK1475">
        <v>172</v>
      </c>
      <c r="AM1475" s="23" t="s">
        <v>379</v>
      </c>
      <c r="AN1475" t="s">
        <v>378</v>
      </c>
      <c r="AO1475">
        <v>5346</v>
      </c>
      <c r="AQ1475" s="23">
        <v>76</v>
      </c>
      <c r="AR1475" s="29">
        <v>353</v>
      </c>
      <c r="AS1475" s="23">
        <v>22</v>
      </c>
    </row>
    <row r="1476" spans="13:45" x14ac:dyDescent="0.35">
      <c r="M1476"/>
      <c r="AC1476"/>
      <c r="AF1476">
        <v>396</v>
      </c>
      <c r="AG1476">
        <v>144636</v>
      </c>
      <c r="AH1476">
        <v>1792</v>
      </c>
      <c r="AI1476">
        <v>7</v>
      </c>
      <c r="AJ1476">
        <v>23</v>
      </c>
      <c r="AK1476">
        <v>172</v>
      </c>
      <c r="AM1476" s="23" t="s">
        <v>24</v>
      </c>
      <c r="AN1476" t="s">
        <v>785</v>
      </c>
      <c r="AO1476">
        <v>5347</v>
      </c>
      <c r="AQ1476" s="23">
        <v>402</v>
      </c>
      <c r="AR1476" s="29">
        <v>384</v>
      </c>
      <c r="AS1476" s="23">
        <v>70</v>
      </c>
    </row>
    <row r="1477" spans="13:45" x14ac:dyDescent="0.35">
      <c r="M1477"/>
      <c r="AC1477"/>
      <c r="AF1477">
        <v>396</v>
      </c>
      <c r="AG1477">
        <v>144636</v>
      </c>
      <c r="AH1477">
        <v>1792</v>
      </c>
      <c r="AI1477">
        <v>7</v>
      </c>
      <c r="AJ1477">
        <v>23</v>
      </c>
      <c r="AK1477">
        <v>172</v>
      </c>
      <c r="AM1477" s="23" t="s">
        <v>26</v>
      </c>
      <c r="AN1477" t="s">
        <v>610</v>
      </c>
      <c r="AO1477">
        <v>5352</v>
      </c>
      <c r="AQ1477" s="23">
        <v>257</v>
      </c>
      <c r="AR1477" s="29">
        <v>41</v>
      </c>
      <c r="AS1477" s="23">
        <v>40</v>
      </c>
    </row>
    <row r="1478" spans="13:45" x14ac:dyDescent="0.35">
      <c r="M1478"/>
      <c r="AC1478"/>
      <c r="AF1478">
        <v>396</v>
      </c>
      <c r="AG1478">
        <v>144636</v>
      </c>
      <c r="AH1478">
        <v>1792</v>
      </c>
      <c r="AI1478">
        <v>7</v>
      </c>
      <c r="AJ1478">
        <v>24</v>
      </c>
      <c r="AK1478">
        <v>172</v>
      </c>
      <c r="AM1478" s="23" t="s">
        <v>26</v>
      </c>
      <c r="AN1478" t="s">
        <v>610</v>
      </c>
      <c r="AO1478">
        <v>5353</v>
      </c>
      <c r="AQ1478" s="23">
        <v>257</v>
      </c>
      <c r="AR1478" s="29">
        <v>72</v>
      </c>
      <c r="AS1478" s="23">
        <v>0</v>
      </c>
    </row>
    <row r="1479" spans="13:45" x14ac:dyDescent="0.35">
      <c r="M1479"/>
      <c r="AC1479"/>
      <c r="AF1479">
        <v>396</v>
      </c>
      <c r="AG1479">
        <v>144636</v>
      </c>
      <c r="AH1479">
        <v>1792</v>
      </c>
      <c r="AI1479">
        <v>7</v>
      </c>
      <c r="AJ1479">
        <v>25</v>
      </c>
      <c r="AK1479">
        <v>172</v>
      </c>
      <c r="AM1479" s="23" t="s">
        <v>24</v>
      </c>
      <c r="AN1479" t="s">
        <v>730</v>
      </c>
      <c r="AO1479">
        <v>5354</v>
      </c>
      <c r="AQ1479" s="23">
        <v>148</v>
      </c>
      <c r="AR1479" s="29">
        <v>188</v>
      </c>
      <c r="AS1479" s="23">
        <v>78</v>
      </c>
    </row>
    <row r="1480" spans="13:45" x14ac:dyDescent="0.35">
      <c r="M1480"/>
      <c r="AC1480"/>
      <c r="AF1480">
        <v>396</v>
      </c>
      <c r="AG1480">
        <v>144636</v>
      </c>
      <c r="AH1480">
        <v>1792</v>
      </c>
      <c r="AI1480">
        <v>7</v>
      </c>
      <c r="AJ1480">
        <v>25</v>
      </c>
      <c r="AK1480">
        <v>172</v>
      </c>
      <c r="AM1480" s="23" t="s">
        <v>24</v>
      </c>
      <c r="AN1480" t="s">
        <v>730</v>
      </c>
      <c r="AO1480">
        <v>5355</v>
      </c>
      <c r="AQ1480" s="23">
        <v>148</v>
      </c>
      <c r="AR1480" s="29">
        <v>328</v>
      </c>
      <c r="AS1480" s="23">
        <v>92</v>
      </c>
    </row>
    <row r="1481" spans="13:45" x14ac:dyDescent="0.35">
      <c r="M1481"/>
      <c r="AC1481"/>
      <c r="AF1481">
        <v>396</v>
      </c>
      <c r="AG1481">
        <v>144636</v>
      </c>
      <c r="AH1481">
        <v>1792</v>
      </c>
      <c r="AI1481">
        <v>7</v>
      </c>
      <c r="AJ1481">
        <v>25</v>
      </c>
      <c r="AK1481">
        <v>172</v>
      </c>
      <c r="AL1481" t="s">
        <v>23</v>
      </c>
      <c r="AM1481" s="23" t="s">
        <v>104</v>
      </c>
      <c r="AN1481" t="s">
        <v>786</v>
      </c>
      <c r="AO1481">
        <v>5356</v>
      </c>
      <c r="AQ1481" s="23">
        <v>402</v>
      </c>
      <c r="AR1481" s="29">
        <v>1260</v>
      </c>
    </row>
    <row r="1482" spans="13:45" x14ac:dyDescent="0.35">
      <c r="M1482"/>
      <c r="AC1482"/>
      <c r="AF1482">
        <v>396</v>
      </c>
      <c r="AG1482">
        <v>144636</v>
      </c>
      <c r="AH1482">
        <v>1792</v>
      </c>
      <c r="AI1482">
        <v>7</v>
      </c>
      <c r="AJ1482">
        <v>25</v>
      </c>
      <c r="AK1482">
        <v>172</v>
      </c>
      <c r="AL1482" t="s">
        <v>23</v>
      </c>
      <c r="AM1482" s="23" t="s">
        <v>179</v>
      </c>
      <c r="AN1482" t="s">
        <v>775</v>
      </c>
      <c r="AO1482">
        <v>5364</v>
      </c>
      <c r="AQ1482" s="23">
        <v>331</v>
      </c>
      <c r="AR1482" s="29">
        <v>4044</v>
      </c>
      <c r="AS1482" s="23">
        <v>0</v>
      </c>
    </row>
    <row r="1483" spans="13:45" x14ac:dyDescent="0.35">
      <c r="M1483"/>
      <c r="AC1483"/>
      <c r="AF1483">
        <v>396</v>
      </c>
      <c r="AG1483">
        <v>144636</v>
      </c>
      <c r="AH1483">
        <v>1792</v>
      </c>
      <c r="AI1483">
        <v>7</v>
      </c>
      <c r="AJ1483">
        <v>25</v>
      </c>
      <c r="AK1483">
        <v>172</v>
      </c>
      <c r="AM1483" s="23" t="s">
        <v>53</v>
      </c>
      <c r="AN1483" s="23" t="s">
        <v>801</v>
      </c>
      <c r="AO1483">
        <v>5367</v>
      </c>
      <c r="AQ1483" s="23">
        <v>383</v>
      </c>
      <c r="AR1483" s="29">
        <v>3913</v>
      </c>
      <c r="AS1483" s="23">
        <v>12</v>
      </c>
    </row>
    <row r="1484" spans="13:45" x14ac:dyDescent="0.35">
      <c r="M1484"/>
      <c r="AC1484"/>
      <c r="AF1484">
        <v>396</v>
      </c>
      <c r="AG1484">
        <v>144636</v>
      </c>
      <c r="AH1484">
        <v>1792</v>
      </c>
      <c r="AI1484">
        <v>7</v>
      </c>
      <c r="AJ1484">
        <v>26</v>
      </c>
      <c r="AK1484">
        <v>173</v>
      </c>
      <c r="AM1484" s="23" t="s">
        <v>787</v>
      </c>
      <c r="AN1484" t="s">
        <v>521</v>
      </c>
      <c r="AO1484">
        <v>5368</v>
      </c>
      <c r="AQ1484" s="23">
        <v>395</v>
      </c>
      <c r="AR1484" s="29">
        <v>219</v>
      </c>
      <c r="AS1484" s="23">
        <v>26</v>
      </c>
    </row>
    <row r="1485" spans="13:45" x14ac:dyDescent="0.35">
      <c r="M1485"/>
      <c r="AC1485"/>
      <c r="AF1485">
        <v>396</v>
      </c>
      <c r="AG1485">
        <v>144636</v>
      </c>
      <c r="AH1485">
        <v>1792</v>
      </c>
      <c r="AI1485">
        <v>7</v>
      </c>
      <c r="AJ1485">
        <v>27</v>
      </c>
      <c r="AK1485">
        <v>173</v>
      </c>
      <c r="AM1485" s="23" t="s">
        <v>456</v>
      </c>
      <c r="AN1485" t="s">
        <v>712</v>
      </c>
      <c r="AO1485">
        <v>5369</v>
      </c>
      <c r="AQ1485" s="23">
        <v>385</v>
      </c>
      <c r="AR1485" s="29">
        <v>154</v>
      </c>
      <c r="AS1485" s="23">
        <v>72</v>
      </c>
    </row>
    <row r="1486" spans="13:45" x14ac:dyDescent="0.35">
      <c r="M1486"/>
      <c r="AC1486"/>
      <c r="AF1486">
        <v>396</v>
      </c>
      <c r="AG1486">
        <v>144636</v>
      </c>
      <c r="AH1486">
        <v>1792</v>
      </c>
      <c r="AI1486">
        <v>7</v>
      </c>
      <c r="AJ1486">
        <v>27</v>
      </c>
      <c r="AK1486">
        <v>173</v>
      </c>
      <c r="AM1486" t="s">
        <v>228</v>
      </c>
      <c r="AN1486" t="s">
        <v>271</v>
      </c>
      <c r="AO1486">
        <v>5370</v>
      </c>
      <c r="AQ1486" s="23">
        <v>353</v>
      </c>
      <c r="AR1486" s="29">
        <v>5700</v>
      </c>
      <c r="AS1486" s="23">
        <v>5</v>
      </c>
    </row>
    <row r="1487" spans="13:45" x14ac:dyDescent="0.35">
      <c r="M1487"/>
      <c r="AC1487"/>
      <c r="AF1487">
        <v>396</v>
      </c>
      <c r="AG1487">
        <v>144636</v>
      </c>
      <c r="AH1487">
        <v>1792</v>
      </c>
      <c r="AI1487">
        <v>7</v>
      </c>
      <c r="AJ1487">
        <v>27</v>
      </c>
      <c r="AK1487">
        <v>173</v>
      </c>
      <c r="AM1487" s="23" t="s">
        <v>27</v>
      </c>
      <c r="AN1487" t="s">
        <v>788</v>
      </c>
      <c r="AO1487">
        <v>5375</v>
      </c>
      <c r="AQ1487" s="23">
        <v>377</v>
      </c>
      <c r="AR1487" s="29">
        <v>286</v>
      </c>
      <c r="AS1487" s="23">
        <v>75</v>
      </c>
    </row>
    <row r="1488" spans="13:45" x14ac:dyDescent="0.35">
      <c r="M1488"/>
      <c r="AC1488"/>
      <c r="AF1488">
        <v>396</v>
      </c>
      <c r="AG1488">
        <v>144636</v>
      </c>
      <c r="AH1488">
        <v>1792</v>
      </c>
      <c r="AI1488">
        <v>7</v>
      </c>
      <c r="AJ1488">
        <v>27</v>
      </c>
      <c r="AK1488">
        <v>173</v>
      </c>
      <c r="AM1488" s="23" t="s">
        <v>27</v>
      </c>
      <c r="AN1488" t="s">
        <v>788</v>
      </c>
      <c r="AO1488">
        <v>5376</v>
      </c>
      <c r="AQ1488" s="23">
        <v>377</v>
      </c>
      <c r="AR1488" s="29">
        <v>14</v>
      </c>
      <c r="AS1488" s="23">
        <v>74</v>
      </c>
    </row>
    <row r="1489" spans="13:46" x14ac:dyDescent="0.35">
      <c r="M1489"/>
      <c r="AC1489"/>
      <c r="AF1489">
        <v>396</v>
      </c>
      <c r="AG1489">
        <v>144636</v>
      </c>
      <c r="AH1489">
        <v>1792</v>
      </c>
      <c r="AI1489">
        <v>7</v>
      </c>
      <c r="AJ1489">
        <v>30</v>
      </c>
      <c r="AK1489">
        <v>173</v>
      </c>
      <c r="AM1489" s="23" t="s">
        <v>456</v>
      </c>
      <c r="AN1489" t="s">
        <v>712</v>
      </c>
      <c r="AO1489">
        <v>5387</v>
      </c>
      <c r="AQ1489" s="23">
        <v>385</v>
      </c>
      <c r="AR1489" s="29">
        <v>587</v>
      </c>
      <c r="AS1489" s="23">
        <v>16</v>
      </c>
    </row>
    <row r="1490" spans="13:46" x14ac:dyDescent="0.35">
      <c r="M1490"/>
      <c r="AC1490"/>
      <c r="AF1490">
        <v>396</v>
      </c>
      <c r="AG1490">
        <v>144636</v>
      </c>
      <c r="AH1490">
        <v>1792</v>
      </c>
      <c r="AI1490">
        <v>7</v>
      </c>
      <c r="AJ1490">
        <v>30</v>
      </c>
      <c r="AK1490">
        <v>173</v>
      </c>
      <c r="AM1490" s="23" t="s">
        <v>93</v>
      </c>
      <c r="AN1490" s="23" t="s">
        <v>701</v>
      </c>
      <c r="AO1490">
        <v>5395</v>
      </c>
      <c r="AQ1490" s="23">
        <v>408</v>
      </c>
      <c r="AR1490" s="29">
        <v>3497</v>
      </c>
      <c r="AS1490" s="23">
        <v>6</v>
      </c>
    </row>
    <row r="1491" spans="13:46" x14ac:dyDescent="0.35">
      <c r="M1491"/>
      <c r="AC1491"/>
      <c r="AF1491">
        <v>396</v>
      </c>
      <c r="AG1491">
        <v>144636</v>
      </c>
      <c r="AH1491">
        <v>1792</v>
      </c>
      <c r="AI1491">
        <v>7</v>
      </c>
      <c r="AJ1491">
        <v>31</v>
      </c>
      <c r="AK1491">
        <v>174</v>
      </c>
      <c r="AM1491" s="23" t="s">
        <v>567</v>
      </c>
      <c r="AO1491">
        <v>5396</v>
      </c>
      <c r="AQ1491" s="23">
        <v>353</v>
      </c>
      <c r="AR1491" s="29">
        <v>543</v>
      </c>
      <c r="AS1491" s="23">
        <v>94</v>
      </c>
    </row>
    <row r="1492" spans="13:46" x14ac:dyDescent="0.35">
      <c r="M1492"/>
      <c r="AC1492"/>
      <c r="AF1492">
        <v>396</v>
      </c>
      <c r="AG1492">
        <v>144639</v>
      </c>
      <c r="AH1492">
        <v>1792</v>
      </c>
      <c r="AI1492">
        <v>8</v>
      </c>
      <c r="AJ1492">
        <v>1</v>
      </c>
      <c r="AK1492">
        <v>175</v>
      </c>
      <c r="AL1492" t="s">
        <v>259</v>
      </c>
      <c r="AM1492" s="23" t="s">
        <v>27</v>
      </c>
      <c r="AN1492" t="s">
        <v>381</v>
      </c>
      <c r="AO1492">
        <v>5397</v>
      </c>
      <c r="AQ1492" s="23">
        <v>255</v>
      </c>
      <c r="AR1492" s="29">
        <v>40</v>
      </c>
      <c r="AS1492" s="23">
        <v>22</v>
      </c>
      <c r="AT1492" s="39"/>
    </row>
    <row r="1493" spans="13:46" x14ac:dyDescent="0.35">
      <c r="M1493"/>
      <c r="AC1493"/>
      <c r="AF1493">
        <v>396</v>
      </c>
      <c r="AG1493">
        <v>144639</v>
      </c>
      <c r="AH1493">
        <v>1792</v>
      </c>
      <c r="AI1493">
        <v>8</v>
      </c>
      <c r="AJ1493">
        <v>1</v>
      </c>
      <c r="AK1493">
        <v>175</v>
      </c>
      <c r="AM1493" s="23" t="s">
        <v>225</v>
      </c>
      <c r="AN1493" t="s">
        <v>226</v>
      </c>
      <c r="AO1493">
        <v>5398</v>
      </c>
      <c r="AQ1493" s="23">
        <v>251</v>
      </c>
      <c r="AR1493" s="29">
        <v>195</v>
      </c>
      <c r="AS1493" s="23">
        <v>4</v>
      </c>
    </row>
    <row r="1494" spans="13:46" x14ac:dyDescent="0.35">
      <c r="M1494"/>
      <c r="AC1494"/>
      <c r="AF1494">
        <v>396</v>
      </c>
      <c r="AG1494">
        <v>144639</v>
      </c>
      <c r="AH1494">
        <v>1792</v>
      </c>
      <c r="AI1494">
        <v>8</v>
      </c>
      <c r="AJ1494">
        <v>1</v>
      </c>
      <c r="AK1494">
        <v>175</v>
      </c>
      <c r="AL1494" t="s">
        <v>23</v>
      </c>
      <c r="AM1494" s="23" t="s">
        <v>173</v>
      </c>
      <c r="AN1494" t="s">
        <v>739</v>
      </c>
      <c r="AO1494">
        <v>5399</v>
      </c>
      <c r="AQ1494" s="23">
        <v>313</v>
      </c>
      <c r="AR1494" s="29">
        <v>592</v>
      </c>
      <c r="AS1494" s="23">
        <v>24</v>
      </c>
      <c r="AT1494" s="39"/>
    </row>
    <row r="1495" spans="13:46" x14ac:dyDescent="0.35">
      <c r="M1495"/>
      <c r="AC1495"/>
      <c r="AF1495">
        <v>396</v>
      </c>
      <c r="AG1495">
        <v>144639</v>
      </c>
      <c r="AH1495">
        <v>1792</v>
      </c>
      <c r="AI1495">
        <v>8</v>
      </c>
      <c r="AJ1495">
        <v>1</v>
      </c>
      <c r="AK1495">
        <v>175</v>
      </c>
      <c r="AM1495" s="23" t="s">
        <v>789</v>
      </c>
      <c r="AN1495" t="s">
        <v>790</v>
      </c>
      <c r="AO1495">
        <v>5400</v>
      </c>
      <c r="AQ1495" s="23">
        <v>403</v>
      </c>
      <c r="AR1495" s="29">
        <v>1800</v>
      </c>
    </row>
    <row r="1496" spans="13:46" x14ac:dyDescent="0.35">
      <c r="M1496"/>
      <c r="AC1496"/>
      <c r="AF1496">
        <v>396</v>
      </c>
      <c r="AG1496">
        <v>144639</v>
      </c>
      <c r="AH1496">
        <v>1792</v>
      </c>
      <c r="AI1496">
        <v>8</v>
      </c>
      <c r="AJ1496">
        <v>1</v>
      </c>
      <c r="AK1496">
        <v>175</v>
      </c>
      <c r="AM1496" s="23" t="s">
        <v>791</v>
      </c>
      <c r="AN1496" t="s">
        <v>792</v>
      </c>
      <c r="AO1496">
        <v>5401</v>
      </c>
      <c r="AQ1496" s="23">
        <v>404</v>
      </c>
      <c r="AR1496" s="29">
        <v>2700</v>
      </c>
    </row>
    <row r="1497" spans="13:46" x14ac:dyDescent="0.35">
      <c r="M1497"/>
      <c r="AC1497"/>
      <c r="AF1497">
        <v>396</v>
      </c>
      <c r="AG1497">
        <v>144639</v>
      </c>
      <c r="AH1497">
        <v>1792</v>
      </c>
      <c r="AI1497">
        <v>8</v>
      </c>
      <c r="AJ1497">
        <v>1</v>
      </c>
      <c r="AK1497">
        <v>175</v>
      </c>
      <c r="AM1497" s="23" t="s">
        <v>793</v>
      </c>
      <c r="AN1497" t="s">
        <v>794</v>
      </c>
      <c r="AO1497">
        <v>5402</v>
      </c>
      <c r="AQ1497" s="23">
        <v>404</v>
      </c>
      <c r="AR1497" s="29">
        <v>900</v>
      </c>
    </row>
    <row r="1498" spans="13:46" x14ac:dyDescent="0.35">
      <c r="M1498"/>
      <c r="AC1498"/>
      <c r="AF1498">
        <v>396</v>
      </c>
      <c r="AG1498">
        <v>144639</v>
      </c>
      <c r="AH1498">
        <v>1792</v>
      </c>
      <c r="AI1498">
        <v>8</v>
      </c>
      <c r="AJ1498">
        <v>2</v>
      </c>
      <c r="AK1498">
        <v>175</v>
      </c>
      <c r="AM1498" s="23" t="s">
        <v>306</v>
      </c>
      <c r="AN1498" t="s">
        <v>795</v>
      </c>
      <c r="AO1498">
        <v>5403</v>
      </c>
      <c r="AQ1498" s="23">
        <v>404</v>
      </c>
      <c r="AR1498" s="29">
        <v>160</v>
      </c>
      <c r="AS1498" s="23">
        <v>17</v>
      </c>
    </row>
    <row r="1499" spans="13:46" x14ac:dyDescent="0.35">
      <c r="M1499"/>
      <c r="AC1499"/>
      <c r="AF1499">
        <v>396</v>
      </c>
      <c r="AG1499">
        <v>144639</v>
      </c>
      <c r="AH1499">
        <v>1792</v>
      </c>
      <c r="AI1499">
        <v>8</v>
      </c>
      <c r="AJ1499">
        <v>2</v>
      </c>
      <c r="AK1499">
        <v>175</v>
      </c>
      <c r="AM1499" t="s">
        <v>35</v>
      </c>
      <c r="AN1499" t="s">
        <v>346</v>
      </c>
      <c r="AO1499">
        <v>5417</v>
      </c>
      <c r="AQ1499" s="23">
        <v>15</v>
      </c>
      <c r="AR1499" s="29">
        <v>1</v>
      </c>
      <c r="AS1499" s="23">
        <v>26</v>
      </c>
    </row>
    <row r="1500" spans="13:46" x14ac:dyDescent="0.35">
      <c r="M1500"/>
      <c r="AC1500"/>
      <c r="AF1500">
        <v>396</v>
      </c>
      <c r="AG1500">
        <v>144639</v>
      </c>
      <c r="AH1500">
        <v>1792</v>
      </c>
      <c r="AI1500">
        <v>8</v>
      </c>
      <c r="AJ1500">
        <v>2</v>
      </c>
      <c r="AK1500">
        <v>175</v>
      </c>
      <c r="AM1500" t="s">
        <v>35</v>
      </c>
      <c r="AN1500" t="s">
        <v>346</v>
      </c>
      <c r="AO1500">
        <v>5418</v>
      </c>
      <c r="AQ1500" s="23">
        <v>15</v>
      </c>
      <c r="AR1500" s="29">
        <v>44</v>
      </c>
      <c r="AS1500" s="23">
        <v>18</v>
      </c>
    </row>
    <row r="1501" spans="13:46" x14ac:dyDescent="0.35">
      <c r="M1501"/>
      <c r="AC1501"/>
      <c r="AF1501">
        <v>396</v>
      </c>
      <c r="AG1501">
        <v>144639</v>
      </c>
      <c r="AH1501">
        <v>1792</v>
      </c>
      <c r="AI1501">
        <v>8</v>
      </c>
      <c r="AJ1501">
        <v>3</v>
      </c>
      <c r="AK1501">
        <v>176</v>
      </c>
      <c r="AM1501" s="23" t="s">
        <v>597</v>
      </c>
      <c r="AN1501" t="s">
        <v>559</v>
      </c>
      <c r="AO1501">
        <v>5419</v>
      </c>
      <c r="AQ1501" s="23">
        <v>308</v>
      </c>
      <c r="AR1501" s="29">
        <v>113</v>
      </c>
      <c r="AS1501" s="23">
        <v>56</v>
      </c>
    </row>
    <row r="1502" spans="13:46" x14ac:dyDescent="0.35">
      <c r="M1502"/>
      <c r="AC1502"/>
      <c r="AF1502">
        <v>396</v>
      </c>
      <c r="AG1502">
        <v>144639</v>
      </c>
      <c r="AH1502">
        <v>1792</v>
      </c>
      <c r="AI1502">
        <v>8</v>
      </c>
      <c r="AJ1502">
        <v>3</v>
      </c>
      <c r="AK1502">
        <v>176</v>
      </c>
      <c r="AM1502" s="23" t="s">
        <v>324</v>
      </c>
      <c r="AN1502" t="s">
        <v>559</v>
      </c>
      <c r="AO1502">
        <v>5420</v>
      </c>
      <c r="AQ1502" s="23">
        <v>208</v>
      </c>
      <c r="AR1502" s="29">
        <v>38</v>
      </c>
      <c r="AS1502" s="23">
        <v>63</v>
      </c>
    </row>
    <row r="1503" spans="13:46" x14ac:dyDescent="0.35">
      <c r="M1503"/>
      <c r="AC1503"/>
      <c r="AF1503">
        <v>396</v>
      </c>
      <c r="AG1503">
        <v>144639</v>
      </c>
      <c r="AH1503">
        <v>1792</v>
      </c>
      <c r="AI1503">
        <v>8</v>
      </c>
      <c r="AJ1503">
        <v>4</v>
      </c>
      <c r="AK1503">
        <v>176</v>
      </c>
      <c r="AM1503" s="23" t="s">
        <v>85</v>
      </c>
      <c r="AN1503" t="s">
        <v>208</v>
      </c>
      <c r="AO1503">
        <v>5427</v>
      </c>
      <c r="AQ1503" s="23">
        <v>218</v>
      </c>
      <c r="AR1503" s="29">
        <v>176</v>
      </c>
      <c r="AS1503" s="23">
        <v>96</v>
      </c>
    </row>
    <row r="1504" spans="13:46" x14ac:dyDescent="0.35">
      <c r="M1504"/>
      <c r="AC1504"/>
      <c r="AF1504">
        <v>396</v>
      </c>
      <c r="AG1504">
        <v>144639</v>
      </c>
      <c r="AH1504">
        <v>1792</v>
      </c>
      <c r="AI1504">
        <v>8</v>
      </c>
      <c r="AJ1504">
        <v>4</v>
      </c>
      <c r="AK1504">
        <v>176</v>
      </c>
      <c r="AM1504" s="23" t="s">
        <v>185</v>
      </c>
      <c r="AN1504" t="s">
        <v>797</v>
      </c>
      <c r="AO1504">
        <v>5248</v>
      </c>
      <c r="AQ1504" s="23">
        <v>407</v>
      </c>
      <c r="AR1504" s="29">
        <v>2442</v>
      </c>
      <c r="AS1504" s="23">
        <v>14</v>
      </c>
    </row>
    <row r="1505" spans="13:45" x14ac:dyDescent="0.35">
      <c r="M1505"/>
      <c r="AC1505"/>
      <c r="AF1505">
        <v>396</v>
      </c>
      <c r="AG1505">
        <v>144639</v>
      </c>
      <c r="AH1505">
        <v>1792</v>
      </c>
      <c r="AI1505">
        <v>8</v>
      </c>
      <c r="AJ1505">
        <v>6</v>
      </c>
      <c r="AK1505">
        <v>176</v>
      </c>
      <c r="AL1505" t="s">
        <v>796</v>
      </c>
      <c r="AM1505" t="s">
        <v>571</v>
      </c>
      <c r="AN1505" t="s">
        <v>572</v>
      </c>
      <c r="AO1505">
        <v>5249</v>
      </c>
      <c r="AQ1505" s="23">
        <v>220</v>
      </c>
      <c r="AR1505" s="29">
        <v>412</v>
      </c>
      <c r="AS1505" s="23">
        <v>74</v>
      </c>
    </row>
    <row r="1506" spans="13:45" x14ac:dyDescent="0.35">
      <c r="M1506"/>
      <c r="AC1506"/>
      <c r="AF1506">
        <v>396</v>
      </c>
      <c r="AG1506">
        <v>144639</v>
      </c>
      <c r="AH1506">
        <v>1792</v>
      </c>
      <c r="AI1506">
        <v>8</v>
      </c>
      <c r="AJ1506">
        <v>6</v>
      </c>
      <c r="AK1506">
        <v>176</v>
      </c>
      <c r="AM1506" s="23" t="s">
        <v>27</v>
      </c>
      <c r="AN1506" t="s">
        <v>226</v>
      </c>
      <c r="AQ1506" s="23">
        <v>407</v>
      </c>
      <c r="AR1506" s="29">
        <v>4043</v>
      </c>
      <c r="AS1506" s="23">
        <v>22</v>
      </c>
    </row>
    <row r="1507" spans="13:45" x14ac:dyDescent="0.35">
      <c r="M1507"/>
      <c r="AC1507"/>
      <c r="AF1507">
        <v>396</v>
      </c>
      <c r="AG1507">
        <v>144639</v>
      </c>
      <c r="AH1507">
        <v>1792</v>
      </c>
      <c r="AI1507">
        <v>8</v>
      </c>
      <c r="AJ1507">
        <v>6</v>
      </c>
      <c r="AK1507">
        <v>176</v>
      </c>
      <c r="AM1507" s="23" t="s">
        <v>27</v>
      </c>
      <c r="AN1507" t="s">
        <v>552</v>
      </c>
      <c r="AO1507">
        <v>5445</v>
      </c>
      <c r="AQ1507" s="23">
        <v>409</v>
      </c>
      <c r="AR1507" s="29">
        <v>6476</v>
      </c>
      <c r="AS1507" s="23">
        <v>0</v>
      </c>
    </row>
    <row r="1508" spans="13:45" x14ac:dyDescent="0.35">
      <c r="M1508"/>
      <c r="AC1508"/>
      <c r="AF1508">
        <v>396</v>
      </c>
      <c r="AG1508">
        <v>144639</v>
      </c>
      <c r="AH1508">
        <v>1792</v>
      </c>
      <c r="AI1508">
        <v>8</v>
      </c>
      <c r="AJ1508">
        <v>6</v>
      </c>
      <c r="AK1508">
        <v>176</v>
      </c>
      <c r="AM1508" s="23" t="s">
        <v>104</v>
      </c>
      <c r="AN1508" t="s">
        <v>799</v>
      </c>
      <c r="AO1508">
        <v>5452</v>
      </c>
      <c r="AQ1508" s="23">
        <v>408</v>
      </c>
      <c r="AR1508" s="29">
        <v>23</v>
      </c>
      <c r="AS1508" s="23">
        <v>78</v>
      </c>
    </row>
    <row r="1509" spans="13:45" x14ac:dyDescent="0.35">
      <c r="M1509"/>
      <c r="AC1509"/>
      <c r="AF1509">
        <v>397</v>
      </c>
      <c r="AG1509">
        <v>144644</v>
      </c>
      <c r="AH1509">
        <v>1792</v>
      </c>
      <c r="AI1509">
        <v>8</v>
      </c>
      <c r="AJ1509">
        <v>8</v>
      </c>
      <c r="AK1509">
        <v>177</v>
      </c>
      <c r="AL1509" t="s">
        <v>798</v>
      </c>
      <c r="AM1509" s="23" t="s">
        <v>185</v>
      </c>
      <c r="AN1509" t="s">
        <v>800</v>
      </c>
      <c r="AO1509">
        <v>5456</v>
      </c>
      <c r="AQ1509" s="23">
        <v>273</v>
      </c>
      <c r="AR1509" s="29">
        <v>5905</v>
      </c>
      <c r="AS1509" s="23">
        <v>30</v>
      </c>
    </row>
    <row r="1510" spans="13:45" x14ac:dyDescent="0.35">
      <c r="M1510"/>
      <c r="AC1510"/>
      <c r="AF1510">
        <v>397</v>
      </c>
      <c r="AG1510">
        <v>144644</v>
      </c>
      <c r="AH1510">
        <v>1792</v>
      </c>
      <c r="AI1510">
        <v>8</v>
      </c>
      <c r="AJ1510">
        <v>9</v>
      </c>
      <c r="AK1510">
        <v>177</v>
      </c>
      <c r="AM1510" s="23" t="s">
        <v>24</v>
      </c>
      <c r="AN1510" t="s">
        <v>251</v>
      </c>
      <c r="AO1510">
        <v>5457</v>
      </c>
      <c r="AQ1510" s="23">
        <v>221</v>
      </c>
      <c r="AR1510" s="29">
        <v>36</v>
      </c>
      <c r="AS1510" s="23">
        <v>77</v>
      </c>
    </row>
    <row r="1511" spans="13:45" x14ac:dyDescent="0.35">
      <c r="M1511"/>
      <c r="AC1511"/>
      <c r="AF1511">
        <v>397</v>
      </c>
      <c r="AG1511">
        <v>144644</v>
      </c>
      <c r="AH1511">
        <v>1792</v>
      </c>
      <c r="AI1511">
        <v>8</v>
      </c>
      <c r="AJ1511">
        <v>9</v>
      </c>
      <c r="AK1511">
        <v>177</v>
      </c>
      <c r="AM1511" s="23" t="s">
        <v>567</v>
      </c>
      <c r="AN1511" s="23"/>
      <c r="AO1511">
        <v>5459</v>
      </c>
      <c r="AQ1511" s="23">
        <v>353</v>
      </c>
      <c r="AR1511" s="29">
        <v>2906</v>
      </c>
      <c r="AS1511" s="23">
        <v>40</v>
      </c>
    </row>
    <row r="1512" spans="13:45" x14ac:dyDescent="0.35">
      <c r="M1512"/>
      <c r="AC1512"/>
      <c r="AF1512">
        <v>397</v>
      </c>
      <c r="AG1512">
        <v>144644</v>
      </c>
      <c r="AH1512">
        <v>1792</v>
      </c>
      <c r="AI1512">
        <v>8</v>
      </c>
      <c r="AJ1512">
        <v>9</v>
      </c>
      <c r="AK1512">
        <v>177</v>
      </c>
      <c r="AM1512" s="23" t="s">
        <v>297</v>
      </c>
      <c r="AN1512" s="23" t="s">
        <v>453</v>
      </c>
      <c r="AO1512">
        <v>54561</v>
      </c>
      <c r="AQ1512" s="23">
        <v>84</v>
      </c>
      <c r="AR1512" s="29">
        <v>486</v>
      </c>
      <c r="AS1512" s="23">
        <v>0</v>
      </c>
    </row>
    <row r="1513" spans="13:45" x14ac:dyDescent="0.35">
      <c r="M1513"/>
      <c r="AC1513"/>
      <c r="AF1513">
        <v>397</v>
      </c>
      <c r="AG1513">
        <v>144644</v>
      </c>
      <c r="AH1513">
        <v>1792</v>
      </c>
      <c r="AI1513">
        <v>8</v>
      </c>
      <c r="AJ1513">
        <v>11</v>
      </c>
      <c r="AK1513">
        <v>178</v>
      </c>
      <c r="AM1513" t="s">
        <v>312</v>
      </c>
      <c r="AN1513" t="s">
        <v>293</v>
      </c>
      <c r="AO1513">
        <v>5462</v>
      </c>
      <c r="AQ1513" s="23">
        <v>21</v>
      </c>
      <c r="AR1513" s="29">
        <v>1942</v>
      </c>
      <c r="AS1513" s="23">
        <v>0</v>
      </c>
    </row>
    <row r="1514" spans="13:45" x14ac:dyDescent="0.35">
      <c r="M1514"/>
      <c r="AC1514"/>
      <c r="AF1514">
        <v>397</v>
      </c>
      <c r="AG1514">
        <v>144644</v>
      </c>
      <c r="AH1514">
        <v>1792</v>
      </c>
      <c r="AI1514">
        <v>8</v>
      </c>
      <c r="AJ1514">
        <v>13</v>
      </c>
      <c r="AK1514">
        <v>178</v>
      </c>
      <c r="AM1514" s="23" t="s">
        <v>53</v>
      </c>
      <c r="AN1514" s="23" t="s">
        <v>801</v>
      </c>
      <c r="AO1514">
        <v>5463</v>
      </c>
      <c r="AQ1514" s="23">
        <v>383</v>
      </c>
      <c r="AR1514" s="29">
        <v>1219</v>
      </c>
      <c r="AS1514" s="23">
        <v>0</v>
      </c>
    </row>
    <row r="1515" spans="13:45" x14ac:dyDescent="0.35">
      <c r="M1515"/>
      <c r="AC1515"/>
      <c r="AF1515">
        <v>397</v>
      </c>
      <c r="AG1515">
        <v>144644</v>
      </c>
      <c r="AH1515">
        <v>1792</v>
      </c>
      <c r="AI1515">
        <v>8</v>
      </c>
      <c r="AJ1515">
        <v>13</v>
      </c>
      <c r="AK1515">
        <v>178</v>
      </c>
      <c r="AM1515" s="23" t="s">
        <v>185</v>
      </c>
      <c r="AN1515" s="23" t="s">
        <v>218</v>
      </c>
      <c r="AO1515">
        <v>5465</v>
      </c>
      <c r="AQ1515" s="23">
        <v>402</v>
      </c>
      <c r="AR1515" s="29">
        <v>69</v>
      </c>
      <c r="AS1515" s="23">
        <v>2</v>
      </c>
    </row>
    <row r="1516" spans="13:45" x14ac:dyDescent="0.35">
      <c r="M1516"/>
      <c r="AC1516"/>
      <c r="AF1516">
        <v>397</v>
      </c>
      <c r="AG1516">
        <v>144644</v>
      </c>
      <c r="AH1516">
        <v>1792</v>
      </c>
      <c r="AI1516">
        <v>8</v>
      </c>
      <c r="AJ1516">
        <v>13</v>
      </c>
      <c r="AK1516">
        <v>178</v>
      </c>
      <c r="AM1516" s="23" t="s">
        <v>24</v>
      </c>
      <c r="AN1516" s="23" t="s">
        <v>630</v>
      </c>
      <c r="AO1516">
        <v>5467</v>
      </c>
      <c r="AQ1516" s="23">
        <v>38</v>
      </c>
      <c r="AR1516" s="29">
        <v>2565</v>
      </c>
      <c r="AS1516" s="23">
        <v>74</v>
      </c>
    </row>
    <row r="1517" spans="13:45" x14ac:dyDescent="0.35">
      <c r="M1517"/>
      <c r="AC1517"/>
      <c r="AF1517">
        <v>397</v>
      </c>
      <c r="AG1517">
        <v>144644</v>
      </c>
      <c r="AH1517">
        <v>1792</v>
      </c>
      <c r="AI1517">
        <v>8</v>
      </c>
      <c r="AJ1517">
        <v>15</v>
      </c>
      <c r="AK1517">
        <v>178</v>
      </c>
      <c r="AM1517" s="23" t="s">
        <v>153</v>
      </c>
      <c r="AO1517">
        <v>5468</v>
      </c>
      <c r="AQ1517" s="23">
        <v>24</v>
      </c>
      <c r="AR1517" s="29">
        <v>65</v>
      </c>
      <c r="AS1517" s="23">
        <v>96</v>
      </c>
    </row>
    <row r="1518" spans="13:45" x14ac:dyDescent="0.35">
      <c r="M1518"/>
      <c r="AC1518"/>
      <c r="AF1518">
        <v>397</v>
      </c>
      <c r="AG1518">
        <v>144644</v>
      </c>
      <c r="AH1518">
        <v>1792</v>
      </c>
      <c r="AI1518">
        <v>8</v>
      </c>
      <c r="AJ1518">
        <v>16</v>
      </c>
      <c r="AK1518">
        <v>178</v>
      </c>
      <c r="AM1518" s="23" t="s">
        <v>102</v>
      </c>
      <c r="AN1518" t="s">
        <v>699</v>
      </c>
      <c r="AO1518">
        <v>5469</v>
      </c>
      <c r="AQ1518" s="23">
        <v>332</v>
      </c>
      <c r="AR1518" s="29">
        <v>600</v>
      </c>
      <c r="AS1518" s="23">
        <v>0</v>
      </c>
    </row>
    <row r="1519" spans="13:45" x14ac:dyDescent="0.35">
      <c r="M1519"/>
      <c r="AC1519"/>
      <c r="AF1519">
        <v>397</v>
      </c>
      <c r="AG1519">
        <v>144644</v>
      </c>
      <c r="AH1519">
        <v>1792</v>
      </c>
      <c r="AI1519">
        <v>8</v>
      </c>
      <c r="AJ1519">
        <v>16</v>
      </c>
      <c r="AK1519">
        <v>178</v>
      </c>
      <c r="AM1519" t="s">
        <v>33</v>
      </c>
      <c r="AN1519" t="s">
        <v>201</v>
      </c>
      <c r="AO1519">
        <v>5475</v>
      </c>
      <c r="AQ1519" s="23">
        <v>324</v>
      </c>
      <c r="AR1519" s="29">
        <v>11</v>
      </c>
      <c r="AS1519" s="23">
        <v>20</v>
      </c>
    </row>
    <row r="1520" spans="13:45" x14ac:dyDescent="0.35">
      <c r="M1520"/>
      <c r="AC1520"/>
      <c r="AF1520">
        <v>397</v>
      </c>
      <c r="AG1520">
        <v>144644</v>
      </c>
      <c r="AH1520">
        <v>1792</v>
      </c>
      <c r="AI1520">
        <v>8</v>
      </c>
      <c r="AJ1520">
        <v>16</v>
      </c>
      <c r="AK1520">
        <v>178</v>
      </c>
      <c r="AM1520" s="23" t="s">
        <v>746</v>
      </c>
      <c r="AN1520" t="s">
        <v>747</v>
      </c>
      <c r="AO1520">
        <v>5477</v>
      </c>
      <c r="AQ1520" s="23">
        <v>294</v>
      </c>
      <c r="AR1520" s="29">
        <v>126</v>
      </c>
    </row>
    <row r="1521" spans="13:46" x14ac:dyDescent="0.35">
      <c r="M1521"/>
      <c r="AC1521"/>
      <c r="AF1521">
        <v>397</v>
      </c>
      <c r="AG1521">
        <v>144644</v>
      </c>
      <c r="AH1521">
        <v>1792</v>
      </c>
      <c r="AI1521">
        <v>8</v>
      </c>
      <c r="AJ1521">
        <v>17</v>
      </c>
      <c r="AK1521">
        <v>178</v>
      </c>
      <c r="AM1521" s="23" t="s">
        <v>746</v>
      </c>
      <c r="AN1521" t="s">
        <v>747</v>
      </c>
      <c r="AO1521">
        <v>5478</v>
      </c>
      <c r="AQ1521" s="23">
        <v>294</v>
      </c>
      <c r="AR1521" s="29">
        <v>126</v>
      </c>
    </row>
    <row r="1522" spans="13:46" x14ac:dyDescent="0.35">
      <c r="M1522"/>
      <c r="AC1522"/>
      <c r="AF1522">
        <v>397</v>
      </c>
      <c r="AG1522">
        <v>144644</v>
      </c>
      <c r="AH1522">
        <v>1792</v>
      </c>
      <c r="AI1522">
        <v>8</v>
      </c>
      <c r="AJ1522">
        <v>18</v>
      </c>
      <c r="AK1522">
        <v>179</v>
      </c>
      <c r="AM1522" s="23" t="s">
        <v>802</v>
      </c>
      <c r="AN1522" t="s">
        <v>101</v>
      </c>
      <c r="AO1522">
        <v>5483</v>
      </c>
      <c r="AQ1522" s="23">
        <v>410</v>
      </c>
      <c r="AR1522" s="29">
        <v>216</v>
      </c>
      <c r="AS1522" s="23">
        <v>0</v>
      </c>
    </row>
    <row r="1523" spans="13:46" x14ac:dyDescent="0.35">
      <c r="M1523"/>
      <c r="AC1523"/>
      <c r="AF1523">
        <v>397</v>
      </c>
      <c r="AG1523">
        <v>144644</v>
      </c>
      <c r="AH1523">
        <v>1792</v>
      </c>
      <c r="AI1523">
        <v>8</v>
      </c>
      <c r="AJ1523">
        <v>18</v>
      </c>
      <c r="AK1523">
        <v>179</v>
      </c>
      <c r="AM1523" s="23" t="s">
        <v>179</v>
      </c>
      <c r="AN1523" t="s">
        <v>724</v>
      </c>
      <c r="AO1523">
        <v>547</v>
      </c>
      <c r="AQ1523" s="23">
        <v>410</v>
      </c>
      <c r="AR1523" s="29">
        <v>71</v>
      </c>
      <c r="AS1523" s="23">
        <v>94</v>
      </c>
    </row>
    <row r="1524" spans="13:46" x14ac:dyDescent="0.35">
      <c r="M1524"/>
      <c r="AC1524"/>
      <c r="AF1524">
        <v>397</v>
      </c>
      <c r="AG1524">
        <v>144644</v>
      </c>
      <c r="AH1524">
        <v>1792</v>
      </c>
      <c r="AI1524">
        <v>8</v>
      </c>
      <c r="AJ1524">
        <v>20</v>
      </c>
      <c r="AK1524">
        <v>179</v>
      </c>
      <c r="AM1524" t="s">
        <v>228</v>
      </c>
      <c r="AN1524" t="s">
        <v>271</v>
      </c>
      <c r="AO1524">
        <v>5484</v>
      </c>
      <c r="AQ1524" s="23">
        <v>353</v>
      </c>
      <c r="AR1524" s="29">
        <v>1156</v>
      </c>
      <c r="AS1524" s="23">
        <v>36</v>
      </c>
    </row>
    <row r="1525" spans="13:46" x14ac:dyDescent="0.35">
      <c r="M1525"/>
      <c r="AC1525"/>
      <c r="AF1525">
        <v>397</v>
      </c>
      <c r="AG1525">
        <v>144644</v>
      </c>
      <c r="AH1525">
        <v>1792</v>
      </c>
      <c r="AI1525">
        <v>8</v>
      </c>
      <c r="AJ1525">
        <v>20</v>
      </c>
      <c r="AK1525">
        <v>179</v>
      </c>
      <c r="AM1525" s="23" t="s">
        <v>330</v>
      </c>
      <c r="AN1525" t="s">
        <v>803</v>
      </c>
      <c r="AO1525">
        <v>5485</v>
      </c>
      <c r="AQ1525" s="23">
        <v>410</v>
      </c>
      <c r="AR1525" s="29">
        <v>98</v>
      </c>
      <c r="AS1525" s="23">
        <v>77</v>
      </c>
    </row>
    <row r="1526" spans="13:46" x14ac:dyDescent="0.35">
      <c r="M1526"/>
      <c r="AC1526"/>
      <c r="AF1526">
        <v>397</v>
      </c>
      <c r="AG1526">
        <v>144644</v>
      </c>
      <c r="AH1526">
        <v>1792</v>
      </c>
      <c r="AI1526">
        <v>8</v>
      </c>
      <c r="AJ1526">
        <v>20</v>
      </c>
      <c r="AK1526">
        <v>179</v>
      </c>
      <c r="AM1526" s="23" t="s">
        <v>35</v>
      </c>
      <c r="AN1526" t="s">
        <v>572</v>
      </c>
      <c r="AO1526">
        <v>5486</v>
      </c>
      <c r="AQ1526" s="23">
        <v>175</v>
      </c>
      <c r="AR1526" s="29">
        <v>588</v>
      </c>
      <c r="AS1526" s="23">
        <v>54</v>
      </c>
      <c r="AT1526" s="39"/>
    </row>
    <row r="1527" spans="13:46" x14ac:dyDescent="0.35">
      <c r="M1527"/>
      <c r="AC1527"/>
      <c r="AF1527">
        <v>397</v>
      </c>
      <c r="AG1527">
        <v>144644</v>
      </c>
      <c r="AH1527">
        <v>1792</v>
      </c>
      <c r="AI1527">
        <v>8</v>
      </c>
      <c r="AJ1527">
        <v>20</v>
      </c>
      <c r="AK1527">
        <v>179</v>
      </c>
      <c r="AM1527" s="23" t="s">
        <v>27</v>
      </c>
      <c r="AN1527" t="s">
        <v>322</v>
      </c>
      <c r="AO1527">
        <v>5489</v>
      </c>
      <c r="AQ1527" s="23">
        <v>34</v>
      </c>
      <c r="AR1527" s="29">
        <v>286</v>
      </c>
      <c r="AS1527" s="23">
        <v>9</v>
      </c>
    </row>
    <row r="1528" spans="13:46" x14ac:dyDescent="0.35">
      <c r="M1528"/>
      <c r="AC1528"/>
      <c r="AF1528">
        <v>397</v>
      </c>
      <c r="AG1528">
        <v>144644</v>
      </c>
      <c r="AH1528">
        <v>1792</v>
      </c>
      <c r="AI1528">
        <v>8</v>
      </c>
      <c r="AJ1528">
        <v>20</v>
      </c>
      <c r="AK1528">
        <v>179</v>
      </c>
      <c r="AM1528" s="23" t="s">
        <v>185</v>
      </c>
      <c r="AN1528" t="s">
        <v>288</v>
      </c>
      <c r="AO1528">
        <v>5490</v>
      </c>
      <c r="AQ1528" s="23">
        <v>26</v>
      </c>
      <c r="AR1528" s="29">
        <v>2</v>
      </c>
      <c r="AS1528" s="23">
        <v>25</v>
      </c>
    </row>
    <row r="1529" spans="13:46" x14ac:dyDescent="0.35">
      <c r="M1529"/>
      <c r="AC1529"/>
      <c r="AF1529">
        <v>397</v>
      </c>
      <c r="AG1529">
        <v>144644</v>
      </c>
      <c r="AH1529">
        <v>1792</v>
      </c>
      <c r="AI1529">
        <v>8</v>
      </c>
      <c r="AJ1529">
        <v>22</v>
      </c>
      <c r="AK1529">
        <v>179</v>
      </c>
      <c r="AM1529" s="23" t="s">
        <v>465</v>
      </c>
      <c r="AN1529" t="s">
        <v>728</v>
      </c>
      <c r="AO1529">
        <v>5491</v>
      </c>
      <c r="AQ1529" s="23">
        <v>39</v>
      </c>
      <c r="AR1529" s="29">
        <v>483</v>
      </c>
      <c r="AS1529" s="23">
        <v>33</v>
      </c>
    </row>
    <row r="1530" spans="13:46" x14ac:dyDescent="0.35">
      <c r="M1530"/>
      <c r="AC1530"/>
      <c r="AF1530">
        <v>397</v>
      </c>
      <c r="AG1530">
        <v>144644</v>
      </c>
      <c r="AH1530">
        <v>1792</v>
      </c>
      <c r="AI1530">
        <v>8</v>
      </c>
      <c r="AJ1530">
        <v>22</v>
      </c>
      <c r="AK1530">
        <v>179</v>
      </c>
      <c r="AM1530" s="23" t="s">
        <v>317</v>
      </c>
      <c r="AN1530" t="s">
        <v>630</v>
      </c>
      <c r="AO1530">
        <v>5492</v>
      </c>
      <c r="AQ1530" s="23">
        <v>392</v>
      </c>
      <c r="AR1530" s="29">
        <v>215</v>
      </c>
      <c r="AS1530" s="23">
        <v>51</v>
      </c>
      <c r="AT1530" s="39"/>
    </row>
    <row r="1531" spans="13:46" x14ac:dyDescent="0.35">
      <c r="M1531"/>
      <c r="AC1531"/>
      <c r="AF1531">
        <v>397</v>
      </c>
      <c r="AG1531">
        <v>144644</v>
      </c>
      <c r="AH1531">
        <v>1792</v>
      </c>
      <c r="AI1531">
        <v>8</v>
      </c>
      <c r="AJ1531">
        <v>22</v>
      </c>
      <c r="AK1531">
        <v>179</v>
      </c>
      <c r="AM1531" s="23" t="s">
        <v>158</v>
      </c>
      <c r="AN1531" t="s">
        <v>157</v>
      </c>
      <c r="AO1531">
        <v>5499</v>
      </c>
      <c r="AQ1531" s="23">
        <v>207</v>
      </c>
      <c r="AR1531" s="29">
        <v>884</v>
      </c>
      <c r="AS1531" s="23">
        <v>64</v>
      </c>
    </row>
    <row r="1532" spans="13:46" x14ac:dyDescent="0.35">
      <c r="M1532"/>
      <c r="AC1532"/>
      <c r="AF1532">
        <v>397</v>
      </c>
      <c r="AG1532">
        <v>144644</v>
      </c>
      <c r="AH1532">
        <v>1792</v>
      </c>
      <c r="AI1532">
        <v>8</v>
      </c>
      <c r="AJ1532">
        <v>22</v>
      </c>
      <c r="AK1532">
        <v>179</v>
      </c>
      <c r="AM1532" s="23" t="s">
        <v>185</v>
      </c>
      <c r="AN1532" t="s">
        <v>800</v>
      </c>
      <c r="AO1532">
        <v>5508</v>
      </c>
      <c r="AQ1532" s="23">
        <v>273</v>
      </c>
      <c r="AR1532" s="29">
        <v>1389</v>
      </c>
      <c r="AS1532" s="23">
        <v>52</v>
      </c>
    </row>
    <row r="1533" spans="13:46" x14ac:dyDescent="0.35">
      <c r="M1533"/>
      <c r="AC1533"/>
      <c r="AF1533">
        <v>397</v>
      </c>
      <c r="AG1533">
        <v>144644</v>
      </c>
      <c r="AH1533">
        <v>1792</v>
      </c>
      <c r="AI1533">
        <v>8</v>
      </c>
      <c r="AJ1533">
        <v>23</v>
      </c>
      <c r="AK1533">
        <v>180</v>
      </c>
      <c r="AM1533" s="23" t="s">
        <v>185</v>
      </c>
      <c r="AN1533" t="s">
        <v>800</v>
      </c>
      <c r="AO1533">
        <v>5509</v>
      </c>
      <c r="AQ1533" s="23">
        <v>273</v>
      </c>
      <c r="AR1533" s="29">
        <v>1114</v>
      </c>
      <c r="AS1533" s="23">
        <v>82</v>
      </c>
    </row>
    <row r="1534" spans="13:46" x14ac:dyDescent="0.35">
      <c r="M1534"/>
      <c r="AC1534"/>
      <c r="AF1534">
        <v>397</v>
      </c>
      <c r="AG1534">
        <v>144644</v>
      </c>
      <c r="AH1534">
        <v>1792</v>
      </c>
      <c r="AI1534">
        <v>8</v>
      </c>
      <c r="AJ1534">
        <v>27</v>
      </c>
      <c r="AK1534">
        <v>180</v>
      </c>
      <c r="AM1534" s="23" t="s">
        <v>694</v>
      </c>
      <c r="AN1534" t="s">
        <v>804</v>
      </c>
      <c r="AO1534">
        <v>5521</v>
      </c>
      <c r="AQ1534" s="23">
        <v>413</v>
      </c>
      <c r="AR1534" s="29">
        <v>79</v>
      </c>
      <c r="AS1534" s="23">
        <v>41</v>
      </c>
    </row>
    <row r="1535" spans="13:46" x14ac:dyDescent="0.35">
      <c r="M1535"/>
      <c r="AC1535"/>
      <c r="AF1535">
        <v>397</v>
      </c>
      <c r="AG1535">
        <v>144644</v>
      </c>
      <c r="AH1535">
        <v>1792</v>
      </c>
      <c r="AI1535">
        <v>8</v>
      </c>
      <c r="AJ1535">
        <v>27</v>
      </c>
      <c r="AK1535">
        <v>180</v>
      </c>
      <c r="AM1535" s="23" t="s">
        <v>262</v>
      </c>
      <c r="AN1535" t="s">
        <v>805</v>
      </c>
      <c r="AO1535">
        <v>5529</v>
      </c>
      <c r="AQ1535" s="23">
        <v>150</v>
      </c>
      <c r="AR1535" s="29">
        <v>537</v>
      </c>
      <c r="AS1535" s="23">
        <v>70</v>
      </c>
    </row>
    <row r="1536" spans="13:46" x14ac:dyDescent="0.35">
      <c r="M1536"/>
      <c r="AC1536"/>
      <c r="AF1536">
        <v>397</v>
      </c>
      <c r="AG1536">
        <v>144644</v>
      </c>
      <c r="AH1536">
        <v>1792</v>
      </c>
      <c r="AI1536">
        <v>8</v>
      </c>
      <c r="AJ1536">
        <v>29</v>
      </c>
      <c r="AK1536">
        <v>181</v>
      </c>
      <c r="AM1536" s="23" t="s">
        <v>173</v>
      </c>
      <c r="AN1536" t="s">
        <v>739</v>
      </c>
      <c r="AO1536">
        <v>5530</v>
      </c>
      <c r="AQ1536" s="23">
        <v>313</v>
      </c>
      <c r="AR1536" s="29">
        <v>16</v>
      </c>
      <c r="AS1536" s="23">
        <v>28</v>
      </c>
    </row>
    <row r="1537" spans="13:45" x14ac:dyDescent="0.35">
      <c r="M1537"/>
      <c r="AC1537"/>
      <c r="AF1537">
        <v>397</v>
      </c>
      <c r="AG1537">
        <v>144644</v>
      </c>
      <c r="AH1537">
        <v>1792</v>
      </c>
      <c r="AI1537">
        <v>8</v>
      </c>
      <c r="AJ1537">
        <v>29</v>
      </c>
      <c r="AK1537">
        <v>181</v>
      </c>
      <c r="AM1537" s="23" t="s">
        <v>173</v>
      </c>
      <c r="AN1537" t="s">
        <v>739</v>
      </c>
      <c r="AO1537">
        <v>5531</v>
      </c>
      <c r="AQ1537" s="23">
        <v>313</v>
      </c>
      <c r="AR1537" s="29">
        <v>743</v>
      </c>
      <c r="AS1537" s="23">
        <v>5</v>
      </c>
    </row>
    <row r="1538" spans="13:45" x14ac:dyDescent="0.35">
      <c r="M1538"/>
      <c r="AC1538"/>
      <c r="AF1538">
        <v>397</v>
      </c>
      <c r="AG1538">
        <v>144644</v>
      </c>
      <c r="AH1538">
        <v>1792</v>
      </c>
      <c r="AI1538">
        <v>8</v>
      </c>
      <c r="AJ1538">
        <v>29</v>
      </c>
      <c r="AK1538">
        <v>181</v>
      </c>
      <c r="AM1538" s="23" t="s">
        <v>27</v>
      </c>
      <c r="AN1538" t="s">
        <v>381</v>
      </c>
      <c r="AO1538">
        <v>5533</v>
      </c>
      <c r="AQ1538" s="23">
        <v>255</v>
      </c>
      <c r="AR1538" s="29">
        <v>1425</v>
      </c>
      <c r="AS1538" s="23">
        <v>39</v>
      </c>
    </row>
    <row r="1539" spans="13:45" x14ac:dyDescent="0.35">
      <c r="M1539"/>
      <c r="AC1539"/>
      <c r="AF1539">
        <v>397</v>
      </c>
      <c r="AG1539">
        <v>144644</v>
      </c>
      <c r="AH1539">
        <v>1792</v>
      </c>
      <c r="AI1539">
        <v>8</v>
      </c>
      <c r="AJ1539">
        <v>29</v>
      </c>
      <c r="AK1539">
        <v>181</v>
      </c>
      <c r="AM1539" s="23" t="s">
        <v>185</v>
      </c>
      <c r="AN1539" t="s">
        <v>218</v>
      </c>
      <c r="AO1539">
        <v>5534</v>
      </c>
      <c r="AQ1539" s="23">
        <v>402</v>
      </c>
      <c r="AR1539" s="29">
        <v>20</v>
      </c>
      <c r="AS1539" s="23">
        <v>64</v>
      </c>
    </row>
    <row r="1540" spans="13:45" x14ac:dyDescent="0.35">
      <c r="M1540"/>
      <c r="AC1540"/>
      <c r="AF1540">
        <v>397</v>
      </c>
      <c r="AG1540">
        <v>144644</v>
      </c>
      <c r="AH1540">
        <v>1792</v>
      </c>
      <c r="AI1540">
        <v>9</v>
      </c>
      <c r="AJ1540">
        <v>3</v>
      </c>
      <c r="AK1540">
        <v>182</v>
      </c>
      <c r="AL1540" t="s">
        <v>23</v>
      </c>
      <c r="AM1540" s="23" t="s">
        <v>185</v>
      </c>
      <c r="AN1540" t="s">
        <v>218</v>
      </c>
      <c r="AO1540">
        <v>5535</v>
      </c>
      <c r="AQ1540" s="23">
        <v>402</v>
      </c>
      <c r="AR1540" s="29">
        <v>433</v>
      </c>
      <c r="AS1540" s="23">
        <v>38</v>
      </c>
    </row>
    <row r="1541" spans="13:45" x14ac:dyDescent="0.35">
      <c r="M1541"/>
      <c r="AC1541"/>
      <c r="AF1541">
        <v>397</v>
      </c>
      <c r="AG1541">
        <v>144644</v>
      </c>
      <c r="AH1541">
        <v>1792</v>
      </c>
      <c r="AI1541">
        <v>9</v>
      </c>
      <c r="AJ1541">
        <v>3</v>
      </c>
      <c r="AK1541">
        <v>182</v>
      </c>
      <c r="AM1541" s="23" t="s">
        <v>173</v>
      </c>
      <c r="AN1541" t="s">
        <v>739</v>
      </c>
      <c r="AO1541">
        <v>5536</v>
      </c>
      <c r="AQ1541" s="23">
        <v>313</v>
      </c>
      <c r="AR1541" s="29">
        <v>335</v>
      </c>
      <c r="AS1541" s="23">
        <v>93</v>
      </c>
    </row>
    <row r="1542" spans="13:45" x14ac:dyDescent="0.35">
      <c r="M1542"/>
      <c r="AC1542"/>
      <c r="AF1542">
        <v>397</v>
      </c>
      <c r="AG1542">
        <v>144644</v>
      </c>
      <c r="AH1542">
        <v>1792</v>
      </c>
      <c r="AI1542">
        <v>9</v>
      </c>
      <c r="AJ1542">
        <v>3</v>
      </c>
      <c r="AK1542">
        <v>182</v>
      </c>
      <c r="AM1542" s="23" t="s">
        <v>27</v>
      </c>
      <c r="AN1542" t="s">
        <v>806</v>
      </c>
      <c r="AO1542">
        <v>5545</v>
      </c>
      <c r="AQ1542" s="23">
        <v>415</v>
      </c>
      <c r="AR1542" s="29">
        <v>710</v>
      </c>
      <c r="AS1542" s="23">
        <v>65</v>
      </c>
    </row>
    <row r="1543" spans="13:45" x14ac:dyDescent="0.35">
      <c r="M1543"/>
      <c r="AC1543"/>
      <c r="AF1543">
        <v>397</v>
      </c>
      <c r="AG1543">
        <v>144644</v>
      </c>
      <c r="AH1543">
        <v>1792</v>
      </c>
      <c r="AI1543">
        <v>9</v>
      </c>
      <c r="AJ1543">
        <v>3</v>
      </c>
      <c r="AK1543">
        <v>182</v>
      </c>
      <c r="AM1543" t="s">
        <v>228</v>
      </c>
      <c r="AN1543" t="s">
        <v>271</v>
      </c>
      <c r="AO1543">
        <v>5546</v>
      </c>
      <c r="AQ1543" s="23">
        <v>353</v>
      </c>
      <c r="AR1543" s="29">
        <v>1696</v>
      </c>
      <c r="AS1543" s="23">
        <v>75</v>
      </c>
    </row>
    <row r="1544" spans="13:45" x14ac:dyDescent="0.35">
      <c r="M1544"/>
      <c r="AC1544"/>
      <c r="AF1544">
        <v>397</v>
      </c>
      <c r="AG1544">
        <v>144644</v>
      </c>
      <c r="AH1544">
        <v>1792</v>
      </c>
      <c r="AI1544">
        <v>9</v>
      </c>
      <c r="AJ1544">
        <v>5</v>
      </c>
      <c r="AK1544">
        <v>182</v>
      </c>
      <c r="AM1544" t="s">
        <v>228</v>
      </c>
      <c r="AN1544" t="s">
        <v>271</v>
      </c>
      <c r="AO1544">
        <v>5547</v>
      </c>
      <c r="AQ1544" s="23">
        <v>353</v>
      </c>
      <c r="AR1544" s="29">
        <v>3961</v>
      </c>
      <c r="AS1544" s="23">
        <v>79</v>
      </c>
    </row>
    <row r="1545" spans="13:45" x14ac:dyDescent="0.35">
      <c r="M1545"/>
      <c r="AC1545"/>
      <c r="AF1545">
        <v>397</v>
      </c>
      <c r="AG1545">
        <v>144644</v>
      </c>
      <c r="AH1545">
        <v>1792</v>
      </c>
      <c r="AI1545">
        <v>9</v>
      </c>
      <c r="AJ1545">
        <v>6</v>
      </c>
      <c r="AK1545">
        <v>182</v>
      </c>
      <c r="AM1545" s="23" t="s">
        <v>807</v>
      </c>
      <c r="AN1545" t="s">
        <v>808</v>
      </c>
      <c r="AO1545">
        <v>5554</v>
      </c>
      <c r="AQ1545" s="23">
        <v>416</v>
      </c>
      <c r="AR1545" s="29">
        <v>242</v>
      </c>
      <c r="AS1545" s="23">
        <v>55</v>
      </c>
    </row>
    <row r="1546" spans="13:45" x14ac:dyDescent="0.35">
      <c r="M1546"/>
      <c r="AC1546"/>
      <c r="AF1546">
        <v>398</v>
      </c>
      <c r="AG1546">
        <v>144707</v>
      </c>
      <c r="AH1546">
        <v>1792</v>
      </c>
      <c r="AI1546">
        <v>9</v>
      </c>
      <c r="AJ1546">
        <v>6</v>
      </c>
      <c r="AK1546">
        <v>182</v>
      </c>
      <c r="AM1546" s="23" t="s">
        <v>53</v>
      </c>
      <c r="AN1546" s="23" t="s">
        <v>801</v>
      </c>
      <c r="AO1546">
        <v>5561</v>
      </c>
      <c r="AQ1546" s="23">
        <v>383</v>
      </c>
      <c r="AR1546" s="29">
        <v>15000</v>
      </c>
    </row>
    <row r="1547" spans="13:45" x14ac:dyDescent="0.35">
      <c r="M1547"/>
      <c r="AC1547"/>
      <c r="AF1547">
        <v>398</v>
      </c>
      <c r="AG1547">
        <v>144707</v>
      </c>
      <c r="AH1547">
        <v>1792</v>
      </c>
      <c r="AI1547">
        <v>9</v>
      </c>
      <c r="AJ1547">
        <v>6</v>
      </c>
      <c r="AK1547">
        <v>183</v>
      </c>
      <c r="AM1547" s="23" t="s">
        <v>809</v>
      </c>
      <c r="AN1547" t="s">
        <v>810</v>
      </c>
      <c r="AO1547">
        <v>5563</v>
      </c>
      <c r="AQ1547" s="23">
        <v>417</v>
      </c>
      <c r="AR1547" s="29">
        <v>46</v>
      </c>
      <c r="AS1547" s="23">
        <v>92</v>
      </c>
    </row>
    <row r="1548" spans="13:45" x14ac:dyDescent="0.35">
      <c r="M1548"/>
      <c r="AC1548"/>
      <c r="AF1548">
        <v>398</v>
      </c>
      <c r="AG1548">
        <v>144707</v>
      </c>
      <c r="AH1548">
        <v>1792</v>
      </c>
      <c r="AI1548">
        <v>9</v>
      </c>
      <c r="AJ1548">
        <v>8</v>
      </c>
      <c r="AK1548">
        <v>183</v>
      </c>
      <c r="AM1548" s="23" t="s">
        <v>729</v>
      </c>
      <c r="AN1548" t="s">
        <v>521</v>
      </c>
      <c r="AO1548">
        <v>5564</v>
      </c>
      <c r="AQ1548" s="23">
        <v>161</v>
      </c>
      <c r="AR1548" s="29">
        <v>1136</v>
      </c>
      <c r="AS1548" s="23">
        <v>77</v>
      </c>
    </row>
    <row r="1549" spans="13:45" x14ac:dyDescent="0.35">
      <c r="M1549"/>
      <c r="AC1549"/>
      <c r="AF1549">
        <v>398</v>
      </c>
      <c r="AG1549">
        <v>144707</v>
      </c>
      <c r="AH1549">
        <v>1792</v>
      </c>
      <c r="AI1549">
        <v>9</v>
      </c>
      <c r="AJ1549">
        <v>8</v>
      </c>
      <c r="AK1549">
        <v>183</v>
      </c>
      <c r="AM1549" s="23" t="s">
        <v>104</v>
      </c>
      <c r="AN1549" t="s">
        <v>435</v>
      </c>
      <c r="AO1549">
        <v>5565</v>
      </c>
      <c r="AQ1549" s="23">
        <v>340</v>
      </c>
      <c r="AR1549" s="29">
        <v>497</v>
      </c>
      <c r="AS1549" s="23">
        <v>67</v>
      </c>
    </row>
    <row r="1550" spans="13:45" x14ac:dyDescent="0.35">
      <c r="M1550"/>
      <c r="AC1550"/>
      <c r="AF1550">
        <v>398</v>
      </c>
      <c r="AG1550">
        <v>144707</v>
      </c>
      <c r="AH1550">
        <v>1792</v>
      </c>
      <c r="AI1550">
        <v>9</v>
      </c>
      <c r="AJ1550">
        <v>8</v>
      </c>
      <c r="AK1550">
        <v>183</v>
      </c>
      <c r="AM1550" s="23" t="s">
        <v>24</v>
      </c>
      <c r="AN1550" t="s">
        <v>630</v>
      </c>
      <c r="AO1550">
        <v>5566</v>
      </c>
      <c r="AQ1550" s="23">
        <v>38</v>
      </c>
      <c r="AR1550" s="29">
        <v>349</v>
      </c>
      <c r="AS1550" s="23">
        <v>24</v>
      </c>
    </row>
    <row r="1551" spans="13:45" x14ac:dyDescent="0.35">
      <c r="M1551"/>
      <c r="AC1551"/>
      <c r="AF1551">
        <v>398</v>
      </c>
      <c r="AG1551">
        <v>144707</v>
      </c>
      <c r="AH1551">
        <v>1792</v>
      </c>
      <c r="AI1551">
        <v>9</v>
      </c>
      <c r="AJ1551">
        <v>8</v>
      </c>
      <c r="AK1551">
        <v>183</v>
      </c>
      <c r="AM1551" s="23" t="s">
        <v>33</v>
      </c>
      <c r="AN1551" t="s">
        <v>743</v>
      </c>
      <c r="AO1551">
        <v>5567</v>
      </c>
      <c r="AQ1551" s="23">
        <v>369</v>
      </c>
      <c r="AR1551" s="29">
        <v>321</v>
      </c>
      <c r="AS1551" s="23">
        <v>91</v>
      </c>
    </row>
    <row r="1552" spans="13:45" x14ac:dyDescent="0.35">
      <c r="M1552"/>
      <c r="AC1552"/>
      <c r="AF1552">
        <v>398</v>
      </c>
      <c r="AG1552">
        <v>144707</v>
      </c>
      <c r="AH1552">
        <v>1792</v>
      </c>
      <c r="AI1552">
        <v>9</v>
      </c>
      <c r="AJ1552">
        <v>8</v>
      </c>
      <c r="AK1552">
        <v>183</v>
      </c>
      <c r="AM1552" t="s">
        <v>228</v>
      </c>
      <c r="AN1552" t="s">
        <v>271</v>
      </c>
      <c r="AO1552">
        <v>5568</v>
      </c>
      <c r="AQ1552" s="23">
        <v>353</v>
      </c>
      <c r="AR1552" s="29">
        <v>2117</v>
      </c>
      <c r="AS1552" s="23">
        <v>12</v>
      </c>
    </row>
    <row r="1553" spans="13:45" x14ac:dyDescent="0.35">
      <c r="M1553"/>
      <c r="AC1553"/>
      <c r="AF1553">
        <v>398</v>
      </c>
      <c r="AG1553">
        <v>144707</v>
      </c>
      <c r="AH1553">
        <v>1792</v>
      </c>
      <c r="AI1553">
        <v>9</v>
      </c>
      <c r="AJ1553">
        <v>8</v>
      </c>
      <c r="AK1553">
        <v>183</v>
      </c>
      <c r="AM1553" s="23" t="s">
        <v>317</v>
      </c>
      <c r="AN1553" t="s">
        <v>630</v>
      </c>
      <c r="AO1553">
        <v>5569</v>
      </c>
      <c r="AQ1553" s="23">
        <v>392</v>
      </c>
      <c r="AR1553" s="29">
        <v>5000</v>
      </c>
      <c r="AS1553" s="23">
        <v>0</v>
      </c>
    </row>
    <row r="1554" spans="13:45" x14ac:dyDescent="0.35">
      <c r="M1554"/>
      <c r="AC1554"/>
      <c r="AF1554">
        <v>398</v>
      </c>
      <c r="AG1554">
        <v>144707</v>
      </c>
      <c r="AH1554">
        <v>1792</v>
      </c>
      <c r="AI1554">
        <v>9</v>
      </c>
      <c r="AJ1554">
        <v>8</v>
      </c>
      <c r="AK1554">
        <v>183</v>
      </c>
      <c r="AM1554" t="s">
        <v>228</v>
      </c>
      <c r="AN1554" t="s">
        <v>271</v>
      </c>
      <c r="AO1554">
        <v>5570</v>
      </c>
      <c r="AQ1554" s="23">
        <v>418</v>
      </c>
      <c r="AR1554" s="29">
        <v>530</v>
      </c>
      <c r="AS1554" s="23">
        <v>0</v>
      </c>
    </row>
    <row r="1555" spans="13:45" x14ac:dyDescent="0.35">
      <c r="M1555"/>
      <c r="AC1555"/>
      <c r="AF1555">
        <v>398</v>
      </c>
      <c r="AG1555">
        <v>144707</v>
      </c>
      <c r="AH1555">
        <v>1792</v>
      </c>
      <c r="AI1555">
        <v>9</v>
      </c>
      <c r="AJ1555">
        <v>8</v>
      </c>
      <c r="AK1555">
        <v>183</v>
      </c>
      <c r="AM1555" t="s">
        <v>228</v>
      </c>
      <c r="AN1555" t="s">
        <v>271</v>
      </c>
      <c r="AO1555">
        <v>5582</v>
      </c>
      <c r="AQ1555" s="23">
        <v>418</v>
      </c>
      <c r="AR1555" s="29">
        <v>1632</v>
      </c>
      <c r="AS1555" s="23">
        <v>68</v>
      </c>
    </row>
    <row r="1556" spans="13:45" x14ac:dyDescent="0.35">
      <c r="M1556"/>
      <c r="AC1556"/>
      <c r="AF1556">
        <v>398</v>
      </c>
      <c r="AG1556">
        <v>144707</v>
      </c>
      <c r="AH1556">
        <v>1792</v>
      </c>
      <c r="AI1556">
        <v>9</v>
      </c>
      <c r="AJ1556">
        <v>8</v>
      </c>
      <c r="AK1556">
        <v>184</v>
      </c>
      <c r="AM1556" s="23" t="s">
        <v>24</v>
      </c>
      <c r="AN1556" t="s">
        <v>811</v>
      </c>
      <c r="AO1556">
        <v>5583</v>
      </c>
      <c r="AQ1556" s="23">
        <v>419</v>
      </c>
      <c r="AR1556" s="29">
        <v>45</v>
      </c>
      <c r="AS1556" s="23">
        <v>1</v>
      </c>
    </row>
    <row r="1557" spans="13:45" x14ac:dyDescent="0.35">
      <c r="M1557"/>
      <c r="AC1557"/>
      <c r="AF1557">
        <v>398</v>
      </c>
      <c r="AG1557">
        <v>144707</v>
      </c>
      <c r="AH1557">
        <v>1792</v>
      </c>
      <c r="AI1557">
        <v>9</v>
      </c>
      <c r="AJ1557">
        <v>10</v>
      </c>
      <c r="AK1557">
        <v>184</v>
      </c>
      <c r="AM1557" s="23" t="s">
        <v>24</v>
      </c>
      <c r="AN1557" t="s">
        <v>811</v>
      </c>
      <c r="AO1557">
        <v>5583</v>
      </c>
      <c r="AQ1557" s="23">
        <v>419</v>
      </c>
      <c r="AR1557" s="29">
        <v>700</v>
      </c>
      <c r="AS1557" s="23">
        <v>48</v>
      </c>
    </row>
    <row r="1558" spans="13:45" x14ac:dyDescent="0.35">
      <c r="M1558"/>
      <c r="AC1558"/>
      <c r="AF1558">
        <v>398</v>
      </c>
      <c r="AG1558">
        <v>144707</v>
      </c>
      <c r="AH1558">
        <v>1792</v>
      </c>
      <c r="AI1558">
        <v>9</v>
      </c>
      <c r="AJ1558">
        <v>10</v>
      </c>
      <c r="AK1558">
        <v>185</v>
      </c>
      <c r="AM1558" s="23" t="s">
        <v>330</v>
      </c>
      <c r="AN1558" t="s">
        <v>83</v>
      </c>
      <c r="AO1558">
        <v>5585</v>
      </c>
      <c r="AQ1558" s="23">
        <v>272</v>
      </c>
      <c r="AR1558" s="29">
        <v>119</v>
      </c>
      <c r="AS1558" s="23">
        <v>75</v>
      </c>
    </row>
    <row r="1559" spans="13:45" x14ac:dyDescent="0.35">
      <c r="M1559"/>
      <c r="AC1559"/>
      <c r="AF1559">
        <v>398</v>
      </c>
      <c r="AG1559">
        <v>144707</v>
      </c>
      <c r="AH1559">
        <v>1792</v>
      </c>
      <c r="AI1559">
        <v>9</v>
      </c>
      <c r="AJ1559">
        <v>10</v>
      </c>
      <c r="AK1559">
        <v>185</v>
      </c>
      <c r="AM1559" s="23" t="s">
        <v>30</v>
      </c>
      <c r="AN1559" t="s">
        <v>413</v>
      </c>
      <c r="AO1559">
        <v>5586</v>
      </c>
      <c r="AQ1559" s="23">
        <v>99</v>
      </c>
      <c r="AR1559" s="29">
        <v>97</v>
      </c>
      <c r="AS1559" s="23">
        <v>96</v>
      </c>
    </row>
    <row r="1560" spans="13:45" x14ac:dyDescent="0.35">
      <c r="M1560"/>
      <c r="AC1560"/>
      <c r="AF1560">
        <v>398</v>
      </c>
      <c r="AG1560">
        <v>144707</v>
      </c>
      <c r="AH1560">
        <v>1792</v>
      </c>
      <c r="AI1560">
        <v>9</v>
      </c>
      <c r="AJ1560">
        <v>11</v>
      </c>
      <c r="AK1560">
        <v>185</v>
      </c>
      <c r="AM1560" t="s">
        <v>312</v>
      </c>
      <c r="AN1560" t="s">
        <v>293</v>
      </c>
      <c r="AO1560">
        <v>5587</v>
      </c>
      <c r="AQ1560" s="23">
        <v>414</v>
      </c>
      <c r="AR1560" s="29">
        <v>581</v>
      </c>
      <c r="AS1560" s="23">
        <v>43</v>
      </c>
    </row>
    <row r="1561" spans="13:45" x14ac:dyDescent="0.35">
      <c r="M1561"/>
      <c r="AC1561"/>
      <c r="AF1561">
        <v>398</v>
      </c>
      <c r="AG1561">
        <v>144707</v>
      </c>
      <c r="AH1561">
        <v>1792</v>
      </c>
      <c r="AI1561">
        <v>9</v>
      </c>
      <c r="AJ1561">
        <v>11</v>
      </c>
      <c r="AK1561">
        <v>185</v>
      </c>
      <c r="AM1561" s="23" t="s">
        <v>465</v>
      </c>
      <c r="AN1561" t="s">
        <v>728</v>
      </c>
      <c r="AO1561">
        <v>5588</v>
      </c>
      <c r="AQ1561" s="23">
        <v>39</v>
      </c>
      <c r="AR1561" s="29">
        <v>1304</v>
      </c>
      <c r="AS1561" s="23">
        <v>76</v>
      </c>
    </row>
    <row r="1562" spans="13:45" x14ac:dyDescent="0.35">
      <c r="M1562"/>
      <c r="AC1562"/>
      <c r="AF1562">
        <v>398</v>
      </c>
      <c r="AG1562">
        <v>144707</v>
      </c>
      <c r="AH1562">
        <v>1792</v>
      </c>
      <c r="AI1562">
        <v>9</v>
      </c>
      <c r="AJ1562">
        <v>11</v>
      </c>
      <c r="AK1562">
        <v>185</v>
      </c>
      <c r="AM1562" s="23" t="s">
        <v>465</v>
      </c>
      <c r="AN1562" t="s">
        <v>728</v>
      </c>
      <c r="AO1562">
        <v>5589</v>
      </c>
      <c r="AQ1562" s="23">
        <v>39</v>
      </c>
      <c r="AR1562" s="29">
        <v>53</v>
      </c>
      <c r="AS1562" s="23">
        <v>13</v>
      </c>
    </row>
    <row r="1563" spans="13:45" x14ac:dyDescent="0.35">
      <c r="M1563"/>
      <c r="AC1563"/>
      <c r="AF1563">
        <v>398</v>
      </c>
      <c r="AG1563">
        <v>144707</v>
      </c>
      <c r="AH1563">
        <v>1792</v>
      </c>
      <c r="AI1563">
        <v>9</v>
      </c>
      <c r="AJ1563">
        <v>11</v>
      </c>
      <c r="AK1563">
        <v>185</v>
      </c>
      <c r="AM1563" s="23" t="s">
        <v>809</v>
      </c>
      <c r="AN1563" t="s">
        <v>810</v>
      </c>
      <c r="AO1563">
        <v>5594</v>
      </c>
      <c r="AQ1563" s="23">
        <v>417</v>
      </c>
      <c r="AR1563" s="29">
        <v>24</v>
      </c>
      <c r="AS1563" s="23">
        <v>12</v>
      </c>
    </row>
    <row r="1564" spans="13:45" x14ac:dyDescent="0.35">
      <c r="M1564"/>
      <c r="AC1564"/>
      <c r="AF1564">
        <v>398</v>
      </c>
      <c r="AG1564">
        <v>144707</v>
      </c>
      <c r="AH1564">
        <v>1792</v>
      </c>
      <c r="AI1564">
        <v>9</v>
      </c>
      <c r="AJ1564">
        <v>11</v>
      </c>
      <c r="AK1564">
        <v>185</v>
      </c>
      <c r="AM1564" s="23" t="s">
        <v>24</v>
      </c>
      <c r="AN1564" t="s">
        <v>413</v>
      </c>
      <c r="AO1564">
        <v>5595</v>
      </c>
      <c r="AQ1564" s="23">
        <v>306</v>
      </c>
      <c r="AR1564" s="29">
        <v>18</v>
      </c>
      <c r="AS1564" s="23">
        <v>25</v>
      </c>
    </row>
    <row r="1565" spans="13:45" x14ac:dyDescent="0.35">
      <c r="M1565"/>
      <c r="AC1565"/>
      <c r="AF1565">
        <v>398</v>
      </c>
      <c r="AG1565">
        <v>144707</v>
      </c>
      <c r="AH1565">
        <v>1792</v>
      </c>
      <c r="AI1565">
        <v>9</v>
      </c>
      <c r="AJ1565">
        <v>11</v>
      </c>
      <c r="AK1565">
        <v>185</v>
      </c>
      <c r="AM1565" s="23" t="s">
        <v>26</v>
      </c>
      <c r="AN1565" t="s">
        <v>121</v>
      </c>
      <c r="AO1565">
        <v>5596</v>
      </c>
      <c r="AQ1565" s="23">
        <v>85</v>
      </c>
      <c r="AR1565" s="29">
        <v>308</v>
      </c>
      <c r="AS1565" s="23">
        <v>53</v>
      </c>
    </row>
    <row r="1566" spans="13:45" x14ac:dyDescent="0.35">
      <c r="M1566"/>
      <c r="AC1566"/>
      <c r="AF1566">
        <v>398</v>
      </c>
      <c r="AG1566">
        <v>144710</v>
      </c>
      <c r="AH1566">
        <v>1792</v>
      </c>
      <c r="AI1566">
        <v>9</v>
      </c>
      <c r="AJ1566">
        <v>11</v>
      </c>
      <c r="AK1566">
        <v>185</v>
      </c>
      <c r="AM1566" s="23" t="s">
        <v>567</v>
      </c>
      <c r="AO1566">
        <v>5599</v>
      </c>
      <c r="AQ1566" s="23">
        <v>353</v>
      </c>
      <c r="AR1566" s="29">
        <v>128</v>
      </c>
      <c r="AS1566" s="23">
        <v>0</v>
      </c>
    </row>
    <row r="1567" spans="13:45" x14ac:dyDescent="0.35">
      <c r="M1567"/>
      <c r="AC1567"/>
      <c r="AF1567">
        <v>398</v>
      </c>
      <c r="AG1567">
        <v>144710</v>
      </c>
      <c r="AH1567">
        <v>1792</v>
      </c>
      <c r="AI1567">
        <v>9</v>
      </c>
      <c r="AJ1567">
        <v>11</v>
      </c>
      <c r="AK1567">
        <v>185</v>
      </c>
      <c r="AM1567" s="23" t="s">
        <v>284</v>
      </c>
      <c r="AN1567" t="s">
        <v>596</v>
      </c>
      <c r="AO1567">
        <v>5604</v>
      </c>
      <c r="AQ1567" s="23">
        <v>111</v>
      </c>
      <c r="AR1567" s="29">
        <v>390</v>
      </c>
      <c r="AS1567" s="23">
        <v>13</v>
      </c>
    </row>
    <row r="1568" spans="13:45" x14ac:dyDescent="0.35">
      <c r="M1568"/>
      <c r="AC1568"/>
      <c r="AF1568">
        <v>398</v>
      </c>
      <c r="AG1568">
        <v>144710</v>
      </c>
      <c r="AH1568">
        <v>1792</v>
      </c>
      <c r="AI1568">
        <v>9</v>
      </c>
      <c r="AJ1568">
        <v>11</v>
      </c>
      <c r="AK1568">
        <v>185</v>
      </c>
      <c r="AM1568" s="23" t="s">
        <v>185</v>
      </c>
      <c r="AN1568" t="s">
        <v>288</v>
      </c>
      <c r="AO1568">
        <v>5605</v>
      </c>
      <c r="AQ1568" s="23">
        <v>26</v>
      </c>
      <c r="AR1568" s="29">
        <v>92</v>
      </c>
      <c r="AS1568" s="23">
        <v>80</v>
      </c>
    </row>
    <row r="1569" spans="13:46" x14ac:dyDescent="0.35">
      <c r="M1569"/>
      <c r="AC1569"/>
      <c r="AF1569">
        <v>398</v>
      </c>
      <c r="AG1569">
        <v>144710</v>
      </c>
      <c r="AH1569">
        <v>1792</v>
      </c>
      <c r="AI1569">
        <v>9</v>
      </c>
      <c r="AJ1569">
        <v>13</v>
      </c>
      <c r="AK1569">
        <v>185</v>
      </c>
      <c r="AM1569" s="23" t="s">
        <v>330</v>
      </c>
      <c r="AN1569" t="s">
        <v>812</v>
      </c>
      <c r="AO1569">
        <v>5606</v>
      </c>
      <c r="AQ1569" s="23">
        <v>420</v>
      </c>
      <c r="AR1569" s="29">
        <v>33</v>
      </c>
      <c r="AS1569" s="23">
        <v>11</v>
      </c>
    </row>
    <row r="1570" spans="13:46" x14ac:dyDescent="0.35">
      <c r="M1570"/>
      <c r="AC1570"/>
      <c r="AF1570">
        <v>398</v>
      </c>
      <c r="AG1570">
        <v>144710</v>
      </c>
      <c r="AH1570">
        <v>1792</v>
      </c>
      <c r="AI1570">
        <v>9</v>
      </c>
      <c r="AJ1570">
        <v>13</v>
      </c>
      <c r="AK1570">
        <v>185</v>
      </c>
      <c r="AM1570" s="23" t="s">
        <v>813</v>
      </c>
      <c r="AO1570">
        <v>5607</v>
      </c>
      <c r="AQ1570" s="23">
        <v>417</v>
      </c>
      <c r="AR1570" s="29">
        <v>3320</v>
      </c>
      <c r="AS1570" s="23">
        <v>61</v>
      </c>
    </row>
    <row r="1571" spans="13:46" x14ac:dyDescent="0.35">
      <c r="M1571"/>
      <c r="AC1571"/>
      <c r="AF1571">
        <v>398</v>
      </c>
      <c r="AG1571">
        <v>144710</v>
      </c>
      <c r="AH1571">
        <v>1792</v>
      </c>
      <c r="AI1571">
        <v>9</v>
      </c>
      <c r="AJ1571">
        <v>13</v>
      </c>
      <c r="AK1571">
        <v>185</v>
      </c>
      <c r="AM1571" s="23" t="s">
        <v>179</v>
      </c>
      <c r="AN1571" t="s">
        <v>952</v>
      </c>
      <c r="AO1571">
        <v>5608</v>
      </c>
      <c r="AQ1571" s="23">
        <v>378</v>
      </c>
      <c r="AR1571" s="29">
        <v>37</v>
      </c>
      <c r="AS1571" s="23">
        <v>60</v>
      </c>
      <c r="AT1571" s="39"/>
    </row>
    <row r="1572" spans="13:46" x14ac:dyDescent="0.35">
      <c r="M1572"/>
      <c r="AC1572"/>
      <c r="AF1572">
        <v>398</v>
      </c>
      <c r="AG1572">
        <v>144710</v>
      </c>
      <c r="AH1572">
        <v>1792</v>
      </c>
      <c r="AI1572">
        <v>9</v>
      </c>
      <c r="AJ1572">
        <v>13</v>
      </c>
      <c r="AK1572">
        <v>185</v>
      </c>
      <c r="AM1572" s="23" t="s">
        <v>814</v>
      </c>
      <c r="AO1572">
        <v>5609</v>
      </c>
      <c r="AQ1572" s="23">
        <v>172</v>
      </c>
      <c r="AR1572" s="29">
        <v>2130</v>
      </c>
      <c r="AS1572" s="23">
        <v>0</v>
      </c>
      <c r="AT1572" s="39"/>
    </row>
    <row r="1573" spans="13:46" x14ac:dyDescent="0.35">
      <c r="M1573"/>
      <c r="AC1573"/>
      <c r="AF1573">
        <v>398</v>
      </c>
      <c r="AG1573">
        <v>144710</v>
      </c>
      <c r="AH1573">
        <v>1792</v>
      </c>
      <c r="AI1573">
        <v>9</v>
      </c>
      <c r="AJ1573">
        <v>14</v>
      </c>
      <c r="AK1573">
        <v>186</v>
      </c>
      <c r="AM1573" s="23" t="s">
        <v>814</v>
      </c>
      <c r="AO1573">
        <v>5610</v>
      </c>
      <c r="AQ1573" s="23">
        <v>172</v>
      </c>
      <c r="AR1573" s="29">
        <v>1263</v>
      </c>
      <c r="AS1573" s="23">
        <v>4</v>
      </c>
    </row>
    <row r="1574" spans="13:46" x14ac:dyDescent="0.35">
      <c r="M1574"/>
      <c r="AC1574"/>
      <c r="AF1574">
        <v>398</v>
      </c>
      <c r="AG1574">
        <v>144710</v>
      </c>
      <c r="AH1574">
        <v>1792</v>
      </c>
      <c r="AI1574">
        <v>9</v>
      </c>
      <c r="AJ1574">
        <v>14</v>
      </c>
      <c r="AK1574">
        <v>186</v>
      </c>
      <c r="AM1574" s="23" t="s">
        <v>456</v>
      </c>
      <c r="AN1574" t="s">
        <v>815</v>
      </c>
      <c r="AO1574">
        <v>5611</v>
      </c>
      <c r="AQ1574" s="23">
        <v>420</v>
      </c>
      <c r="AR1574" s="29">
        <v>228</v>
      </c>
      <c r="AS1574" s="23">
        <v>0</v>
      </c>
    </row>
    <row r="1575" spans="13:46" x14ac:dyDescent="0.35">
      <c r="M1575"/>
      <c r="AC1575"/>
      <c r="AF1575">
        <v>398</v>
      </c>
      <c r="AG1575">
        <v>144710</v>
      </c>
      <c r="AH1575">
        <v>1792</v>
      </c>
      <c r="AI1575">
        <v>9</v>
      </c>
      <c r="AJ1575">
        <v>14</v>
      </c>
      <c r="AK1575">
        <v>186</v>
      </c>
      <c r="AM1575" s="23" t="s">
        <v>787</v>
      </c>
      <c r="AN1575" t="s">
        <v>521</v>
      </c>
      <c r="AO1575">
        <v>5612</v>
      </c>
      <c r="AQ1575" s="23">
        <v>395</v>
      </c>
      <c r="AR1575" s="29">
        <v>1207</v>
      </c>
      <c r="AS1575" s="23">
        <v>8</v>
      </c>
    </row>
    <row r="1576" spans="13:46" x14ac:dyDescent="0.35">
      <c r="M1576"/>
      <c r="AC1576"/>
      <c r="AF1576">
        <v>398</v>
      </c>
      <c r="AG1576">
        <v>144710</v>
      </c>
      <c r="AH1576">
        <v>1792</v>
      </c>
      <c r="AI1576">
        <v>9</v>
      </c>
      <c r="AJ1576">
        <v>14</v>
      </c>
      <c r="AK1576">
        <v>186</v>
      </c>
      <c r="AM1576" s="23" t="s">
        <v>787</v>
      </c>
      <c r="AN1576" t="s">
        <v>521</v>
      </c>
      <c r="AO1576">
        <v>5613</v>
      </c>
      <c r="AQ1576" s="23">
        <v>395</v>
      </c>
      <c r="AR1576" s="29">
        <v>281</v>
      </c>
      <c r="AS1576" s="23">
        <v>74</v>
      </c>
    </row>
    <row r="1577" spans="13:46" x14ac:dyDescent="0.35">
      <c r="M1577"/>
      <c r="AC1577"/>
      <c r="AF1577">
        <v>398</v>
      </c>
      <c r="AG1577">
        <v>144710</v>
      </c>
      <c r="AH1577">
        <v>1792</v>
      </c>
      <c r="AI1577">
        <v>9</v>
      </c>
      <c r="AJ1577">
        <v>14</v>
      </c>
      <c r="AK1577">
        <v>186</v>
      </c>
      <c r="AM1577" s="23" t="s">
        <v>816</v>
      </c>
      <c r="AN1577" t="s">
        <v>134</v>
      </c>
      <c r="AO1577">
        <v>5619</v>
      </c>
      <c r="AQ1577" s="23">
        <v>420</v>
      </c>
      <c r="AR1577" s="29">
        <v>12</v>
      </c>
      <c r="AS1577" s="23">
        <v>68</v>
      </c>
    </row>
    <row r="1578" spans="13:46" x14ac:dyDescent="0.35">
      <c r="M1578"/>
      <c r="AC1578"/>
      <c r="AF1578">
        <v>398</v>
      </c>
      <c r="AG1578">
        <v>144710</v>
      </c>
      <c r="AH1578">
        <v>1792</v>
      </c>
      <c r="AI1578">
        <v>9</v>
      </c>
      <c r="AJ1578">
        <v>14</v>
      </c>
      <c r="AK1578">
        <v>186</v>
      </c>
      <c r="AM1578" s="23" t="s">
        <v>814</v>
      </c>
      <c r="AO1578">
        <v>5620</v>
      </c>
      <c r="AQ1578" s="23">
        <v>172</v>
      </c>
      <c r="AR1578" s="29">
        <v>1429</v>
      </c>
      <c r="AS1578" s="23">
        <v>42</v>
      </c>
    </row>
    <row r="1579" spans="13:46" x14ac:dyDescent="0.35">
      <c r="M1579"/>
      <c r="AC1579"/>
      <c r="AF1579">
        <v>398</v>
      </c>
      <c r="AG1579">
        <v>144710</v>
      </c>
      <c r="AH1579">
        <v>1792</v>
      </c>
      <c r="AI1579">
        <v>9</v>
      </c>
      <c r="AJ1579">
        <v>14</v>
      </c>
      <c r="AK1579">
        <v>186</v>
      </c>
      <c r="AM1579" s="23" t="s">
        <v>30</v>
      </c>
      <c r="AN1579" t="s">
        <v>413</v>
      </c>
      <c r="AO1579">
        <v>5621</v>
      </c>
      <c r="AQ1579" s="23">
        <v>99</v>
      </c>
      <c r="AR1579" s="29">
        <v>347</v>
      </c>
      <c r="AS1579" s="23">
        <v>4</v>
      </c>
    </row>
    <row r="1580" spans="13:46" x14ac:dyDescent="0.35">
      <c r="M1580"/>
      <c r="AC1580"/>
      <c r="AF1580">
        <v>399</v>
      </c>
      <c r="AG1580">
        <v>144714</v>
      </c>
      <c r="AH1580">
        <v>1792</v>
      </c>
      <c r="AI1580">
        <v>9</v>
      </c>
      <c r="AJ1580">
        <v>14</v>
      </c>
      <c r="AK1580">
        <v>186</v>
      </c>
      <c r="AM1580" s="23" t="s">
        <v>30</v>
      </c>
      <c r="AN1580" t="s">
        <v>413</v>
      </c>
      <c r="AO1580">
        <v>5622</v>
      </c>
      <c r="AQ1580" s="23">
        <v>99</v>
      </c>
      <c r="AR1580" s="29">
        <v>981</v>
      </c>
      <c r="AS1580" s="23">
        <v>44</v>
      </c>
      <c r="AT1580" s="39"/>
    </row>
    <row r="1581" spans="13:46" x14ac:dyDescent="0.35">
      <c r="M1581"/>
      <c r="AC1581"/>
      <c r="AF1581">
        <v>399</v>
      </c>
      <c r="AG1581">
        <v>144714</v>
      </c>
      <c r="AH1581">
        <v>1792</v>
      </c>
      <c r="AI1581">
        <v>10</v>
      </c>
      <c r="AJ1581">
        <v>1</v>
      </c>
      <c r="AK1581">
        <v>187</v>
      </c>
      <c r="AM1581" s="23" t="s">
        <v>30</v>
      </c>
      <c r="AN1581" t="s">
        <v>817</v>
      </c>
      <c r="AO1581">
        <v>5623</v>
      </c>
      <c r="AQ1581" s="23">
        <v>377</v>
      </c>
      <c r="AR1581" s="29">
        <v>172</v>
      </c>
      <c r="AS1581" s="23">
        <v>88</v>
      </c>
      <c r="AT1581" s="39"/>
    </row>
    <row r="1582" spans="13:46" x14ac:dyDescent="0.35">
      <c r="M1582"/>
      <c r="AC1582"/>
      <c r="AF1582">
        <v>399</v>
      </c>
      <c r="AG1582">
        <v>144714</v>
      </c>
      <c r="AH1582">
        <v>1792</v>
      </c>
      <c r="AI1582">
        <v>10</v>
      </c>
      <c r="AJ1582">
        <v>1</v>
      </c>
      <c r="AK1582">
        <v>187</v>
      </c>
      <c r="AM1582" s="23" t="s">
        <v>261</v>
      </c>
      <c r="AN1582" t="s">
        <v>818</v>
      </c>
      <c r="AO1582">
        <v>5624</v>
      </c>
      <c r="AQ1582" s="23">
        <v>419</v>
      </c>
      <c r="AR1582" s="29">
        <v>405</v>
      </c>
      <c r="AS1582" s="23">
        <v>65</v>
      </c>
    </row>
    <row r="1583" spans="13:46" x14ac:dyDescent="0.35">
      <c r="M1583"/>
      <c r="AC1583"/>
      <c r="AF1583">
        <v>399</v>
      </c>
      <c r="AG1583">
        <v>144714</v>
      </c>
      <c r="AH1583">
        <v>1792</v>
      </c>
      <c r="AI1583">
        <v>10</v>
      </c>
      <c r="AJ1583">
        <v>1</v>
      </c>
      <c r="AK1583">
        <v>187</v>
      </c>
      <c r="AL1583" t="s">
        <v>23</v>
      </c>
      <c r="AM1583" s="23" t="s">
        <v>30</v>
      </c>
      <c r="AN1583" t="s">
        <v>819</v>
      </c>
      <c r="AO1583">
        <v>5625</v>
      </c>
      <c r="AQ1583" s="23">
        <v>419</v>
      </c>
      <c r="AR1583" s="29">
        <v>235</v>
      </c>
      <c r="AS1583" s="23">
        <v>50</v>
      </c>
    </row>
    <row r="1584" spans="13:46" x14ac:dyDescent="0.35">
      <c r="M1584"/>
      <c r="AC1584"/>
      <c r="AF1584">
        <v>399</v>
      </c>
      <c r="AG1584">
        <v>144714</v>
      </c>
      <c r="AH1584">
        <v>1792</v>
      </c>
      <c r="AI1584">
        <v>10</v>
      </c>
      <c r="AJ1584">
        <v>1</v>
      </c>
      <c r="AK1584">
        <v>187</v>
      </c>
      <c r="AM1584" t="s">
        <v>35</v>
      </c>
      <c r="AN1584" t="s">
        <v>346</v>
      </c>
      <c r="AO1584">
        <v>5627</v>
      </c>
      <c r="AQ1584" s="23">
        <v>409</v>
      </c>
      <c r="AR1584" s="29">
        <v>171</v>
      </c>
      <c r="AS1584" s="23">
        <v>53</v>
      </c>
    </row>
    <row r="1585" spans="13:45" x14ac:dyDescent="0.35">
      <c r="M1585"/>
      <c r="AC1585"/>
      <c r="AF1585">
        <v>399</v>
      </c>
      <c r="AG1585">
        <v>144714</v>
      </c>
      <c r="AH1585">
        <v>1792</v>
      </c>
      <c r="AI1585">
        <v>10</v>
      </c>
      <c r="AJ1585">
        <v>1</v>
      </c>
      <c r="AK1585">
        <v>187</v>
      </c>
      <c r="AM1585" s="23" t="s">
        <v>204</v>
      </c>
      <c r="AN1585" t="s">
        <v>820</v>
      </c>
      <c r="AO1585">
        <v>5632</v>
      </c>
      <c r="AQ1585" s="23">
        <v>419</v>
      </c>
      <c r="AR1585" s="29">
        <v>199</v>
      </c>
      <c r="AS1585" s="23">
        <v>58</v>
      </c>
    </row>
    <row r="1586" spans="13:45" x14ac:dyDescent="0.35">
      <c r="M1586"/>
      <c r="AC1586"/>
      <c r="AF1586">
        <v>399</v>
      </c>
      <c r="AG1586">
        <v>144714</v>
      </c>
      <c r="AH1586">
        <v>1792</v>
      </c>
      <c r="AI1586">
        <v>10</v>
      </c>
      <c r="AJ1586">
        <v>1</v>
      </c>
      <c r="AK1586">
        <v>187</v>
      </c>
      <c r="AM1586" s="23" t="s">
        <v>781</v>
      </c>
      <c r="AN1586" t="s">
        <v>62</v>
      </c>
      <c r="AO1586">
        <v>5640</v>
      </c>
      <c r="AQ1586" s="23">
        <v>328</v>
      </c>
      <c r="AR1586" s="29">
        <v>7098</v>
      </c>
      <c r="AS1586" s="23">
        <v>20</v>
      </c>
    </row>
    <row r="1587" spans="13:45" x14ac:dyDescent="0.35">
      <c r="M1587"/>
      <c r="AC1587"/>
      <c r="AF1587">
        <v>399</v>
      </c>
      <c r="AG1587">
        <v>144714</v>
      </c>
      <c r="AH1587">
        <v>1792</v>
      </c>
      <c r="AI1587">
        <v>10</v>
      </c>
      <c r="AJ1587">
        <v>2</v>
      </c>
      <c r="AK1587">
        <v>187</v>
      </c>
      <c r="AM1587" t="s">
        <v>233</v>
      </c>
      <c r="AN1587" t="s">
        <v>234</v>
      </c>
      <c r="AO1587">
        <v>5641</v>
      </c>
      <c r="AQ1587" s="23">
        <v>312</v>
      </c>
      <c r="AR1587" s="29">
        <v>569</v>
      </c>
      <c r="AS1587" s="23">
        <v>0</v>
      </c>
    </row>
    <row r="1588" spans="13:45" x14ac:dyDescent="0.35">
      <c r="M1588"/>
      <c r="AC1588"/>
      <c r="AF1588">
        <v>399</v>
      </c>
      <c r="AG1588">
        <v>144714</v>
      </c>
      <c r="AH1588">
        <v>1792</v>
      </c>
      <c r="AI1588">
        <v>10</v>
      </c>
      <c r="AJ1588">
        <v>3</v>
      </c>
      <c r="AK1588">
        <v>188</v>
      </c>
      <c r="AM1588" s="23" t="s">
        <v>40</v>
      </c>
      <c r="AN1588" t="s">
        <v>41</v>
      </c>
      <c r="AO1588">
        <v>5642</v>
      </c>
      <c r="AQ1588" s="23">
        <v>33</v>
      </c>
      <c r="AR1588" s="29">
        <v>1501</v>
      </c>
      <c r="AS1588" s="23">
        <v>52</v>
      </c>
    </row>
    <row r="1589" spans="13:45" x14ac:dyDescent="0.35">
      <c r="M1589"/>
      <c r="AC1589"/>
      <c r="AF1589">
        <v>399</v>
      </c>
      <c r="AG1589">
        <v>144714</v>
      </c>
      <c r="AH1589">
        <v>1792</v>
      </c>
      <c r="AI1589">
        <v>10</v>
      </c>
      <c r="AJ1589">
        <v>3</v>
      </c>
      <c r="AK1589">
        <v>188</v>
      </c>
      <c r="AM1589" s="23" t="s">
        <v>36</v>
      </c>
      <c r="AN1589" t="s">
        <v>47</v>
      </c>
      <c r="AO1589">
        <v>5643</v>
      </c>
      <c r="AQ1589" s="23">
        <v>53</v>
      </c>
      <c r="AR1589" s="29">
        <v>1893</v>
      </c>
      <c r="AS1589" s="23">
        <v>49</v>
      </c>
    </row>
    <row r="1590" spans="13:45" x14ac:dyDescent="0.35">
      <c r="M1590"/>
      <c r="AC1590"/>
      <c r="AF1590">
        <v>399</v>
      </c>
      <c r="AG1590">
        <v>144714</v>
      </c>
      <c r="AH1590">
        <v>1792</v>
      </c>
      <c r="AI1590">
        <v>10</v>
      </c>
      <c r="AJ1590">
        <v>3</v>
      </c>
      <c r="AK1590">
        <v>188</v>
      </c>
      <c r="AM1590" s="23" t="s">
        <v>36</v>
      </c>
      <c r="AN1590" t="s">
        <v>44</v>
      </c>
      <c r="AO1590">
        <v>5644</v>
      </c>
      <c r="AQ1590" s="23">
        <v>337</v>
      </c>
      <c r="AR1590" s="29">
        <v>2037</v>
      </c>
      <c r="AS1590" s="23">
        <v>42</v>
      </c>
    </row>
    <row r="1591" spans="13:45" x14ac:dyDescent="0.35">
      <c r="M1591"/>
      <c r="AC1591"/>
      <c r="AF1591">
        <v>399</v>
      </c>
      <c r="AG1591">
        <v>144714</v>
      </c>
      <c r="AH1591">
        <v>1792</v>
      </c>
      <c r="AI1591">
        <v>10</v>
      </c>
      <c r="AJ1591">
        <v>3</v>
      </c>
      <c r="AK1591">
        <v>188</v>
      </c>
      <c r="AM1591" s="23" t="s">
        <v>27</v>
      </c>
      <c r="AN1591" t="s">
        <v>821</v>
      </c>
      <c r="AO1591">
        <v>5663</v>
      </c>
      <c r="AQ1591" s="23">
        <v>406</v>
      </c>
      <c r="AR1591" s="29">
        <v>25</v>
      </c>
      <c r="AS1591" s="23">
        <v>41</v>
      </c>
    </row>
    <row r="1592" spans="13:45" x14ac:dyDescent="0.35">
      <c r="M1592"/>
      <c r="AC1592"/>
      <c r="AF1592">
        <v>399</v>
      </c>
      <c r="AG1592">
        <v>144714</v>
      </c>
      <c r="AH1592">
        <v>1792</v>
      </c>
      <c r="AI1592">
        <v>10</v>
      </c>
      <c r="AJ1592">
        <v>3</v>
      </c>
      <c r="AK1592">
        <v>188</v>
      </c>
      <c r="AM1592" s="23" t="s">
        <v>27</v>
      </c>
      <c r="AN1592" t="s">
        <v>821</v>
      </c>
      <c r="AO1592">
        <v>5664</v>
      </c>
      <c r="AQ1592" s="23">
        <v>406</v>
      </c>
      <c r="AR1592" s="29">
        <v>116</v>
      </c>
      <c r="AS1592" s="23">
        <v>6</v>
      </c>
    </row>
    <row r="1593" spans="13:45" x14ac:dyDescent="0.35">
      <c r="M1593"/>
      <c r="AC1593"/>
      <c r="AF1593">
        <v>399</v>
      </c>
      <c r="AG1593">
        <v>144714</v>
      </c>
      <c r="AH1593">
        <v>1792</v>
      </c>
      <c r="AI1593">
        <v>10</v>
      </c>
      <c r="AJ1593">
        <v>5</v>
      </c>
      <c r="AK1593">
        <v>189</v>
      </c>
      <c r="AL1593" t="s">
        <v>23</v>
      </c>
      <c r="AM1593" s="23" t="s">
        <v>30</v>
      </c>
      <c r="AN1593" t="s">
        <v>822</v>
      </c>
      <c r="AO1593">
        <v>5665</v>
      </c>
      <c r="AQ1593" s="23">
        <v>423</v>
      </c>
      <c r="AR1593" s="29">
        <v>113</v>
      </c>
      <c r="AS1593" s="23">
        <v>58</v>
      </c>
    </row>
    <row r="1594" spans="13:45" x14ac:dyDescent="0.35">
      <c r="M1594"/>
      <c r="AC1594"/>
      <c r="AF1594">
        <v>399</v>
      </c>
      <c r="AG1594">
        <v>144714</v>
      </c>
      <c r="AH1594">
        <v>1792</v>
      </c>
      <c r="AI1594">
        <v>10</v>
      </c>
      <c r="AJ1594">
        <v>5</v>
      </c>
      <c r="AK1594">
        <v>189</v>
      </c>
      <c r="AM1594" s="23" t="s">
        <v>30</v>
      </c>
      <c r="AN1594" t="s">
        <v>413</v>
      </c>
      <c r="AO1594">
        <v>5666</v>
      </c>
      <c r="AQ1594" s="23">
        <v>99</v>
      </c>
      <c r="AR1594" s="29">
        <v>31</v>
      </c>
      <c r="AS1594" s="23">
        <v>45</v>
      </c>
    </row>
    <row r="1595" spans="13:45" x14ac:dyDescent="0.35">
      <c r="M1595"/>
      <c r="AC1595"/>
      <c r="AF1595">
        <v>399</v>
      </c>
      <c r="AG1595">
        <v>144714</v>
      </c>
      <c r="AH1595">
        <v>1792</v>
      </c>
      <c r="AI1595">
        <v>10</v>
      </c>
      <c r="AJ1595">
        <v>5</v>
      </c>
      <c r="AK1595">
        <v>189</v>
      </c>
      <c r="AM1595" t="s">
        <v>228</v>
      </c>
      <c r="AN1595" t="s">
        <v>271</v>
      </c>
      <c r="AO1595">
        <v>5667</v>
      </c>
      <c r="AQ1595" s="23">
        <v>353</v>
      </c>
      <c r="AR1595" s="29">
        <v>964</v>
      </c>
      <c r="AS1595" s="23">
        <v>51</v>
      </c>
    </row>
    <row r="1596" spans="13:45" x14ac:dyDescent="0.35">
      <c r="M1596"/>
      <c r="AC1596"/>
      <c r="AF1596">
        <v>399</v>
      </c>
      <c r="AG1596">
        <v>144714</v>
      </c>
      <c r="AH1596">
        <v>1792</v>
      </c>
      <c r="AI1596">
        <v>10</v>
      </c>
      <c r="AJ1596">
        <v>5</v>
      </c>
      <c r="AK1596">
        <v>189</v>
      </c>
      <c r="AM1596" s="23" t="s">
        <v>823</v>
      </c>
      <c r="AN1596" t="s">
        <v>443</v>
      </c>
      <c r="AO1596">
        <v>5668</v>
      </c>
      <c r="AQ1596" s="23">
        <v>423</v>
      </c>
      <c r="AR1596" s="29">
        <v>168</v>
      </c>
      <c r="AS1596" s="23">
        <v>86</v>
      </c>
    </row>
    <row r="1597" spans="13:45" x14ac:dyDescent="0.35">
      <c r="M1597"/>
      <c r="AC1597"/>
      <c r="AF1597">
        <v>399</v>
      </c>
      <c r="AG1597">
        <v>144714</v>
      </c>
      <c r="AH1597">
        <v>1792</v>
      </c>
      <c r="AI1597">
        <v>10</v>
      </c>
      <c r="AJ1597">
        <v>5</v>
      </c>
      <c r="AK1597">
        <v>189</v>
      </c>
      <c r="AM1597" t="s">
        <v>228</v>
      </c>
      <c r="AN1597" t="s">
        <v>271</v>
      </c>
      <c r="AO1597">
        <v>5678</v>
      </c>
      <c r="AQ1597" s="23">
        <v>418</v>
      </c>
      <c r="AR1597" s="29">
        <v>5184</v>
      </c>
      <c r="AS1597" s="23">
        <v>49</v>
      </c>
    </row>
    <row r="1598" spans="13:45" x14ac:dyDescent="0.35">
      <c r="M1598"/>
      <c r="AC1598"/>
      <c r="AF1598">
        <v>399</v>
      </c>
      <c r="AG1598">
        <v>144718</v>
      </c>
      <c r="AH1598">
        <v>1792</v>
      </c>
      <c r="AI1598">
        <v>10</v>
      </c>
      <c r="AJ1598">
        <v>5</v>
      </c>
      <c r="AK1598">
        <v>189</v>
      </c>
      <c r="AM1598" t="s">
        <v>228</v>
      </c>
      <c r="AN1598" t="s">
        <v>271</v>
      </c>
      <c r="AO1598">
        <v>5679</v>
      </c>
      <c r="AQ1598" s="23">
        <v>418</v>
      </c>
      <c r="AR1598" s="29">
        <v>1537</v>
      </c>
      <c r="AS1598" s="23">
        <v>28</v>
      </c>
    </row>
    <row r="1599" spans="13:45" x14ac:dyDescent="0.35">
      <c r="M1599"/>
      <c r="AC1599"/>
      <c r="AF1599">
        <v>399</v>
      </c>
      <c r="AG1599">
        <v>144718</v>
      </c>
      <c r="AH1599">
        <v>1792</v>
      </c>
      <c r="AI1599">
        <v>10</v>
      </c>
      <c r="AJ1599">
        <v>8</v>
      </c>
      <c r="AK1599">
        <v>190</v>
      </c>
      <c r="AM1599" s="23" t="s">
        <v>824</v>
      </c>
      <c r="AN1599" t="s">
        <v>84</v>
      </c>
      <c r="AO1599">
        <v>5682</v>
      </c>
      <c r="AQ1599" s="23">
        <v>208</v>
      </c>
      <c r="AR1599" s="29">
        <v>5000</v>
      </c>
      <c r="AS1599" s="23">
        <v>0</v>
      </c>
    </row>
    <row r="1600" spans="13:45" x14ac:dyDescent="0.35">
      <c r="M1600"/>
      <c r="AC1600"/>
      <c r="AF1600">
        <v>399</v>
      </c>
      <c r="AG1600">
        <v>144718</v>
      </c>
      <c r="AH1600">
        <v>1792</v>
      </c>
      <c r="AI1600">
        <v>10</v>
      </c>
      <c r="AJ1600">
        <v>8</v>
      </c>
      <c r="AK1600">
        <v>190</v>
      </c>
      <c r="AM1600" t="s">
        <v>228</v>
      </c>
      <c r="AN1600" t="s">
        <v>271</v>
      </c>
      <c r="AO1600">
        <v>5683</v>
      </c>
      <c r="AQ1600" s="23">
        <v>418</v>
      </c>
      <c r="AR1600" s="29">
        <v>1678</v>
      </c>
      <c r="AS1600" s="23">
        <v>95</v>
      </c>
    </row>
    <row r="1601" spans="13:45" x14ac:dyDescent="0.35">
      <c r="M1601"/>
      <c r="AC1601"/>
      <c r="AF1601">
        <v>399</v>
      </c>
      <c r="AG1601">
        <v>144718</v>
      </c>
      <c r="AH1601">
        <v>1792</v>
      </c>
      <c r="AI1601">
        <v>10</v>
      </c>
      <c r="AJ1601">
        <v>8</v>
      </c>
      <c r="AK1601">
        <v>190</v>
      </c>
      <c r="AM1601" s="23" t="s">
        <v>377</v>
      </c>
      <c r="AN1601" t="s">
        <v>741</v>
      </c>
      <c r="AO1601">
        <v>5684</v>
      </c>
      <c r="AQ1601" s="23">
        <v>368</v>
      </c>
      <c r="AR1601" s="29">
        <v>431</v>
      </c>
      <c r="AS1601" s="23">
        <v>3</v>
      </c>
    </row>
    <row r="1602" spans="13:45" x14ac:dyDescent="0.35">
      <c r="M1602"/>
      <c r="AC1602"/>
      <c r="AF1602">
        <v>399</v>
      </c>
      <c r="AG1602">
        <v>144718</v>
      </c>
      <c r="AH1602">
        <v>1792</v>
      </c>
      <c r="AI1602">
        <v>10</v>
      </c>
      <c r="AJ1602">
        <v>8</v>
      </c>
      <c r="AK1602">
        <v>190</v>
      </c>
      <c r="AM1602" s="23" t="s">
        <v>30</v>
      </c>
      <c r="AN1602" t="s">
        <v>200</v>
      </c>
      <c r="AO1602">
        <v>5698</v>
      </c>
      <c r="AQ1602" s="23">
        <v>252</v>
      </c>
      <c r="AR1602" s="29">
        <v>54</v>
      </c>
      <c r="AS1602" s="23">
        <v>65</v>
      </c>
    </row>
    <row r="1603" spans="13:45" x14ac:dyDescent="0.35">
      <c r="M1603"/>
      <c r="AC1603"/>
      <c r="AF1603">
        <v>399</v>
      </c>
      <c r="AG1603">
        <v>144718</v>
      </c>
      <c r="AH1603">
        <v>1792</v>
      </c>
      <c r="AI1603">
        <v>10</v>
      </c>
      <c r="AJ1603">
        <v>9</v>
      </c>
      <c r="AK1603">
        <v>190</v>
      </c>
      <c r="AM1603" s="23" t="s">
        <v>825</v>
      </c>
      <c r="AN1603" t="s">
        <v>826</v>
      </c>
      <c r="AO1603">
        <v>5699</v>
      </c>
      <c r="AQ1603" s="23">
        <v>427</v>
      </c>
      <c r="AR1603" s="29">
        <v>97</v>
      </c>
      <c r="AS1603" s="23">
        <v>75</v>
      </c>
    </row>
    <row r="1604" spans="13:45" x14ac:dyDescent="0.35">
      <c r="M1604"/>
      <c r="AC1604"/>
      <c r="AF1604">
        <v>399</v>
      </c>
      <c r="AG1604">
        <v>144718</v>
      </c>
      <c r="AH1604">
        <v>1792</v>
      </c>
      <c r="AI1604">
        <v>10</v>
      </c>
      <c r="AJ1604">
        <v>10</v>
      </c>
      <c r="AK1604">
        <v>191</v>
      </c>
      <c r="AM1604" s="23" t="s">
        <v>39</v>
      </c>
      <c r="AN1604" t="s">
        <v>827</v>
      </c>
      <c r="AO1604">
        <v>5700</v>
      </c>
      <c r="AQ1604" s="23">
        <v>428</v>
      </c>
      <c r="AR1604" s="29">
        <v>79</v>
      </c>
      <c r="AS1604" s="23">
        <v>12</v>
      </c>
    </row>
    <row r="1605" spans="13:45" x14ac:dyDescent="0.35">
      <c r="M1605"/>
      <c r="AC1605"/>
      <c r="AF1605">
        <v>399</v>
      </c>
      <c r="AG1605">
        <v>144718</v>
      </c>
      <c r="AH1605">
        <v>1792</v>
      </c>
      <c r="AI1605">
        <v>10</v>
      </c>
      <c r="AJ1605">
        <v>10</v>
      </c>
      <c r="AK1605">
        <v>191</v>
      </c>
      <c r="AM1605" s="23" t="s">
        <v>828</v>
      </c>
      <c r="AN1605" t="s">
        <v>827</v>
      </c>
      <c r="AO1605">
        <v>5701</v>
      </c>
      <c r="AQ1605" s="23">
        <v>428</v>
      </c>
      <c r="AR1605" s="29">
        <v>350</v>
      </c>
      <c r="AS1605" s="23">
        <v>43</v>
      </c>
    </row>
    <row r="1606" spans="13:45" x14ac:dyDescent="0.35">
      <c r="M1606"/>
      <c r="AC1606"/>
      <c r="AF1606">
        <v>399</v>
      </c>
      <c r="AG1606">
        <v>144718</v>
      </c>
      <c r="AH1606">
        <v>1792</v>
      </c>
      <c r="AI1606">
        <v>10</v>
      </c>
      <c r="AJ1606">
        <v>10</v>
      </c>
      <c r="AK1606">
        <v>191</v>
      </c>
      <c r="AM1606" s="23" t="s">
        <v>814</v>
      </c>
      <c r="AO1606">
        <v>5707</v>
      </c>
      <c r="AQ1606" s="23">
        <v>172</v>
      </c>
      <c r="AR1606" s="29">
        <v>4000</v>
      </c>
      <c r="AS1606" s="23">
        <v>43</v>
      </c>
    </row>
    <row r="1607" spans="13:45" x14ac:dyDescent="0.35">
      <c r="M1607"/>
      <c r="AC1607"/>
      <c r="AF1607">
        <v>399</v>
      </c>
      <c r="AG1607">
        <v>144718</v>
      </c>
      <c r="AH1607">
        <v>1792</v>
      </c>
      <c r="AI1607">
        <v>10</v>
      </c>
      <c r="AJ1607">
        <v>10</v>
      </c>
      <c r="AK1607">
        <v>191</v>
      </c>
      <c r="AM1607" s="23" t="s">
        <v>34</v>
      </c>
      <c r="AN1607" t="s">
        <v>829</v>
      </c>
      <c r="AO1607">
        <v>5713</v>
      </c>
      <c r="AQ1607" s="23">
        <v>429</v>
      </c>
      <c r="AR1607" s="29">
        <v>161</v>
      </c>
      <c r="AS1607" s="23">
        <v>16</v>
      </c>
    </row>
    <row r="1608" spans="13:45" x14ac:dyDescent="0.35">
      <c r="M1608"/>
      <c r="AC1608"/>
      <c r="AF1608">
        <v>399</v>
      </c>
      <c r="AG1608">
        <v>144718</v>
      </c>
      <c r="AH1608">
        <v>1792</v>
      </c>
      <c r="AI1608">
        <v>10</v>
      </c>
      <c r="AJ1608">
        <v>11</v>
      </c>
      <c r="AK1608">
        <v>191</v>
      </c>
      <c r="AM1608" s="23" t="s">
        <v>36</v>
      </c>
      <c r="AN1608" t="s">
        <v>333</v>
      </c>
      <c r="AO1608">
        <v>5725</v>
      </c>
      <c r="AQ1608" s="23">
        <v>429</v>
      </c>
      <c r="AR1608" s="29">
        <v>12144</v>
      </c>
      <c r="AS1608" s="23">
        <v>34</v>
      </c>
    </row>
    <row r="1609" spans="13:45" x14ac:dyDescent="0.35">
      <c r="M1609"/>
      <c r="AC1609"/>
      <c r="AF1609">
        <v>399</v>
      </c>
      <c r="AG1609">
        <v>144718</v>
      </c>
      <c r="AH1609">
        <v>1792</v>
      </c>
      <c r="AI1609">
        <v>10</v>
      </c>
      <c r="AJ1609">
        <v>13</v>
      </c>
      <c r="AK1609">
        <v>192</v>
      </c>
      <c r="AM1609" s="23" t="s">
        <v>284</v>
      </c>
      <c r="AN1609" t="s">
        <v>596</v>
      </c>
      <c r="AO1609">
        <v>5726</v>
      </c>
      <c r="AQ1609" s="23">
        <v>111</v>
      </c>
      <c r="AR1609" s="29">
        <v>406</v>
      </c>
      <c r="AS1609" s="23">
        <v>89</v>
      </c>
    </row>
    <row r="1610" spans="13:45" x14ac:dyDescent="0.35">
      <c r="M1610"/>
      <c r="AC1610"/>
      <c r="AF1610">
        <v>399</v>
      </c>
      <c r="AG1610">
        <v>144718</v>
      </c>
      <c r="AH1610">
        <v>1792</v>
      </c>
      <c r="AI1610">
        <v>10</v>
      </c>
      <c r="AJ1610">
        <v>15</v>
      </c>
      <c r="AK1610">
        <v>193</v>
      </c>
      <c r="AM1610" s="23" t="s">
        <v>758</v>
      </c>
      <c r="AN1610" t="s">
        <v>521</v>
      </c>
      <c r="AO1610">
        <v>5727</v>
      </c>
      <c r="AQ1610" s="23">
        <v>389</v>
      </c>
      <c r="AR1610" s="29">
        <v>44</v>
      </c>
      <c r="AS1610" s="23">
        <v>37</v>
      </c>
    </row>
    <row r="1611" spans="13:45" x14ac:dyDescent="0.35">
      <c r="M1611"/>
      <c r="AC1611"/>
      <c r="AF1611">
        <v>399</v>
      </c>
      <c r="AG1611">
        <v>144718</v>
      </c>
      <c r="AH1611">
        <v>1792</v>
      </c>
      <c r="AI1611">
        <v>10</v>
      </c>
      <c r="AJ1611">
        <v>15</v>
      </c>
      <c r="AK1611">
        <v>193</v>
      </c>
      <c r="AM1611" s="23" t="s">
        <v>122</v>
      </c>
      <c r="AN1611" t="s">
        <v>733</v>
      </c>
      <c r="AO1611">
        <v>5728</v>
      </c>
      <c r="AQ1611" s="23">
        <v>29</v>
      </c>
      <c r="AR1611" s="29">
        <v>838</v>
      </c>
      <c r="AS1611" s="23">
        <v>37</v>
      </c>
    </row>
    <row r="1612" spans="13:45" x14ac:dyDescent="0.35">
      <c r="M1612"/>
      <c r="AC1612"/>
      <c r="AF1612">
        <v>399</v>
      </c>
      <c r="AG1612">
        <v>144718</v>
      </c>
      <c r="AH1612">
        <v>1792</v>
      </c>
      <c r="AI1612">
        <v>10</v>
      </c>
      <c r="AJ1612">
        <v>15</v>
      </c>
      <c r="AK1612">
        <v>193</v>
      </c>
      <c r="AM1612" s="23" t="s">
        <v>830</v>
      </c>
      <c r="AN1612" t="s">
        <v>518</v>
      </c>
      <c r="AO1612">
        <v>5729</v>
      </c>
      <c r="AQ1612" s="23">
        <v>431</v>
      </c>
      <c r="AR1612" s="29">
        <v>126</v>
      </c>
      <c r="AS1612" s="23">
        <v>13</v>
      </c>
    </row>
    <row r="1613" spans="13:45" x14ac:dyDescent="0.35">
      <c r="M1613"/>
      <c r="AC1613"/>
      <c r="AF1613">
        <v>399</v>
      </c>
      <c r="AG1613">
        <v>144718</v>
      </c>
      <c r="AH1613">
        <v>1792</v>
      </c>
      <c r="AI1613">
        <v>10</v>
      </c>
      <c r="AJ1613">
        <v>15</v>
      </c>
      <c r="AK1613">
        <v>193</v>
      </c>
      <c r="AM1613" s="23" t="s">
        <v>830</v>
      </c>
      <c r="AN1613" t="s">
        <v>518</v>
      </c>
      <c r="AO1613">
        <v>5731</v>
      </c>
      <c r="AQ1613" s="23">
        <v>431</v>
      </c>
      <c r="AR1613" s="29">
        <v>1</v>
      </c>
      <c r="AS1613" s="23">
        <v>12</v>
      </c>
    </row>
    <row r="1614" spans="13:45" x14ac:dyDescent="0.35">
      <c r="M1614"/>
      <c r="AC1614"/>
      <c r="AF1614">
        <v>399</v>
      </c>
      <c r="AG1614">
        <v>144718</v>
      </c>
      <c r="AH1614">
        <v>1792</v>
      </c>
      <c r="AI1614">
        <v>10</v>
      </c>
      <c r="AJ1614">
        <v>15</v>
      </c>
      <c r="AK1614">
        <v>193</v>
      </c>
      <c r="AM1614" t="s">
        <v>228</v>
      </c>
      <c r="AN1614" t="s">
        <v>271</v>
      </c>
      <c r="AO1614">
        <v>5732</v>
      </c>
      <c r="AQ1614" s="23">
        <v>418</v>
      </c>
      <c r="AR1614" s="29">
        <v>1174</v>
      </c>
      <c r="AS1614" s="23">
        <v>7</v>
      </c>
    </row>
    <row r="1615" spans="13:45" x14ac:dyDescent="0.35">
      <c r="M1615"/>
      <c r="AC1615"/>
      <c r="AF1615">
        <v>399</v>
      </c>
      <c r="AG1615">
        <v>144718</v>
      </c>
      <c r="AH1615">
        <v>1792</v>
      </c>
      <c r="AI1615">
        <v>10</v>
      </c>
      <c r="AJ1615">
        <v>15</v>
      </c>
      <c r="AK1615">
        <v>193</v>
      </c>
      <c r="AM1615" t="s">
        <v>228</v>
      </c>
      <c r="AN1615" t="s">
        <v>271</v>
      </c>
      <c r="AO1615">
        <v>5733</v>
      </c>
      <c r="AQ1615" s="23">
        <v>418</v>
      </c>
      <c r="AR1615" s="29">
        <v>1561</v>
      </c>
      <c r="AS1615" s="23">
        <v>76</v>
      </c>
    </row>
    <row r="1616" spans="13:45" x14ac:dyDescent="0.35">
      <c r="M1616"/>
      <c r="AC1616"/>
      <c r="AF1616">
        <v>400</v>
      </c>
      <c r="AG1616">
        <v>144744</v>
      </c>
      <c r="AH1616">
        <v>1792</v>
      </c>
      <c r="AI1616">
        <v>10</v>
      </c>
      <c r="AJ1616">
        <v>15</v>
      </c>
      <c r="AK1616">
        <v>193</v>
      </c>
      <c r="AM1616" t="s">
        <v>228</v>
      </c>
      <c r="AN1616" t="s">
        <v>271</v>
      </c>
      <c r="AO1616">
        <v>5735</v>
      </c>
      <c r="AQ1616" s="23">
        <v>418</v>
      </c>
      <c r="AR1616" s="29">
        <v>6902</v>
      </c>
      <c r="AS1616" s="23">
        <v>1</v>
      </c>
    </row>
    <row r="1617" spans="13:46" x14ac:dyDescent="0.35">
      <c r="M1617"/>
      <c r="AC1617"/>
      <c r="AF1617">
        <v>400</v>
      </c>
      <c r="AG1617">
        <v>144744</v>
      </c>
      <c r="AH1617">
        <v>1792</v>
      </c>
      <c r="AI1617">
        <v>10</v>
      </c>
      <c r="AJ1617">
        <v>15</v>
      </c>
      <c r="AK1617">
        <v>193</v>
      </c>
      <c r="AM1617" s="23" t="s">
        <v>27</v>
      </c>
      <c r="AN1617" t="s">
        <v>788</v>
      </c>
      <c r="AO1617">
        <v>5749</v>
      </c>
      <c r="AQ1617" s="23">
        <v>377</v>
      </c>
      <c r="AR1617" s="29">
        <v>144</v>
      </c>
      <c r="AS1617" s="23">
        <v>89</v>
      </c>
    </row>
    <row r="1618" spans="13:46" x14ac:dyDescent="0.35">
      <c r="M1618"/>
      <c r="AC1618"/>
      <c r="AF1618">
        <v>400</v>
      </c>
      <c r="AG1618">
        <v>144744</v>
      </c>
      <c r="AH1618">
        <v>1792</v>
      </c>
      <c r="AI1618">
        <v>10</v>
      </c>
      <c r="AJ1618">
        <v>16</v>
      </c>
      <c r="AK1618">
        <v>193</v>
      </c>
      <c r="AM1618" s="23" t="s">
        <v>179</v>
      </c>
      <c r="AN1618" t="s">
        <v>952</v>
      </c>
      <c r="AO1618">
        <v>5750</v>
      </c>
      <c r="AQ1618" s="23">
        <v>378</v>
      </c>
      <c r="AR1618" s="29">
        <v>76</v>
      </c>
      <c r="AS1618" s="23">
        <v>93</v>
      </c>
    </row>
    <row r="1619" spans="13:46" x14ac:dyDescent="0.35">
      <c r="M1619"/>
      <c r="AC1619"/>
      <c r="AF1619">
        <v>400</v>
      </c>
      <c r="AG1619">
        <v>144744</v>
      </c>
      <c r="AH1619">
        <v>1792</v>
      </c>
      <c r="AI1619">
        <v>10</v>
      </c>
      <c r="AJ1619">
        <v>18</v>
      </c>
      <c r="AK1619">
        <v>193</v>
      </c>
      <c r="AM1619" s="23" t="s">
        <v>379</v>
      </c>
      <c r="AN1619" t="s">
        <v>378</v>
      </c>
      <c r="AO1619">
        <v>5751</v>
      </c>
      <c r="AQ1619" s="23">
        <v>356</v>
      </c>
      <c r="AR1619" s="29">
        <v>129</v>
      </c>
      <c r="AS1619" s="23">
        <v>78</v>
      </c>
    </row>
    <row r="1620" spans="13:46" x14ac:dyDescent="0.35">
      <c r="M1620"/>
      <c r="AC1620"/>
      <c r="AF1620">
        <v>400</v>
      </c>
      <c r="AG1620">
        <v>144744</v>
      </c>
      <c r="AH1620">
        <v>1792</v>
      </c>
      <c r="AI1620">
        <v>10</v>
      </c>
      <c r="AJ1620">
        <v>18</v>
      </c>
      <c r="AK1620">
        <v>193</v>
      </c>
      <c r="AM1620" s="23" t="s">
        <v>379</v>
      </c>
      <c r="AN1620" t="s">
        <v>378</v>
      </c>
      <c r="AO1620">
        <v>5752</v>
      </c>
      <c r="AQ1620" s="23">
        <v>76</v>
      </c>
      <c r="AR1620" s="29">
        <v>44</v>
      </c>
      <c r="AS1620" s="23">
        <v>96</v>
      </c>
      <c r="AT1620" s="39"/>
    </row>
    <row r="1621" spans="13:46" x14ac:dyDescent="0.35">
      <c r="M1621"/>
      <c r="AC1621"/>
      <c r="AF1621">
        <v>400</v>
      </c>
      <c r="AG1621">
        <v>144744</v>
      </c>
      <c r="AH1621">
        <v>1792</v>
      </c>
      <c r="AI1621">
        <v>10</v>
      </c>
      <c r="AJ1621">
        <v>19</v>
      </c>
      <c r="AK1621">
        <v>194</v>
      </c>
      <c r="AL1621" t="s">
        <v>831</v>
      </c>
      <c r="AM1621" s="23" t="s">
        <v>605</v>
      </c>
      <c r="AN1621" t="s">
        <v>500</v>
      </c>
      <c r="AO1621">
        <v>5753</v>
      </c>
      <c r="AQ1621" s="23">
        <v>200</v>
      </c>
      <c r="AR1621" s="29">
        <v>61</v>
      </c>
      <c r="AS1621" s="23">
        <v>21</v>
      </c>
      <c r="AT1621" s="39"/>
    </row>
    <row r="1622" spans="13:46" x14ac:dyDescent="0.35">
      <c r="M1622"/>
      <c r="AC1622"/>
      <c r="AF1622">
        <v>400</v>
      </c>
      <c r="AG1622">
        <v>144744</v>
      </c>
      <c r="AH1622">
        <v>1792</v>
      </c>
      <c r="AI1622">
        <v>10</v>
      </c>
      <c r="AJ1622">
        <v>19</v>
      </c>
      <c r="AK1622">
        <v>194</v>
      </c>
      <c r="AL1622" t="s">
        <v>832</v>
      </c>
      <c r="AM1622" s="23" t="s">
        <v>179</v>
      </c>
      <c r="AN1622" t="s">
        <v>180</v>
      </c>
      <c r="AO1622">
        <v>5754</v>
      </c>
      <c r="AQ1622" s="23">
        <v>336</v>
      </c>
      <c r="AR1622">
        <v>200</v>
      </c>
      <c r="AS1622" s="23">
        <v>64</v>
      </c>
    </row>
    <row r="1623" spans="13:46" x14ac:dyDescent="0.35">
      <c r="M1623"/>
      <c r="AC1623"/>
      <c r="AF1623">
        <v>400</v>
      </c>
      <c r="AG1623">
        <v>144744</v>
      </c>
      <c r="AH1623">
        <v>1792</v>
      </c>
      <c r="AI1623">
        <v>10</v>
      </c>
      <c r="AJ1623">
        <v>19</v>
      </c>
      <c r="AK1623">
        <v>194</v>
      </c>
      <c r="AM1623" s="23" t="s">
        <v>179</v>
      </c>
      <c r="AN1623" t="s">
        <v>180</v>
      </c>
      <c r="AO1623">
        <v>5755</v>
      </c>
      <c r="AQ1623" s="23">
        <v>336</v>
      </c>
      <c r="AR1623" s="29">
        <v>152</v>
      </c>
      <c r="AS1623" s="23">
        <v>30</v>
      </c>
    </row>
    <row r="1624" spans="13:46" x14ac:dyDescent="0.35">
      <c r="M1624"/>
      <c r="AC1624"/>
      <c r="AF1624">
        <v>400</v>
      </c>
      <c r="AG1624">
        <v>144744</v>
      </c>
      <c r="AH1624">
        <v>1792</v>
      </c>
      <c r="AI1624">
        <v>10</v>
      </c>
      <c r="AJ1624">
        <v>19</v>
      </c>
      <c r="AK1624">
        <v>194</v>
      </c>
      <c r="AM1624" s="23" t="s">
        <v>833</v>
      </c>
      <c r="AN1624" t="s">
        <v>834</v>
      </c>
      <c r="AO1624">
        <v>5756</v>
      </c>
      <c r="AQ1624" s="23">
        <v>415</v>
      </c>
      <c r="AR1624" s="29">
        <v>510</v>
      </c>
      <c r="AS1624" s="23">
        <v>56</v>
      </c>
    </row>
    <row r="1625" spans="13:46" x14ac:dyDescent="0.35">
      <c r="M1625"/>
      <c r="AC1625"/>
      <c r="AF1625">
        <v>400</v>
      </c>
      <c r="AG1625">
        <v>144744</v>
      </c>
      <c r="AH1625">
        <v>1792</v>
      </c>
      <c r="AI1625">
        <v>10</v>
      </c>
      <c r="AJ1625">
        <v>19</v>
      </c>
      <c r="AK1625">
        <v>194</v>
      </c>
      <c r="AM1625" s="23" t="s">
        <v>27</v>
      </c>
      <c r="AN1625" t="s">
        <v>788</v>
      </c>
      <c r="AO1625">
        <v>5760</v>
      </c>
      <c r="AQ1625" s="23">
        <v>377</v>
      </c>
      <c r="AR1625" s="29">
        <v>71</v>
      </c>
      <c r="AS1625" s="23">
        <v>10</v>
      </c>
    </row>
    <row r="1626" spans="13:46" x14ac:dyDescent="0.35">
      <c r="M1626"/>
      <c r="AC1626"/>
      <c r="AF1626">
        <v>400</v>
      </c>
      <c r="AG1626">
        <v>144744</v>
      </c>
      <c r="AH1626">
        <v>1792</v>
      </c>
      <c r="AI1626">
        <v>10</v>
      </c>
      <c r="AJ1626">
        <v>19</v>
      </c>
      <c r="AK1626">
        <v>194</v>
      </c>
      <c r="AM1626" s="23" t="s">
        <v>835</v>
      </c>
      <c r="AN1626" t="s">
        <v>836</v>
      </c>
      <c r="AO1626">
        <v>5774</v>
      </c>
      <c r="AQ1626" s="23">
        <v>433</v>
      </c>
      <c r="AR1626" s="29">
        <v>840</v>
      </c>
      <c r="AS1626" s="23">
        <v>0</v>
      </c>
    </row>
    <row r="1627" spans="13:46" x14ac:dyDescent="0.35">
      <c r="M1627"/>
      <c r="AC1627"/>
      <c r="AF1627">
        <v>400</v>
      </c>
      <c r="AG1627">
        <v>144744</v>
      </c>
      <c r="AH1627">
        <v>1792</v>
      </c>
      <c r="AI1627">
        <v>10</v>
      </c>
      <c r="AJ1627">
        <v>22</v>
      </c>
      <c r="AK1627">
        <v>194</v>
      </c>
      <c r="AM1627" s="23" t="s">
        <v>317</v>
      </c>
      <c r="AN1627" t="s">
        <v>630</v>
      </c>
      <c r="AO1627">
        <v>5775</v>
      </c>
      <c r="AQ1627" s="23">
        <v>427</v>
      </c>
      <c r="AR1627" s="29">
        <v>369</v>
      </c>
      <c r="AS1627" s="23">
        <v>21</v>
      </c>
    </row>
    <row r="1628" spans="13:46" x14ac:dyDescent="0.35">
      <c r="M1628"/>
      <c r="AC1628"/>
      <c r="AF1628">
        <v>400</v>
      </c>
      <c r="AG1628">
        <v>144744</v>
      </c>
      <c r="AH1628">
        <v>1792</v>
      </c>
      <c r="AI1628">
        <v>10</v>
      </c>
      <c r="AJ1628">
        <v>23</v>
      </c>
      <c r="AK1628">
        <v>195</v>
      </c>
      <c r="AM1628" t="s">
        <v>312</v>
      </c>
      <c r="AN1628" t="s">
        <v>293</v>
      </c>
      <c r="AO1628">
        <v>5777</v>
      </c>
      <c r="AQ1628" s="23">
        <v>414</v>
      </c>
      <c r="AR1628" s="29">
        <v>2942</v>
      </c>
      <c r="AS1628" s="23">
        <v>37</v>
      </c>
    </row>
    <row r="1629" spans="13:46" x14ac:dyDescent="0.35">
      <c r="M1629"/>
      <c r="AC1629"/>
      <c r="AF1629">
        <v>400</v>
      </c>
      <c r="AG1629">
        <v>144744</v>
      </c>
      <c r="AH1629">
        <v>1792</v>
      </c>
      <c r="AI1629">
        <v>10</v>
      </c>
      <c r="AJ1629">
        <v>23</v>
      </c>
      <c r="AK1629">
        <v>195</v>
      </c>
      <c r="AM1629" s="23" t="s">
        <v>27</v>
      </c>
      <c r="AN1629" t="s">
        <v>837</v>
      </c>
      <c r="AO1629">
        <v>5778</v>
      </c>
      <c r="AQ1629" s="23">
        <v>434</v>
      </c>
      <c r="AR1629" s="29">
        <v>60</v>
      </c>
      <c r="AS1629" s="23">
        <v>31</v>
      </c>
    </row>
    <row r="1630" spans="13:46" x14ac:dyDescent="0.35">
      <c r="M1630"/>
      <c r="AC1630"/>
      <c r="AF1630">
        <v>400</v>
      </c>
      <c r="AG1630">
        <v>144744</v>
      </c>
      <c r="AH1630">
        <v>1792</v>
      </c>
      <c r="AI1630">
        <v>10</v>
      </c>
      <c r="AJ1630">
        <v>25</v>
      </c>
      <c r="AK1630">
        <v>195</v>
      </c>
      <c r="AM1630" s="23" t="s">
        <v>34</v>
      </c>
      <c r="AN1630" t="s">
        <v>838</v>
      </c>
      <c r="AO1630">
        <v>5780</v>
      </c>
      <c r="AQ1630" s="23">
        <v>434</v>
      </c>
      <c r="AR1630" s="29">
        <v>23</v>
      </c>
      <c r="AS1630" s="23">
        <v>88</v>
      </c>
    </row>
    <row r="1631" spans="13:46" x14ac:dyDescent="0.35">
      <c r="M1631"/>
      <c r="AC1631"/>
      <c r="AF1631">
        <v>400</v>
      </c>
      <c r="AG1631">
        <v>144744</v>
      </c>
      <c r="AH1631">
        <v>1792</v>
      </c>
      <c r="AI1631">
        <v>10</v>
      </c>
      <c r="AJ1631">
        <v>25</v>
      </c>
      <c r="AK1631">
        <v>195</v>
      </c>
      <c r="AL1631" t="s">
        <v>23</v>
      </c>
      <c r="AM1631" s="23" t="s">
        <v>122</v>
      </c>
      <c r="AN1631" t="s">
        <v>733</v>
      </c>
      <c r="AO1631">
        <v>5783</v>
      </c>
      <c r="AQ1631" s="23">
        <v>29</v>
      </c>
      <c r="AR1631" s="29">
        <v>34</v>
      </c>
      <c r="AS1631" s="23">
        <v>3</v>
      </c>
    </row>
    <row r="1632" spans="13:46" x14ac:dyDescent="0.35">
      <c r="M1632"/>
      <c r="AC1632"/>
      <c r="AF1632">
        <v>400</v>
      </c>
      <c r="AG1632">
        <v>144744</v>
      </c>
      <c r="AH1632">
        <v>1792</v>
      </c>
      <c r="AI1632">
        <v>10</v>
      </c>
      <c r="AJ1632">
        <v>26</v>
      </c>
      <c r="AK1632">
        <v>195</v>
      </c>
      <c r="AM1632" s="23" t="s">
        <v>122</v>
      </c>
      <c r="AN1632" t="s">
        <v>733</v>
      </c>
      <c r="AO1632">
        <v>5784</v>
      </c>
      <c r="AQ1632" s="23">
        <v>29</v>
      </c>
      <c r="AR1632" s="29">
        <v>106</v>
      </c>
      <c r="AS1632" s="23">
        <v>36</v>
      </c>
    </row>
    <row r="1633" spans="13:45" x14ac:dyDescent="0.35">
      <c r="M1633"/>
      <c r="AC1633"/>
      <c r="AF1633">
        <v>400</v>
      </c>
      <c r="AG1633">
        <v>144748</v>
      </c>
      <c r="AH1633">
        <v>1792</v>
      </c>
      <c r="AI1633">
        <v>10</v>
      </c>
      <c r="AJ1633">
        <v>26</v>
      </c>
      <c r="AK1633">
        <v>195</v>
      </c>
      <c r="AM1633" s="23" t="s">
        <v>36</v>
      </c>
      <c r="AN1633" t="s">
        <v>47</v>
      </c>
      <c r="AO1633">
        <v>5787</v>
      </c>
      <c r="AQ1633" s="23">
        <v>53</v>
      </c>
      <c r="AR1633" s="29">
        <v>134</v>
      </c>
      <c r="AS1633" s="23">
        <v>50</v>
      </c>
    </row>
    <row r="1634" spans="13:45" x14ac:dyDescent="0.35">
      <c r="M1634"/>
      <c r="AC1634"/>
      <c r="AF1634">
        <v>400</v>
      </c>
      <c r="AG1634">
        <v>144748</v>
      </c>
      <c r="AH1634">
        <v>1792</v>
      </c>
      <c r="AI1634">
        <v>10</v>
      </c>
      <c r="AJ1634">
        <v>26</v>
      </c>
      <c r="AK1634">
        <v>195</v>
      </c>
      <c r="AM1634" s="23" t="s">
        <v>42</v>
      </c>
      <c r="AN1634" t="s">
        <v>45</v>
      </c>
      <c r="AO1634">
        <v>5789</v>
      </c>
      <c r="AQ1634" s="23">
        <v>120</v>
      </c>
      <c r="AR1634" s="29">
        <v>2585</v>
      </c>
      <c r="AS1634" s="23">
        <v>14</v>
      </c>
    </row>
    <row r="1635" spans="13:45" x14ac:dyDescent="0.35">
      <c r="M1635"/>
      <c r="AC1635"/>
      <c r="AF1635">
        <v>400</v>
      </c>
      <c r="AG1635">
        <v>144748</v>
      </c>
      <c r="AH1635">
        <v>1792</v>
      </c>
      <c r="AI1635">
        <v>10</v>
      </c>
      <c r="AJ1635">
        <v>27</v>
      </c>
      <c r="AK1635">
        <v>195</v>
      </c>
      <c r="AM1635" s="23" t="s">
        <v>839</v>
      </c>
      <c r="AN1635" t="s">
        <v>101</v>
      </c>
      <c r="AO1635">
        <v>5791</v>
      </c>
      <c r="AQ1635" s="23">
        <v>429</v>
      </c>
      <c r="AR1635" s="29">
        <v>120</v>
      </c>
      <c r="AS1635" s="23">
        <v>68</v>
      </c>
    </row>
    <row r="1636" spans="13:45" x14ac:dyDescent="0.35">
      <c r="M1636"/>
      <c r="AC1636"/>
      <c r="AF1636">
        <v>400</v>
      </c>
      <c r="AG1636">
        <v>144748</v>
      </c>
      <c r="AH1636">
        <v>1792</v>
      </c>
      <c r="AI1636">
        <v>10</v>
      </c>
      <c r="AJ1636">
        <v>27</v>
      </c>
      <c r="AK1636">
        <v>195</v>
      </c>
      <c r="AM1636" s="23" t="s">
        <v>839</v>
      </c>
      <c r="AN1636" t="s">
        <v>101</v>
      </c>
      <c r="AO1636">
        <v>5792</v>
      </c>
      <c r="AQ1636" s="23">
        <v>429</v>
      </c>
      <c r="AR1636" s="29">
        <v>1180</v>
      </c>
      <c r="AS1636" s="23">
        <v>62</v>
      </c>
    </row>
    <row r="1637" spans="13:45" x14ac:dyDescent="0.35">
      <c r="M1637"/>
      <c r="AC1637"/>
      <c r="AF1637">
        <v>400</v>
      </c>
      <c r="AG1637">
        <v>144748</v>
      </c>
      <c r="AH1637">
        <v>1792</v>
      </c>
      <c r="AI1637">
        <v>10</v>
      </c>
      <c r="AJ1637">
        <v>30</v>
      </c>
      <c r="AK1637">
        <v>196</v>
      </c>
      <c r="AM1637" s="23" t="s">
        <v>27</v>
      </c>
      <c r="AN1637" t="s">
        <v>293</v>
      </c>
      <c r="AO1637">
        <v>5799</v>
      </c>
      <c r="AQ1637" s="23">
        <v>22</v>
      </c>
      <c r="AR1637" s="29">
        <v>333</v>
      </c>
      <c r="AS1637" s="23">
        <v>42</v>
      </c>
    </row>
    <row r="1638" spans="13:45" x14ac:dyDescent="0.35">
      <c r="M1638"/>
      <c r="AC1638"/>
      <c r="AF1638">
        <v>400</v>
      </c>
      <c r="AG1638">
        <v>144748</v>
      </c>
      <c r="AH1638">
        <v>1792</v>
      </c>
      <c r="AI1638">
        <v>10</v>
      </c>
      <c r="AJ1638">
        <v>30</v>
      </c>
      <c r="AK1638">
        <v>196</v>
      </c>
      <c r="AM1638" s="23" t="s">
        <v>30</v>
      </c>
      <c r="AN1638" t="s">
        <v>840</v>
      </c>
      <c r="AO1638">
        <v>5809</v>
      </c>
      <c r="AQ1638" s="23">
        <v>436</v>
      </c>
      <c r="AR1638" s="29">
        <v>1651</v>
      </c>
      <c r="AS1638" s="23">
        <v>20</v>
      </c>
    </row>
    <row r="1639" spans="13:45" x14ac:dyDescent="0.35">
      <c r="M1639"/>
      <c r="AC1639"/>
      <c r="AF1639">
        <v>400</v>
      </c>
      <c r="AG1639">
        <v>144748</v>
      </c>
      <c r="AH1639">
        <v>1792</v>
      </c>
      <c r="AI1639">
        <v>10</v>
      </c>
      <c r="AJ1639">
        <v>30</v>
      </c>
      <c r="AK1639">
        <v>196</v>
      </c>
      <c r="AM1639" s="23" t="s">
        <v>754</v>
      </c>
      <c r="AN1639" t="s">
        <v>755</v>
      </c>
      <c r="AO1639">
        <v>5810</v>
      </c>
      <c r="AQ1639" s="23">
        <v>428</v>
      </c>
      <c r="AR1639" s="29">
        <v>2629</v>
      </c>
      <c r="AS1639" s="23">
        <v>4</v>
      </c>
    </row>
    <row r="1640" spans="13:45" x14ac:dyDescent="0.35">
      <c r="M1640"/>
      <c r="AC1640"/>
      <c r="AF1640">
        <v>400</v>
      </c>
      <c r="AG1640">
        <v>144748</v>
      </c>
      <c r="AH1640">
        <v>1792</v>
      </c>
      <c r="AI1640">
        <v>10</v>
      </c>
      <c r="AJ1640">
        <v>31</v>
      </c>
      <c r="AK1640">
        <v>197</v>
      </c>
      <c r="AM1640" s="23" t="s">
        <v>841</v>
      </c>
      <c r="AN1640" t="s">
        <v>842</v>
      </c>
      <c r="AO1640">
        <v>5811</v>
      </c>
      <c r="AQ1640" s="23">
        <v>434</v>
      </c>
      <c r="AR1640" s="29">
        <v>5944</v>
      </c>
      <c r="AS1640" s="23">
        <v>31</v>
      </c>
    </row>
    <row r="1641" spans="13:45" x14ac:dyDescent="0.35">
      <c r="M1641"/>
      <c r="AC1641"/>
      <c r="AF1641">
        <v>400</v>
      </c>
      <c r="AG1641">
        <v>144748</v>
      </c>
      <c r="AH1641">
        <v>1792</v>
      </c>
      <c r="AI1641">
        <v>11</v>
      </c>
      <c r="AJ1641">
        <v>1</v>
      </c>
      <c r="AK1641">
        <v>197</v>
      </c>
      <c r="AM1641" t="s">
        <v>312</v>
      </c>
      <c r="AN1641" t="s">
        <v>293</v>
      </c>
      <c r="AO1641">
        <v>5822</v>
      </c>
      <c r="AQ1641" s="23">
        <v>414</v>
      </c>
      <c r="AR1641" s="29">
        <v>1111</v>
      </c>
      <c r="AS1641" s="23">
        <v>73</v>
      </c>
    </row>
    <row r="1642" spans="13:45" x14ac:dyDescent="0.35">
      <c r="M1642"/>
      <c r="AC1642"/>
      <c r="AF1642">
        <v>400</v>
      </c>
      <c r="AG1642">
        <v>144748</v>
      </c>
      <c r="AH1642">
        <v>1792</v>
      </c>
      <c r="AI1642">
        <v>11</v>
      </c>
      <c r="AJ1642">
        <v>1</v>
      </c>
      <c r="AK1642">
        <v>197</v>
      </c>
      <c r="AM1642" s="23" t="s">
        <v>27</v>
      </c>
      <c r="AN1642" t="s">
        <v>528</v>
      </c>
      <c r="AO1642">
        <v>5823</v>
      </c>
      <c r="AQ1642" s="23">
        <v>66</v>
      </c>
      <c r="AR1642" s="29">
        <v>95</v>
      </c>
      <c r="AS1642" s="23">
        <v>86</v>
      </c>
    </row>
    <row r="1643" spans="13:45" x14ac:dyDescent="0.35">
      <c r="M1643"/>
      <c r="AC1643"/>
      <c r="AF1643">
        <v>400</v>
      </c>
      <c r="AG1643">
        <v>144748</v>
      </c>
      <c r="AH1643">
        <v>1792</v>
      </c>
      <c r="AI1643">
        <v>11</v>
      </c>
      <c r="AJ1643">
        <v>1</v>
      </c>
      <c r="AK1643">
        <v>197</v>
      </c>
      <c r="AM1643" s="23" t="s">
        <v>27</v>
      </c>
      <c r="AN1643" t="s">
        <v>528</v>
      </c>
      <c r="AO1643">
        <v>5824</v>
      </c>
      <c r="AQ1643" s="23">
        <v>66</v>
      </c>
      <c r="AR1643" s="29">
        <v>376</v>
      </c>
      <c r="AS1643" s="23">
        <v>94</v>
      </c>
    </row>
    <row r="1644" spans="13:45" x14ac:dyDescent="0.35">
      <c r="M1644"/>
      <c r="AC1644"/>
      <c r="AF1644">
        <v>400</v>
      </c>
      <c r="AG1644">
        <v>144748</v>
      </c>
      <c r="AH1644">
        <v>1792</v>
      </c>
      <c r="AI1644">
        <v>11</v>
      </c>
      <c r="AJ1644">
        <v>2</v>
      </c>
      <c r="AK1644">
        <v>197</v>
      </c>
      <c r="AM1644" t="s">
        <v>312</v>
      </c>
      <c r="AN1644" t="s">
        <v>293</v>
      </c>
      <c r="AO1644">
        <v>5825</v>
      </c>
      <c r="AQ1644" s="23">
        <v>414</v>
      </c>
      <c r="AR1644" s="29">
        <v>1111</v>
      </c>
      <c r="AS1644" s="23">
        <v>73</v>
      </c>
    </row>
    <row r="1645" spans="13:45" x14ac:dyDescent="0.35">
      <c r="M1645"/>
      <c r="AC1645"/>
      <c r="AF1645">
        <v>400</v>
      </c>
      <c r="AG1645">
        <v>144748</v>
      </c>
      <c r="AH1645">
        <v>1792</v>
      </c>
      <c r="AI1645">
        <v>11</v>
      </c>
      <c r="AJ1645">
        <v>2</v>
      </c>
      <c r="AK1645">
        <v>197</v>
      </c>
      <c r="AM1645" s="23" t="s">
        <v>40</v>
      </c>
      <c r="AN1645" t="s">
        <v>241</v>
      </c>
      <c r="AO1645">
        <v>5831</v>
      </c>
      <c r="AQ1645" s="23">
        <v>160</v>
      </c>
      <c r="AR1645" s="29">
        <v>2856</v>
      </c>
      <c r="AS1645" s="23">
        <v>80</v>
      </c>
    </row>
    <row r="1646" spans="13:45" x14ac:dyDescent="0.35">
      <c r="M1646"/>
      <c r="AC1646"/>
      <c r="AF1646">
        <v>400</v>
      </c>
      <c r="AG1646">
        <v>144748</v>
      </c>
      <c r="AH1646">
        <v>1792</v>
      </c>
      <c r="AI1646">
        <v>11</v>
      </c>
      <c r="AJ1646">
        <v>2</v>
      </c>
      <c r="AK1646">
        <v>198</v>
      </c>
      <c r="AM1646" t="s">
        <v>337</v>
      </c>
      <c r="AN1646" t="s">
        <v>199</v>
      </c>
      <c r="AO1646">
        <v>5837</v>
      </c>
      <c r="AQ1646" s="23">
        <v>47</v>
      </c>
      <c r="AR1646" s="29">
        <v>10000</v>
      </c>
      <c r="AS1646" s="23">
        <v>0</v>
      </c>
    </row>
    <row r="1647" spans="13:45" x14ac:dyDescent="0.35">
      <c r="M1647"/>
      <c r="AC1647"/>
      <c r="AF1647">
        <v>400</v>
      </c>
      <c r="AG1647">
        <v>144748</v>
      </c>
      <c r="AH1647">
        <v>1792</v>
      </c>
      <c r="AI1647">
        <v>11</v>
      </c>
      <c r="AJ1647">
        <v>2</v>
      </c>
      <c r="AK1647">
        <v>198</v>
      </c>
      <c r="AM1647" s="23" t="s">
        <v>37</v>
      </c>
      <c r="AN1647" t="s">
        <v>845</v>
      </c>
      <c r="AO1647">
        <v>5841</v>
      </c>
      <c r="AQ1647" s="23">
        <v>437</v>
      </c>
      <c r="AR1647" s="29">
        <v>1680</v>
      </c>
      <c r="AS1647" s="23">
        <v>0</v>
      </c>
    </row>
    <row r="1648" spans="13:45" x14ac:dyDescent="0.35">
      <c r="M1648"/>
      <c r="AC1648"/>
      <c r="AF1648">
        <v>400</v>
      </c>
      <c r="AG1648">
        <v>144748</v>
      </c>
      <c r="AH1648">
        <v>1792</v>
      </c>
      <c r="AI1648">
        <v>11</v>
      </c>
      <c r="AJ1648">
        <v>5</v>
      </c>
      <c r="AK1648">
        <v>198</v>
      </c>
      <c r="AM1648" s="23" t="s">
        <v>179</v>
      </c>
      <c r="AN1648" t="s">
        <v>843</v>
      </c>
      <c r="AO1648">
        <v>5860</v>
      </c>
      <c r="AQ1648" s="23">
        <v>440</v>
      </c>
      <c r="AR1648" s="29">
        <v>781</v>
      </c>
      <c r="AS1648" s="23">
        <v>67</v>
      </c>
    </row>
    <row r="1649" spans="13:46" x14ac:dyDescent="0.35">
      <c r="M1649"/>
      <c r="AC1649"/>
      <c r="AF1649">
        <v>400</v>
      </c>
      <c r="AG1649">
        <v>144748</v>
      </c>
      <c r="AH1649">
        <v>1792</v>
      </c>
      <c r="AI1649">
        <v>11</v>
      </c>
      <c r="AJ1649">
        <v>5</v>
      </c>
      <c r="AK1649">
        <v>198</v>
      </c>
      <c r="AM1649" s="23" t="s">
        <v>93</v>
      </c>
      <c r="AN1649" t="s">
        <v>844</v>
      </c>
      <c r="AO1649">
        <v>5864</v>
      </c>
      <c r="AQ1649" s="23">
        <v>440</v>
      </c>
      <c r="AR1649" s="29">
        <v>82</v>
      </c>
      <c r="AS1649" s="23">
        <v>69</v>
      </c>
    </row>
    <row r="1650" spans="13:46" x14ac:dyDescent="0.35">
      <c r="M1650"/>
      <c r="AC1650"/>
      <c r="AF1650">
        <v>400</v>
      </c>
      <c r="AG1650">
        <v>144748</v>
      </c>
      <c r="AH1650">
        <v>1792</v>
      </c>
      <c r="AI1650">
        <v>11</v>
      </c>
      <c r="AJ1650">
        <v>7</v>
      </c>
      <c r="AK1650">
        <v>200</v>
      </c>
      <c r="AL1650" t="s">
        <v>282</v>
      </c>
      <c r="AM1650" s="23" t="s">
        <v>814</v>
      </c>
      <c r="AO1650">
        <v>5871</v>
      </c>
      <c r="AQ1650" s="23">
        <v>401</v>
      </c>
      <c r="AR1650" s="29">
        <v>621</v>
      </c>
      <c r="AS1650" s="23">
        <v>11</v>
      </c>
    </row>
    <row r="1651" spans="13:46" x14ac:dyDescent="0.35">
      <c r="M1651"/>
      <c r="AC1651"/>
      <c r="AF1651">
        <v>401</v>
      </c>
      <c r="AG1651">
        <v>144753</v>
      </c>
      <c r="AH1651">
        <v>1792</v>
      </c>
      <c r="AI1651">
        <v>11</v>
      </c>
      <c r="AJ1651">
        <v>8</v>
      </c>
      <c r="AK1651">
        <v>200</v>
      </c>
      <c r="AM1651" t="s">
        <v>40</v>
      </c>
      <c r="AN1651" t="s">
        <v>50</v>
      </c>
      <c r="AO1651">
        <v>5874</v>
      </c>
      <c r="AQ1651" s="23">
        <v>401</v>
      </c>
      <c r="AR1651" s="29">
        <v>3000</v>
      </c>
      <c r="AS1651" s="23">
        <v>0</v>
      </c>
    </row>
    <row r="1652" spans="13:46" x14ac:dyDescent="0.35">
      <c r="M1652"/>
      <c r="AC1652"/>
      <c r="AF1652">
        <v>401</v>
      </c>
      <c r="AG1652">
        <v>144753</v>
      </c>
      <c r="AH1652">
        <v>1792</v>
      </c>
      <c r="AI1652">
        <v>11</v>
      </c>
      <c r="AJ1652">
        <v>9</v>
      </c>
      <c r="AK1652">
        <v>200</v>
      </c>
      <c r="AM1652" s="23" t="s">
        <v>204</v>
      </c>
      <c r="AN1652" t="s">
        <v>846</v>
      </c>
      <c r="AO1652">
        <v>5883</v>
      </c>
      <c r="AQ1652" s="23">
        <v>441</v>
      </c>
      <c r="AR1652" s="29">
        <v>68</v>
      </c>
      <c r="AS1652" s="23">
        <v>6</v>
      </c>
    </row>
    <row r="1653" spans="13:46" x14ac:dyDescent="0.35">
      <c r="M1653"/>
      <c r="AC1653"/>
      <c r="AF1653">
        <v>401</v>
      </c>
      <c r="AG1653">
        <v>144753</v>
      </c>
      <c r="AH1653">
        <v>1792</v>
      </c>
      <c r="AI1653">
        <v>11</v>
      </c>
      <c r="AJ1653">
        <v>9</v>
      </c>
      <c r="AK1653">
        <v>200</v>
      </c>
      <c r="AM1653" s="23" t="s">
        <v>470</v>
      </c>
      <c r="AN1653" t="s">
        <v>846</v>
      </c>
      <c r="AO1653">
        <v>5884</v>
      </c>
      <c r="AQ1653" s="23">
        <v>441</v>
      </c>
      <c r="AR1653" s="29">
        <v>153</v>
      </c>
      <c r="AS1653" s="23">
        <v>55</v>
      </c>
    </row>
    <row r="1654" spans="13:46" x14ac:dyDescent="0.35">
      <c r="M1654"/>
      <c r="AC1654"/>
      <c r="AF1654">
        <v>401</v>
      </c>
      <c r="AG1654">
        <v>144753</v>
      </c>
      <c r="AH1654">
        <v>1792</v>
      </c>
      <c r="AI1654">
        <v>11</v>
      </c>
      <c r="AJ1654">
        <v>12</v>
      </c>
      <c r="AK1654">
        <v>202</v>
      </c>
      <c r="AM1654" s="23" t="s">
        <v>529</v>
      </c>
      <c r="AN1654" t="s">
        <v>84</v>
      </c>
      <c r="AO1654">
        <v>5890</v>
      </c>
      <c r="AQ1654" s="23">
        <v>164</v>
      </c>
      <c r="AR1654" s="29">
        <v>2000</v>
      </c>
      <c r="AS1654" s="23">
        <v>0</v>
      </c>
    </row>
    <row r="1655" spans="13:46" x14ac:dyDescent="0.35">
      <c r="M1655"/>
      <c r="AC1655"/>
      <c r="AF1655">
        <v>401</v>
      </c>
      <c r="AG1655">
        <v>144753</v>
      </c>
      <c r="AH1655">
        <v>1792</v>
      </c>
      <c r="AI1655">
        <v>11</v>
      </c>
      <c r="AJ1655">
        <v>12</v>
      </c>
      <c r="AK1655">
        <v>202</v>
      </c>
      <c r="AM1655" s="23" t="s">
        <v>336</v>
      </c>
      <c r="AN1655" t="s">
        <v>288</v>
      </c>
      <c r="AO1655">
        <v>5896</v>
      </c>
      <c r="AQ1655" s="23">
        <v>47</v>
      </c>
      <c r="AR1655" s="29">
        <v>348</v>
      </c>
      <c r="AS1655" s="23">
        <v>81</v>
      </c>
    </row>
    <row r="1656" spans="13:46" x14ac:dyDescent="0.35">
      <c r="M1656"/>
      <c r="AC1656"/>
      <c r="AF1656">
        <v>401</v>
      </c>
      <c r="AG1656">
        <v>144753</v>
      </c>
      <c r="AH1656">
        <v>1792</v>
      </c>
      <c r="AI1656">
        <v>11</v>
      </c>
      <c r="AJ1656">
        <v>15</v>
      </c>
      <c r="AK1656">
        <v>203</v>
      </c>
      <c r="AM1656" t="s">
        <v>85</v>
      </c>
      <c r="AN1656" t="s">
        <v>611</v>
      </c>
      <c r="AO1656">
        <v>5899</v>
      </c>
      <c r="AQ1656" s="23">
        <v>257</v>
      </c>
      <c r="AR1656" s="29">
        <v>66</v>
      </c>
      <c r="AS1656" s="23">
        <v>81</v>
      </c>
      <c r="AT1656" s="39"/>
    </row>
    <row r="1657" spans="13:46" x14ac:dyDescent="0.35">
      <c r="M1657"/>
      <c r="AC1657"/>
      <c r="AF1657">
        <v>401</v>
      </c>
      <c r="AG1657">
        <v>144753</v>
      </c>
      <c r="AH1657">
        <v>1792</v>
      </c>
      <c r="AI1657">
        <v>11</v>
      </c>
      <c r="AJ1657">
        <v>15</v>
      </c>
      <c r="AK1657">
        <v>203</v>
      </c>
      <c r="AM1657" t="s">
        <v>85</v>
      </c>
      <c r="AN1657" t="s">
        <v>611</v>
      </c>
      <c r="AO1657">
        <v>5900</v>
      </c>
      <c r="AQ1657" s="23">
        <v>257</v>
      </c>
      <c r="AR1657" s="29">
        <v>19</v>
      </c>
      <c r="AS1657" s="23">
        <v>0</v>
      </c>
      <c r="AT1657" s="39"/>
    </row>
    <row r="1658" spans="13:46" x14ac:dyDescent="0.35">
      <c r="M1658"/>
      <c r="AC1658"/>
      <c r="AF1658">
        <v>401</v>
      </c>
      <c r="AG1658">
        <v>144753</v>
      </c>
      <c r="AH1658">
        <v>1792</v>
      </c>
      <c r="AI1658">
        <v>11</v>
      </c>
      <c r="AJ1658">
        <v>15</v>
      </c>
      <c r="AK1658">
        <v>203</v>
      </c>
      <c r="AM1658" s="23" t="s">
        <v>250</v>
      </c>
      <c r="AN1658" t="s">
        <v>38</v>
      </c>
      <c r="AO1658">
        <v>5915</v>
      </c>
      <c r="AQ1658" s="23">
        <v>444</v>
      </c>
      <c r="AR1658" s="29">
        <v>385</v>
      </c>
      <c r="AS1658" s="23">
        <v>98</v>
      </c>
    </row>
    <row r="1659" spans="13:46" x14ac:dyDescent="0.35">
      <c r="M1659"/>
      <c r="AC1659"/>
      <c r="AF1659">
        <v>401</v>
      </c>
      <c r="AG1659">
        <v>144753</v>
      </c>
      <c r="AH1659">
        <v>1792</v>
      </c>
      <c r="AI1659">
        <v>11</v>
      </c>
      <c r="AJ1659">
        <v>15</v>
      </c>
      <c r="AK1659">
        <v>203</v>
      </c>
      <c r="AM1659" t="s">
        <v>242</v>
      </c>
      <c r="AN1659" t="s">
        <v>570</v>
      </c>
      <c r="AO1659">
        <v>5916</v>
      </c>
      <c r="AQ1659" s="23">
        <v>220</v>
      </c>
      <c r="AR1659" s="29">
        <v>1914</v>
      </c>
      <c r="AS1659" s="23">
        <v>42</v>
      </c>
    </row>
    <row r="1660" spans="13:46" x14ac:dyDescent="0.35">
      <c r="M1660"/>
      <c r="AC1660"/>
      <c r="AF1660">
        <v>401</v>
      </c>
      <c r="AG1660">
        <v>144753</v>
      </c>
      <c r="AH1660">
        <v>1792</v>
      </c>
      <c r="AI1660">
        <v>11</v>
      </c>
      <c r="AJ1660">
        <v>15</v>
      </c>
      <c r="AK1660">
        <v>204</v>
      </c>
      <c r="AM1660" s="23" t="s">
        <v>705</v>
      </c>
      <c r="AN1660" t="s">
        <v>706</v>
      </c>
      <c r="AO1660">
        <v>5917</v>
      </c>
      <c r="AQ1660" s="23">
        <v>325</v>
      </c>
      <c r="AR1660" s="29">
        <v>284</v>
      </c>
      <c r="AS1660" s="23">
        <v>68</v>
      </c>
    </row>
    <row r="1661" spans="13:46" x14ac:dyDescent="0.35">
      <c r="M1661"/>
      <c r="AC1661"/>
      <c r="AF1661">
        <v>401</v>
      </c>
      <c r="AG1661">
        <v>144753</v>
      </c>
      <c r="AH1661">
        <v>1792</v>
      </c>
      <c r="AI1661">
        <v>11</v>
      </c>
      <c r="AJ1661">
        <v>15</v>
      </c>
      <c r="AK1661">
        <v>204</v>
      </c>
      <c r="AM1661" s="23" t="s">
        <v>36</v>
      </c>
      <c r="AN1661" t="s">
        <v>300</v>
      </c>
      <c r="AO1661">
        <v>5927</v>
      </c>
      <c r="AR1661" s="29">
        <v>108</v>
      </c>
      <c r="AS1661" s="23">
        <v>87</v>
      </c>
    </row>
    <row r="1662" spans="13:46" x14ac:dyDescent="0.35">
      <c r="M1662"/>
      <c r="AC1662"/>
      <c r="AF1662">
        <v>401</v>
      </c>
      <c r="AG1662">
        <v>144753</v>
      </c>
      <c r="AH1662">
        <v>1792</v>
      </c>
      <c r="AI1662">
        <v>11</v>
      </c>
      <c r="AJ1662">
        <v>15</v>
      </c>
      <c r="AK1662">
        <v>204</v>
      </c>
      <c r="AM1662" s="23" t="s">
        <v>330</v>
      </c>
      <c r="AN1662" t="s">
        <v>226</v>
      </c>
      <c r="AO1662">
        <v>5928</v>
      </c>
      <c r="AR1662" s="29">
        <v>150</v>
      </c>
      <c r="AS1662" s="23">
        <v>66</v>
      </c>
    </row>
    <row r="1663" spans="13:46" x14ac:dyDescent="0.35">
      <c r="M1663"/>
      <c r="AC1663"/>
      <c r="AF1663">
        <v>401</v>
      </c>
      <c r="AG1663">
        <v>144753</v>
      </c>
      <c r="AH1663">
        <v>1792</v>
      </c>
      <c r="AI1663">
        <v>11</v>
      </c>
      <c r="AJ1663">
        <v>16</v>
      </c>
      <c r="AK1663">
        <v>205</v>
      </c>
      <c r="AM1663" s="23" t="s">
        <v>847</v>
      </c>
      <c r="AN1663" t="s">
        <v>848</v>
      </c>
      <c r="AO1663">
        <v>5929</v>
      </c>
      <c r="AR1663" s="29">
        <v>1926</v>
      </c>
      <c r="AS1663" s="23">
        <v>22</v>
      </c>
    </row>
    <row r="1664" spans="13:46" x14ac:dyDescent="0.35">
      <c r="M1664"/>
      <c r="AC1664"/>
      <c r="AF1664">
        <v>401</v>
      </c>
      <c r="AG1664">
        <v>144753</v>
      </c>
      <c r="AH1664">
        <v>1792</v>
      </c>
      <c r="AI1664">
        <v>11</v>
      </c>
      <c r="AJ1664">
        <v>16</v>
      </c>
      <c r="AK1664">
        <v>205</v>
      </c>
      <c r="AM1664" s="23" t="s">
        <v>185</v>
      </c>
      <c r="AN1664" t="s">
        <v>849</v>
      </c>
      <c r="AO1664">
        <v>5932</v>
      </c>
      <c r="AR1664" s="29">
        <v>941</v>
      </c>
      <c r="AS1664" s="23">
        <v>54</v>
      </c>
    </row>
    <row r="1665" spans="13:45" x14ac:dyDescent="0.35">
      <c r="M1665"/>
      <c r="AC1665"/>
      <c r="AF1665">
        <v>401</v>
      </c>
      <c r="AG1665">
        <v>144753</v>
      </c>
      <c r="AH1665">
        <v>1792</v>
      </c>
      <c r="AI1665">
        <v>11</v>
      </c>
      <c r="AJ1665">
        <v>16</v>
      </c>
      <c r="AK1665">
        <v>205</v>
      </c>
      <c r="AM1665" s="23" t="s">
        <v>850</v>
      </c>
      <c r="AN1665" t="s">
        <v>292</v>
      </c>
      <c r="AO1665">
        <v>5935</v>
      </c>
      <c r="AQ1665">
        <v>271</v>
      </c>
      <c r="AR1665" s="29">
        <v>6</v>
      </c>
      <c r="AS1665" s="23">
        <v>86</v>
      </c>
    </row>
    <row r="1666" spans="13:45" x14ac:dyDescent="0.35">
      <c r="M1666"/>
      <c r="AC1666"/>
      <c r="AF1666">
        <v>401</v>
      </c>
      <c r="AG1666">
        <v>144753</v>
      </c>
      <c r="AH1666">
        <v>1792</v>
      </c>
      <c r="AI1666">
        <v>11</v>
      </c>
      <c r="AJ1666">
        <v>18</v>
      </c>
      <c r="AK1666">
        <v>205</v>
      </c>
      <c r="AM1666" s="23" t="s">
        <v>46</v>
      </c>
      <c r="AO1666">
        <v>5948</v>
      </c>
      <c r="AQ1666">
        <v>285</v>
      </c>
      <c r="AR1666" s="29">
        <v>1203</v>
      </c>
      <c r="AS1666" s="23">
        <v>0</v>
      </c>
    </row>
    <row r="1667" spans="13:45" x14ac:dyDescent="0.35">
      <c r="M1667"/>
      <c r="AC1667"/>
      <c r="AF1667">
        <v>401</v>
      </c>
      <c r="AG1667">
        <v>144753</v>
      </c>
      <c r="AH1667">
        <v>1792</v>
      </c>
      <c r="AI1667">
        <v>11</v>
      </c>
      <c r="AJ1667">
        <v>20</v>
      </c>
      <c r="AK1667">
        <v>205</v>
      </c>
      <c r="AM1667" s="23" t="s">
        <v>27</v>
      </c>
      <c r="AN1667" t="s">
        <v>59</v>
      </c>
      <c r="AO1667">
        <v>5957</v>
      </c>
      <c r="AQ1667">
        <v>18</v>
      </c>
      <c r="AR1667" s="29">
        <v>360</v>
      </c>
      <c r="AS1667" s="23">
        <v>49</v>
      </c>
    </row>
    <row r="1668" spans="13:45" x14ac:dyDescent="0.35">
      <c r="M1668"/>
      <c r="AC1668"/>
      <c r="AF1668">
        <v>401</v>
      </c>
      <c r="AG1668">
        <v>144756</v>
      </c>
      <c r="AH1668">
        <v>1792</v>
      </c>
      <c r="AI1668">
        <v>12</v>
      </c>
      <c r="AJ1668">
        <v>3</v>
      </c>
      <c r="AK1668">
        <v>206</v>
      </c>
      <c r="AM1668" s="23" t="s">
        <v>851</v>
      </c>
      <c r="AN1668" t="s">
        <v>852</v>
      </c>
      <c r="AO1668">
        <v>5974</v>
      </c>
      <c r="AQ1668">
        <v>446</v>
      </c>
      <c r="AR1668" s="29">
        <v>1623</v>
      </c>
      <c r="AS1668" s="23">
        <v>0</v>
      </c>
    </row>
    <row r="1669" spans="13:45" x14ac:dyDescent="0.35">
      <c r="M1669"/>
      <c r="AC1669"/>
      <c r="AF1669">
        <v>401</v>
      </c>
      <c r="AG1669">
        <v>144756</v>
      </c>
      <c r="AH1669">
        <v>1792</v>
      </c>
      <c r="AI1669">
        <v>12</v>
      </c>
      <c r="AJ1669">
        <v>5</v>
      </c>
      <c r="AK1669">
        <v>206</v>
      </c>
      <c r="AM1669" s="23" t="s">
        <v>104</v>
      </c>
      <c r="AN1669" t="s">
        <v>577</v>
      </c>
      <c r="AO1669">
        <v>5983</v>
      </c>
      <c r="AQ1669">
        <v>213</v>
      </c>
      <c r="AR1669" s="29">
        <v>1345</v>
      </c>
      <c r="AS1669" s="23">
        <v>89</v>
      </c>
    </row>
    <row r="1670" spans="13:45" x14ac:dyDescent="0.35">
      <c r="M1670"/>
      <c r="AC1670"/>
      <c r="AF1670">
        <v>401</v>
      </c>
      <c r="AG1670">
        <v>144756</v>
      </c>
      <c r="AH1670">
        <v>1792</v>
      </c>
      <c r="AI1670">
        <v>12</v>
      </c>
      <c r="AJ1670">
        <v>10</v>
      </c>
      <c r="AK1670">
        <v>208</v>
      </c>
      <c r="AM1670" s="23" t="s">
        <v>729</v>
      </c>
      <c r="AN1670" t="s">
        <v>521</v>
      </c>
      <c r="AO1670">
        <v>5984</v>
      </c>
      <c r="AQ1670">
        <v>436</v>
      </c>
      <c r="AR1670" s="29">
        <v>22</v>
      </c>
      <c r="AS1670" s="23">
        <v>53</v>
      </c>
    </row>
    <row r="1671" spans="13:45" x14ac:dyDescent="0.35">
      <c r="M1671"/>
      <c r="AC1671"/>
      <c r="AF1671">
        <v>401</v>
      </c>
      <c r="AG1671">
        <v>144756</v>
      </c>
      <c r="AH1671">
        <v>1792</v>
      </c>
      <c r="AI1671">
        <v>12</v>
      </c>
      <c r="AJ1671">
        <v>11</v>
      </c>
      <c r="AK1671">
        <v>209</v>
      </c>
      <c r="AL1671" t="s">
        <v>23</v>
      </c>
      <c r="AM1671" s="23" t="s">
        <v>24</v>
      </c>
      <c r="AN1671" t="s">
        <v>730</v>
      </c>
      <c r="AO1671">
        <v>5985</v>
      </c>
      <c r="AQ1671">
        <v>148</v>
      </c>
      <c r="AR1671" s="29">
        <v>300</v>
      </c>
      <c r="AS1671">
        <v>50</v>
      </c>
    </row>
    <row r="1672" spans="13:45" x14ac:dyDescent="0.35">
      <c r="M1672"/>
      <c r="AC1672"/>
      <c r="AF1672">
        <v>401</v>
      </c>
      <c r="AG1672">
        <v>144756</v>
      </c>
      <c r="AH1672">
        <v>1792</v>
      </c>
      <c r="AI1672">
        <v>12</v>
      </c>
      <c r="AJ1672">
        <v>11</v>
      </c>
      <c r="AK1672">
        <v>209</v>
      </c>
      <c r="AM1672" s="23" t="s">
        <v>173</v>
      </c>
      <c r="AN1672" t="s">
        <v>739</v>
      </c>
      <c r="AO1672">
        <v>5986</v>
      </c>
      <c r="AQ1672">
        <v>443</v>
      </c>
      <c r="AR1672" s="29">
        <v>164</v>
      </c>
      <c r="AS1672">
        <v>57</v>
      </c>
    </row>
    <row r="1673" spans="13:45" x14ac:dyDescent="0.35">
      <c r="M1673"/>
      <c r="AC1673"/>
      <c r="AF1673">
        <v>401</v>
      </c>
      <c r="AG1673">
        <v>144756</v>
      </c>
      <c r="AH1673">
        <v>1792</v>
      </c>
      <c r="AI1673">
        <v>12</v>
      </c>
      <c r="AJ1673">
        <v>11</v>
      </c>
      <c r="AK1673">
        <v>209</v>
      </c>
      <c r="AL1673" t="s">
        <v>23</v>
      </c>
      <c r="AM1673" s="23" t="s">
        <v>225</v>
      </c>
      <c r="AN1673" t="s">
        <v>226</v>
      </c>
      <c r="AO1673">
        <v>5987</v>
      </c>
      <c r="AQ1673">
        <v>251</v>
      </c>
      <c r="AR1673" s="29">
        <v>324</v>
      </c>
      <c r="AS1673">
        <v>95</v>
      </c>
    </row>
    <row r="1674" spans="13:45" x14ac:dyDescent="0.35">
      <c r="M1674"/>
      <c r="AC1674"/>
      <c r="AF1674">
        <v>401</v>
      </c>
      <c r="AG1674">
        <v>144756</v>
      </c>
      <c r="AH1674">
        <v>1792</v>
      </c>
      <c r="AI1674">
        <v>12</v>
      </c>
      <c r="AJ1674">
        <v>11</v>
      </c>
      <c r="AK1674">
        <v>209</v>
      </c>
      <c r="AM1674" s="23" t="s">
        <v>225</v>
      </c>
      <c r="AN1674" t="s">
        <v>226</v>
      </c>
      <c r="AO1674">
        <v>5988</v>
      </c>
      <c r="AQ1674">
        <v>251</v>
      </c>
      <c r="AR1674" s="29">
        <v>473</v>
      </c>
      <c r="AS1674">
        <v>13</v>
      </c>
    </row>
    <row r="1675" spans="13:45" x14ac:dyDescent="0.35">
      <c r="M1675"/>
      <c r="AC1675"/>
      <c r="AF1675">
        <v>401</v>
      </c>
      <c r="AG1675">
        <v>144756</v>
      </c>
      <c r="AH1675">
        <v>1792</v>
      </c>
      <c r="AI1675">
        <v>12</v>
      </c>
      <c r="AJ1675">
        <v>11</v>
      </c>
      <c r="AK1675">
        <v>209</v>
      </c>
      <c r="AM1675" s="23" t="s">
        <v>173</v>
      </c>
      <c r="AN1675" t="s">
        <v>739</v>
      </c>
      <c r="AO1675">
        <v>5989</v>
      </c>
      <c r="AQ1675">
        <v>443</v>
      </c>
      <c r="AR1675" s="29">
        <v>355</v>
      </c>
      <c r="AS1675">
        <v>9</v>
      </c>
    </row>
    <row r="1676" spans="13:45" x14ac:dyDescent="0.35">
      <c r="M1676"/>
      <c r="AC1676"/>
      <c r="AF1676">
        <v>401</v>
      </c>
      <c r="AG1676">
        <v>144756</v>
      </c>
      <c r="AH1676">
        <v>1792</v>
      </c>
      <c r="AI1676">
        <v>12</v>
      </c>
      <c r="AJ1676">
        <v>11</v>
      </c>
      <c r="AK1676">
        <v>209</v>
      </c>
      <c r="AM1676" s="23" t="s">
        <v>24</v>
      </c>
      <c r="AN1676" t="s">
        <v>730</v>
      </c>
      <c r="AO1676">
        <v>5990</v>
      </c>
      <c r="AQ1676">
        <v>148</v>
      </c>
      <c r="AR1676" s="29">
        <v>180</v>
      </c>
      <c r="AS1676">
        <v>0</v>
      </c>
    </row>
    <row r="1677" spans="13:45" x14ac:dyDescent="0.35">
      <c r="M1677"/>
      <c r="AC1677"/>
      <c r="AF1677">
        <v>401</v>
      </c>
      <c r="AG1677">
        <v>144756</v>
      </c>
      <c r="AH1677">
        <v>1792</v>
      </c>
      <c r="AI1677">
        <v>12</v>
      </c>
      <c r="AJ1677">
        <v>11</v>
      </c>
      <c r="AK1677">
        <v>209</v>
      </c>
      <c r="AM1677" s="23" t="s">
        <v>173</v>
      </c>
      <c r="AN1677" t="s">
        <v>739</v>
      </c>
      <c r="AO1677">
        <v>5991</v>
      </c>
      <c r="AQ1677">
        <v>443</v>
      </c>
      <c r="AR1677" s="29">
        <v>34</v>
      </c>
      <c r="AS1677">
        <v>46</v>
      </c>
    </row>
    <row r="1678" spans="13:45" x14ac:dyDescent="0.35">
      <c r="M1678"/>
      <c r="AC1678"/>
      <c r="AF1678">
        <v>401</v>
      </c>
      <c r="AG1678">
        <v>144756</v>
      </c>
      <c r="AH1678">
        <v>1792</v>
      </c>
      <c r="AI1678">
        <v>12</v>
      </c>
      <c r="AJ1678">
        <v>11</v>
      </c>
      <c r="AK1678">
        <v>209</v>
      </c>
      <c r="AL1678" t="s">
        <v>23</v>
      </c>
      <c r="AM1678" s="23" t="s">
        <v>27</v>
      </c>
      <c r="AN1678" t="s">
        <v>190</v>
      </c>
      <c r="AO1678">
        <v>5992</v>
      </c>
      <c r="AQ1678">
        <v>447</v>
      </c>
      <c r="AR1678" s="29">
        <v>84</v>
      </c>
      <c r="AS1678">
        <v>53</v>
      </c>
    </row>
    <row r="1679" spans="13:45" x14ac:dyDescent="0.35">
      <c r="M1679"/>
      <c r="AC1679"/>
      <c r="AF1679">
        <v>401</v>
      </c>
      <c r="AG1679">
        <v>144756</v>
      </c>
      <c r="AH1679">
        <v>1792</v>
      </c>
      <c r="AI1679">
        <v>12</v>
      </c>
      <c r="AJ1679">
        <v>11</v>
      </c>
      <c r="AK1679">
        <v>209</v>
      </c>
      <c r="AM1679" s="23" t="s">
        <v>853</v>
      </c>
      <c r="AN1679" t="s">
        <v>232</v>
      </c>
      <c r="AO1679">
        <v>5993</v>
      </c>
      <c r="AQ1679">
        <v>447</v>
      </c>
      <c r="AR1679" s="29">
        <v>6</v>
      </c>
      <c r="AS1679">
        <v>38</v>
      </c>
    </row>
    <row r="1680" spans="13:45" x14ac:dyDescent="0.35">
      <c r="M1680"/>
      <c r="AC1680"/>
      <c r="AF1680">
        <v>401</v>
      </c>
      <c r="AG1680">
        <v>144756</v>
      </c>
      <c r="AH1680">
        <v>1792</v>
      </c>
      <c r="AI1680">
        <v>12</v>
      </c>
      <c r="AJ1680">
        <v>11</v>
      </c>
      <c r="AK1680">
        <v>209</v>
      </c>
      <c r="AM1680" s="23" t="s">
        <v>854</v>
      </c>
      <c r="AO1680">
        <v>5995</v>
      </c>
      <c r="AQ1680">
        <v>405</v>
      </c>
      <c r="AR1680" s="29">
        <v>516</v>
      </c>
      <c r="AS1680">
        <v>12</v>
      </c>
    </row>
    <row r="1681" spans="13:45" x14ac:dyDescent="0.35">
      <c r="M1681"/>
      <c r="AC1681"/>
      <c r="AF1681">
        <v>401</v>
      </c>
      <c r="AG1681">
        <v>144756</v>
      </c>
      <c r="AH1681">
        <v>1792</v>
      </c>
      <c r="AI1681">
        <v>12</v>
      </c>
      <c r="AJ1681">
        <v>11</v>
      </c>
      <c r="AK1681">
        <v>209</v>
      </c>
      <c r="AM1681" s="23" t="s">
        <v>465</v>
      </c>
      <c r="AN1681" t="s">
        <v>728</v>
      </c>
      <c r="AO1681">
        <v>6002</v>
      </c>
      <c r="AQ1681">
        <v>39</v>
      </c>
      <c r="AR1681" s="29">
        <v>62</v>
      </c>
      <c r="AS1681">
        <v>53</v>
      </c>
    </row>
    <row r="1682" spans="13:45" x14ac:dyDescent="0.35">
      <c r="M1682"/>
      <c r="AC1682"/>
      <c r="AF1682">
        <v>401</v>
      </c>
      <c r="AG1682">
        <v>144756</v>
      </c>
      <c r="AH1682">
        <v>1792</v>
      </c>
      <c r="AI1682">
        <v>12</v>
      </c>
      <c r="AJ1682">
        <v>12</v>
      </c>
      <c r="AK1682">
        <v>209</v>
      </c>
      <c r="AM1682" s="23" t="s">
        <v>465</v>
      </c>
      <c r="AN1682" t="s">
        <v>728</v>
      </c>
      <c r="AO1682">
        <v>6003</v>
      </c>
      <c r="AQ1682">
        <v>39</v>
      </c>
      <c r="AR1682" s="29">
        <v>882</v>
      </c>
      <c r="AS1682">
        <v>39</v>
      </c>
    </row>
    <row r="1683" spans="13:45" x14ac:dyDescent="0.35">
      <c r="M1683"/>
      <c r="AC1683"/>
      <c r="AF1683">
        <v>401</v>
      </c>
      <c r="AG1683">
        <v>144756</v>
      </c>
      <c r="AH1683">
        <v>1792</v>
      </c>
      <c r="AI1683">
        <v>12</v>
      </c>
      <c r="AJ1683">
        <v>13</v>
      </c>
      <c r="AK1683">
        <v>209</v>
      </c>
      <c r="AM1683" s="23" t="s">
        <v>27</v>
      </c>
      <c r="AN1683" t="s">
        <v>300</v>
      </c>
      <c r="AO1683">
        <v>6004</v>
      </c>
      <c r="AQ1683">
        <v>448</v>
      </c>
      <c r="AR1683" s="29">
        <v>99</v>
      </c>
      <c r="AS1683">
        <v>42</v>
      </c>
    </row>
    <row r="1684" spans="13:45" x14ac:dyDescent="0.35">
      <c r="M1684"/>
      <c r="AC1684"/>
      <c r="AF1684">
        <v>401</v>
      </c>
      <c r="AG1684">
        <v>144756</v>
      </c>
      <c r="AH1684">
        <v>1792</v>
      </c>
      <c r="AI1684">
        <v>12</v>
      </c>
      <c r="AJ1684">
        <v>13</v>
      </c>
      <c r="AK1684">
        <v>209</v>
      </c>
      <c r="AM1684" s="23" t="s">
        <v>27</v>
      </c>
      <c r="AN1684" t="s">
        <v>300</v>
      </c>
      <c r="AO1684">
        <v>6005</v>
      </c>
      <c r="AQ1684">
        <v>448</v>
      </c>
      <c r="AR1684" s="29">
        <v>174</v>
      </c>
      <c r="AS1684">
        <v>0</v>
      </c>
    </row>
    <row r="1685" spans="13:45" x14ac:dyDescent="0.35">
      <c r="M1685"/>
      <c r="AC1685"/>
      <c r="AF1685">
        <v>401</v>
      </c>
      <c r="AG1685">
        <v>144756</v>
      </c>
      <c r="AH1685">
        <v>1792</v>
      </c>
      <c r="AI1685">
        <v>12</v>
      </c>
      <c r="AJ1685">
        <v>13</v>
      </c>
      <c r="AK1685">
        <v>209</v>
      </c>
      <c r="AM1685" s="23" t="s">
        <v>185</v>
      </c>
      <c r="AN1685" t="s">
        <v>288</v>
      </c>
      <c r="AO1685">
        <v>6024</v>
      </c>
      <c r="AQ1685">
        <v>424</v>
      </c>
      <c r="AR1685" s="29">
        <v>993</v>
      </c>
      <c r="AS1685">
        <v>86</v>
      </c>
    </row>
    <row r="1686" spans="13:45" x14ac:dyDescent="0.35">
      <c r="M1686"/>
      <c r="AC1686"/>
      <c r="AF1686">
        <v>401</v>
      </c>
      <c r="AG1686">
        <v>144756</v>
      </c>
      <c r="AH1686">
        <v>1792</v>
      </c>
      <c r="AI1686">
        <v>12</v>
      </c>
      <c r="AJ1686">
        <v>13</v>
      </c>
      <c r="AK1686">
        <v>209</v>
      </c>
      <c r="AM1686" s="23" t="s">
        <v>266</v>
      </c>
      <c r="AN1686" t="s">
        <v>157</v>
      </c>
      <c r="AO1686">
        <v>6025</v>
      </c>
      <c r="AQ1686">
        <v>352</v>
      </c>
      <c r="AR1686" s="29">
        <v>100</v>
      </c>
      <c r="AS1686">
        <v>23</v>
      </c>
    </row>
    <row r="1687" spans="13:45" x14ac:dyDescent="0.35">
      <c r="M1687"/>
      <c r="AC1687"/>
      <c r="AF1687">
        <v>449</v>
      </c>
      <c r="AG1687">
        <v>144838</v>
      </c>
      <c r="AH1687">
        <v>1792</v>
      </c>
      <c r="AI1687">
        <v>12</v>
      </c>
      <c r="AJ1687">
        <v>14</v>
      </c>
      <c r="AK1687">
        <v>210</v>
      </c>
      <c r="AM1687" s="23" t="s">
        <v>266</v>
      </c>
      <c r="AN1687" t="s">
        <v>157</v>
      </c>
      <c r="AO1687">
        <v>6026</v>
      </c>
      <c r="AQ1687">
        <v>352</v>
      </c>
      <c r="AR1687" s="29">
        <v>511</v>
      </c>
      <c r="AS1687">
        <v>62</v>
      </c>
    </row>
    <row r="1688" spans="13:45" x14ac:dyDescent="0.35">
      <c r="M1688"/>
      <c r="AC1688"/>
      <c r="AF1688">
        <v>449</v>
      </c>
      <c r="AG1688">
        <v>144838</v>
      </c>
      <c r="AH1688">
        <v>1792</v>
      </c>
      <c r="AI1688">
        <v>12</v>
      </c>
      <c r="AJ1688">
        <v>15</v>
      </c>
      <c r="AK1688">
        <v>210</v>
      </c>
      <c r="AM1688" s="23" t="s">
        <v>179</v>
      </c>
      <c r="AN1688" t="s">
        <v>180</v>
      </c>
      <c r="AO1688">
        <v>6038</v>
      </c>
      <c r="AQ1688">
        <v>336</v>
      </c>
      <c r="AR1688" s="29">
        <v>9686</v>
      </c>
      <c r="AS1688">
        <v>29</v>
      </c>
    </row>
    <row r="1689" spans="13:45" x14ac:dyDescent="0.35">
      <c r="M1689"/>
      <c r="AC1689"/>
      <c r="AF1689">
        <v>449</v>
      </c>
      <c r="AG1689">
        <v>144838</v>
      </c>
      <c r="AH1689">
        <v>1792</v>
      </c>
      <c r="AI1689">
        <v>12</v>
      </c>
      <c r="AJ1689">
        <v>15</v>
      </c>
      <c r="AK1689">
        <v>210</v>
      </c>
      <c r="AM1689" s="23" t="s">
        <v>855</v>
      </c>
      <c r="AN1689" t="s">
        <v>284</v>
      </c>
      <c r="AO1689">
        <v>6045</v>
      </c>
      <c r="AQ1689">
        <v>417</v>
      </c>
      <c r="AR1689" s="29">
        <v>149</v>
      </c>
      <c r="AS1689">
        <v>55</v>
      </c>
    </row>
    <row r="1690" spans="13:45" x14ac:dyDescent="0.35">
      <c r="M1690"/>
      <c r="AC1690"/>
      <c r="AF1690">
        <v>449</v>
      </c>
      <c r="AG1690">
        <v>144838</v>
      </c>
      <c r="AH1690">
        <v>1793</v>
      </c>
      <c r="AI1690">
        <v>1</v>
      </c>
      <c r="AJ1690">
        <v>4</v>
      </c>
      <c r="AK1690">
        <v>212</v>
      </c>
      <c r="AM1690" s="23" t="s">
        <v>39</v>
      </c>
      <c r="AN1690" t="s">
        <v>284</v>
      </c>
      <c r="AO1690">
        <v>6046</v>
      </c>
      <c r="AQ1690">
        <v>417</v>
      </c>
      <c r="AR1690" s="29">
        <v>54</v>
      </c>
      <c r="AS1690">
        <v>0</v>
      </c>
    </row>
    <row r="1691" spans="13:45" x14ac:dyDescent="0.35">
      <c r="M1691"/>
      <c r="AC1691"/>
      <c r="AF1691">
        <v>449</v>
      </c>
      <c r="AG1691">
        <v>144838</v>
      </c>
      <c r="AH1691">
        <v>1793</v>
      </c>
      <c r="AI1691">
        <v>1</v>
      </c>
      <c r="AJ1691">
        <v>5</v>
      </c>
      <c r="AK1691">
        <v>212</v>
      </c>
      <c r="AM1691" s="23" t="s">
        <v>30</v>
      </c>
      <c r="AN1691" t="s">
        <v>765</v>
      </c>
      <c r="AO1691">
        <v>6047</v>
      </c>
      <c r="AQ1691">
        <v>381</v>
      </c>
      <c r="AR1691" s="29">
        <v>724</v>
      </c>
      <c r="AS1691">
        <v>5</v>
      </c>
    </row>
    <row r="1692" spans="13:45" x14ac:dyDescent="0.35">
      <c r="M1692"/>
      <c r="AC1692"/>
      <c r="AF1692">
        <v>449</v>
      </c>
      <c r="AG1692">
        <v>144838</v>
      </c>
      <c r="AH1692">
        <v>1793</v>
      </c>
      <c r="AI1692">
        <v>1</v>
      </c>
      <c r="AJ1692">
        <v>5</v>
      </c>
      <c r="AK1692">
        <v>212</v>
      </c>
      <c r="AM1692" s="23" t="s">
        <v>272</v>
      </c>
      <c r="AN1692" t="s">
        <v>856</v>
      </c>
      <c r="AO1692">
        <v>6052</v>
      </c>
      <c r="AQ1692">
        <v>395</v>
      </c>
      <c r="AR1692" s="29">
        <v>331</v>
      </c>
      <c r="AS1692">
        <v>16</v>
      </c>
    </row>
    <row r="1693" spans="13:45" x14ac:dyDescent="0.35">
      <c r="M1693"/>
      <c r="AC1693"/>
      <c r="AF1693">
        <v>449</v>
      </c>
      <c r="AG1693">
        <v>144838</v>
      </c>
      <c r="AH1693">
        <v>1793</v>
      </c>
      <c r="AI1693">
        <v>1</v>
      </c>
      <c r="AJ1693">
        <v>7</v>
      </c>
      <c r="AK1693">
        <v>212</v>
      </c>
      <c r="AM1693" s="23" t="s">
        <v>456</v>
      </c>
      <c r="AN1693" t="s">
        <v>857</v>
      </c>
      <c r="AO1693">
        <v>6056</v>
      </c>
      <c r="AQ1693">
        <v>385</v>
      </c>
      <c r="AR1693" s="29">
        <v>59</v>
      </c>
      <c r="AS1693">
        <v>0</v>
      </c>
    </row>
    <row r="1694" spans="13:45" x14ac:dyDescent="0.35">
      <c r="M1694"/>
      <c r="AC1694"/>
      <c r="AF1694">
        <v>449</v>
      </c>
      <c r="AG1694">
        <v>144838</v>
      </c>
      <c r="AH1694">
        <v>1793</v>
      </c>
      <c r="AI1694">
        <v>1</v>
      </c>
      <c r="AJ1694">
        <v>8</v>
      </c>
      <c r="AK1694">
        <v>212</v>
      </c>
      <c r="AM1694" s="23" t="s">
        <v>478</v>
      </c>
      <c r="AN1694" t="s">
        <v>331</v>
      </c>
      <c r="AO1694">
        <v>6059</v>
      </c>
      <c r="AQ1694">
        <v>132</v>
      </c>
      <c r="AR1694" s="29">
        <v>32</v>
      </c>
      <c r="AS1694">
        <v>61</v>
      </c>
    </row>
    <row r="1695" spans="13:45" x14ac:dyDescent="0.35">
      <c r="M1695"/>
      <c r="AC1695"/>
      <c r="AF1695">
        <v>449</v>
      </c>
      <c r="AG1695">
        <v>144843</v>
      </c>
      <c r="AH1695">
        <v>1793</v>
      </c>
      <c r="AI1695">
        <v>1</v>
      </c>
      <c r="AJ1695">
        <v>9</v>
      </c>
      <c r="AK1695">
        <v>212</v>
      </c>
      <c r="AM1695" s="23" t="s">
        <v>330</v>
      </c>
      <c r="AN1695" t="s">
        <v>474</v>
      </c>
      <c r="AO1695">
        <v>6060</v>
      </c>
      <c r="AQ1695">
        <v>131</v>
      </c>
      <c r="AR1695" s="29">
        <v>35</v>
      </c>
      <c r="AS1695">
        <v>19</v>
      </c>
    </row>
    <row r="1696" spans="13:45" x14ac:dyDescent="0.35">
      <c r="M1696"/>
      <c r="AC1696"/>
      <c r="AF1696">
        <v>449</v>
      </c>
      <c r="AG1696">
        <v>144843</v>
      </c>
      <c r="AH1696">
        <v>1793</v>
      </c>
      <c r="AI1696">
        <v>1</v>
      </c>
      <c r="AJ1696">
        <v>11</v>
      </c>
      <c r="AK1696">
        <v>213</v>
      </c>
      <c r="AM1696" s="23" t="s">
        <v>758</v>
      </c>
      <c r="AN1696" t="s">
        <v>521</v>
      </c>
      <c r="AO1696">
        <v>6066</v>
      </c>
      <c r="AQ1696">
        <v>389</v>
      </c>
      <c r="AR1696" s="29">
        <v>424</v>
      </c>
      <c r="AS1696">
        <v>96</v>
      </c>
    </row>
    <row r="1697" spans="13:45" x14ac:dyDescent="0.35">
      <c r="M1697"/>
      <c r="AC1697"/>
      <c r="AF1697">
        <v>449</v>
      </c>
      <c r="AG1697">
        <v>144843</v>
      </c>
      <c r="AH1697">
        <v>1793</v>
      </c>
      <c r="AI1697">
        <v>1</v>
      </c>
      <c r="AJ1697">
        <v>11</v>
      </c>
      <c r="AK1697">
        <v>213</v>
      </c>
      <c r="AM1697" s="23" t="s">
        <v>173</v>
      </c>
      <c r="AN1697" t="s">
        <v>739</v>
      </c>
      <c r="AO1697">
        <v>6067</v>
      </c>
      <c r="AQ1697">
        <v>443</v>
      </c>
      <c r="AR1697" s="29">
        <v>21</v>
      </c>
      <c r="AS1697">
        <v>40</v>
      </c>
    </row>
    <row r="1698" spans="13:45" x14ac:dyDescent="0.35">
      <c r="M1698"/>
      <c r="AC1698"/>
      <c r="AF1698">
        <v>449</v>
      </c>
      <c r="AG1698">
        <v>144843</v>
      </c>
      <c r="AH1698">
        <v>1793</v>
      </c>
      <c r="AI1698">
        <v>1</v>
      </c>
      <c r="AJ1698">
        <v>11</v>
      </c>
      <c r="AK1698">
        <v>213</v>
      </c>
      <c r="AM1698" s="23" t="s">
        <v>173</v>
      </c>
      <c r="AN1698" t="s">
        <v>739</v>
      </c>
      <c r="AO1698">
        <v>6068</v>
      </c>
      <c r="AQ1698">
        <v>443</v>
      </c>
      <c r="AR1698" s="29">
        <v>495</v>
      </c>
      <c r="AS1698">
        <v>30</v>
      </c>
    </row>
    <row r="1699" spans="13:45" x14ac:dyDescent="0.35">
      <c r="M1699"/>
      <c r="AC1699"/>
      <c r="AF1699">
        <v>449</v>
      </c>
      <c r="AG1699">
        <v>144843</v>
      </c>
      <c r="AH1699">
        <v>1793</v>
      </c>
      <c r="AI1699">
        <v>1</v>
      </c>
      <c r="AJ1699">
        <v>14</v>
      </c>
      <c r="AK1699">
        <v>213</v>
      </c>
      <c r="AM1699" s="23" t="s">
        <v>179</v>
      </c>
      <c r="AN1699" t="s">
        <v>180</v>
      </c>
      <c r="AO1699">
        <v>6072</v>
      </c>
      <c r="AQ1699">
        <v>336</v>
      </c>
      <c r="AR1699" s="29">
        <v>1060</v>
      </c>
    </row>
    <row r="1700" spans="13:45" x14ac:dyDescent="0.35">
      <c r="M1700"/>
      <c r="AC1700"/>
      <c r="AF1700">
        <v>449</v>
      </c>
      <c r="AG1700">
        <v>144843</v>
      </c>
      <c r="AH1700">
        <v>1793</v>
      </c>
      <c r="AI1700">
        <v>1</v>
      </c>
      <c r="AJ1700">
        <v>14</v>
      </c>
      <c r="AK1700">
        <v>213</v>
      </c>
      <c r="AM1700" s="23" t="s">
        <v>24</v>
      </c>
      <c r="AN1700" t="s">
        <v>83</v>
      </c>
      <c r="AO1700">
        <v>6087</v>
      </c>
      <c r="AQ1700">
        <v>195</v>
      </c>
      <c r="AR1700" s="29">
        <v>368</v>
      </c>
      <c r="AS1700">
        <v>60</v>
      </c>
    </row>
    <row r="1701" spans="13:45" x14ac:dyDescent="0.35">
      <c r="M1701"/>
      <c r="AC1701"/>
      <c r="AF1701">
        <v>449</v>
      </c>
      <c r="AG1701">
        <v>144843</v>
      </c>
      <c r="AH1701">
        <v>1793</v>
      </c>
      <c r="AI1701">
        <v>1</v>
      </c>
      <c r="AJ1701">
        <v>14</v>
      </c>
      <c r="AK1701">
        <v>213</v>
      </c>
      <c r="AM1701" s="23" t="s">
        <v>93</v>
      </c>
      <c r="AN1701" s="23" t="s">
        <v>701</v>
      </c>
      <c r="AO1701">
        <v>6088</v>
      </c>
      <c r="AQ1701">
        <v>408</v>
      </c>
      <c r="AR1701" s="29">
        <v>14352</v>
      </c>
      <c r="AS1701">
        <v>50</v>
      </c>
    </row>
    <row r="1702" spans="13:45" x14ac:dyDescent="0.35">
      <c r="M1702"/>
      <c r="AC1702"/>
      <c r="AF1702">
        <v>449</v>
      </c>
      <c r="AG1702">
        <v>144843</v>
      </c>
      <c r="AH1702">
        <v>1793</v>
      </c>
      <c r="AI1702">
        <v>1</v>
      </c>
      <c r="AJ1702">
        <v>17</v>
      </c>
      <c r="AK1702">
        <v>215</v>
      </c>
      <c r="AM1702" s="23" t="s">
        <v>28</v>
      </c>
      <c r="AN1702" t="s">
        <v>858</v>
      </c>
      <c r="AO1702">
        <v>6090</v>
      </c>
      <c r="AQ1702">
        <v>326</v>
      </c>
      <c r="AR1702" s="29">
        <v>276</v>
      </c>
      <c r="AS1702">
        <v>65</v>
      </c>
    </row>
    <row r="1703" spans="13:45" x14ac:dyDescent="0.35">
      <c r="M1703"/>
      <c r="AC1703"/>
      <c r="AF1703">
        <v>449</v>
      </c>
      <c r="AG1703">
        <v>144843</v>
      </c>
      <c r="AH1703">
        <v>1793</v>
      </c>
      <c r="AI1703">
        <v>1</v>
      </c>
      <c r="AJ1703">
        <v>18</v>
      </c>
      <c r="AK1703">
        <v>215</v>
      </c>
      <c r="AM1703" s="23" t="s">
        <v>26</v>
      </c>
      <c r="AN1703" t="s">
        <v>372</v>
      </c>
      <c r="AO1703">
        <v>6091</v>
      </c>
      <c r="AQ1703">
        <v>116</v>
      </c>
      <c r="AR1703" s="29">
        <v>3000</v>
      </c>
      <c r="AS1703">
        <v>0</v>
      </c>
    </row>
    <row r="1704" spans="13:45" x14ac:dyDescent="0.35">
      <c r="M1704"/>
      <c r="AC1704"/>
      <c r="AF1704">
        <v>449</v>
      </c>
      <c r="AG1704">
        <v>144843</v>
      </c>
      <c r="AH1704">
        <v>1793</v>
      </c>
      <c r="AI1704">
        <v>1</v>
      </c>
      <c r="AJ1704">
        <v>18</v>
      </c>
      <c r="AK1704">
        <v>215</v>
      </c>
      <c r="AM1704" s="23" t="s">
        <v>33</v>
      </c>
      <c r="AN1704" t="s">
        <v>742</v>
      </c>
      <c r="AO1704">
        <v>6093</v>
      </c>
      <c r="AQ1704">
        <v>368</v>
      </c>
      <c r="AR1704" s="29">
        <v>25316</v>
      </c>
      <c r="AS1704">
        <v>15</v>
      </c>
    </row>
    <row r="1705" spans="13:45" x14ac:dyDescent="0.35">
      <c r="M1705"/>
      <c r="AC1705"/>
      <c r="AF1705">
        <v>449</v>
      </c>
      <c r="AG1705">
        <v>144843</v>
      </c>
      <c r="AH1705">
        <v>1793</v>
      </c>
      <c r="AI1705">
        <v>1</v>
      </c>
      <c r="AJ1705">
        <v>18</v>
      </c>
      <c r="AK1705">
        <v>215</v>
      </c>
      <c r="AM1705" s="23" t="s">
        <v>693</v>
      </c>
      <c r="AN1705" t="s">
        <v>859</v>
      </c>
      <c r="AO1705">
        <v>6100</v>
      </c>
      <c r="AQ1705">
        <v>464</v>
      </c>
      <c r="AR1705" s="29">
        <v>109</v>
      </c>
      <c r="AS1705">
        <v>11</v>
      </c>
    </row>
    <row r="1706" spans="13:45" x14ac:dyDescent="0.35">
      <c r="M1706"/>
      <c r="AC1706"/>
      <c r="AF1706">
        <v>449</v>
      </c>
      <c r="AG1706">
        <v>144843</v>
      </c>
      <c r="AH1706">
        <v>1793</v>
      </c>
      <c r="AI1706">
        <v>1</v>
      </c>
      <c r="AJ1706">
        <v>19</v>
      </c>
      <c r="AK1706">
        <v>215</v>
      </c>
      <c r="AM1706" s="23" t="s">
        <v>693</v>
      </c>
      <c r="AN1706" t="s">
        <v>859</v>
      </c>
      <c r="AO1706">
        <v>6101</v>
      </c>
      <c r="AQ1706">
        <v>464</v>
      </c>
      <c r="AR1706" s="29">
        <v>52</v>
      </c>
      <c r="AS1706">
        <v>94</v>
      </c>
    </row>
    <row r="1707" spans="13:45" x14ac:dyDescent="0.35">
      <c r="M1707"/>
      <c r="AC1707"/>
      <c r="AF1707">
        <v>449</v>
      </c>
      <c r="AG1707">
        <v>144843</v>
      </c>
      <c r="AH1707">
        <v>1793</v>
      </c>
      <c r="AI1707">
        <v>1</v>
      </c>
      <c r="AJ1707">
        <v>22</v>
      </c>
      <c r="AK1707">
        <v>216</v>
      </c>
      <c r="AM1707" s="23" t="s">
        <v>567</v>
      </c>
      <c r="AO1707">
        <v>6102</v>
      </c>
      <c r="AQ1707">
        <v>353</v>
      </c>
      <c r="AR1707" s="29">
        <v>864</v>
      </c>
      <c r="AS1707">
        <v>0</v>
      </c>
    </row>
    <row r="1708" spans="13:45" x14ac:dyDescent="0.35">
      <c r="M1708"/>
      <c r="AC1708"/>
      <c r="AF1708">
        <v>449</v>
      </c>
      <c r="AG1708">
        <v>144843</v>
      </c>
      <c r="AH1708">
        <v>1793</v>
      </c>
      <c r="AI1708">
        <v>1</v>
      </c>
      <c r="AJ1708">
        <v>23</v>
      </c>
      <c r="AK1708">
        <v>216</v>
      </c>
      <c r="AM1708" s="23" t="s">
        <v>693</v>
      </c>
      <c r="AN1708" t="s">
        <v>859</v>
      </c>
      <c r="AO1708">
        <v>6108</v>
      </c>
      <c r="AQ1708">
        <v>464</v>
      </c>
      <c r="AR1708" s="29">
        <v>82</v>
      </c>
      <c r="AS1708">
        <v>88</v>
      </c>
    </row>
    <row r="1709" spans="13:45" x14ac:dyDescent="0.35">
      <c r="M1709"/>
      <c r="AC1709"/>
      <c r="AF1709">
        <v>449</v>
      </c>
      <c r="AG1709">
        <v>144843</v>
      </c>
      <c r="AH1709">
        <v>1793</v>
      </c>
      <c r="AI1709">
        <v>1</v>
      </c>
      <c r="AJ1709">
        <v>23</v>
      </c>
      <c r="AK1709">
        <v>216</v>
      </c>
      <c r="AM1709" s="23" t="s">
        <v>693</v>
      </c>
      <c r="AN1709" t="s">
        <v>859</v>
      </c>
      <c r="AO1709">
        <v>6109</v>
      </c>
      <c r="AQ1709">
        <v>464</v>
      </c>
      <c r="AR1709" s="29">
        <v>30</v>
      </c>
      <c r="AS1709">
        <v>89</v>
      </c>
    </row>
    <row r="1710" spans="13:45" x14ac:dyDescent="0.35">
      <c r="M1710"/>
      <c r="AC1710"/>
      <c r="AF1710">
        <v>449</v>
      </c>
      <c r="AG1710">
        <v>144843</v>
      </c>
      <c r="AH1710">
        <v>1793</v>
      </c>
      <c r="AI1710">
        <v>1</v>
      </c>
      <c r="AJ1710">
        <v>25</v>
      </c>
      <c r="AK1710">
        <v>216</v>
      </c>
      <c r="AM1710" s="23" t="s">
        <v>173</v>
      </c>
      <c r="AN1710" t="s">
        <v>860</v>
      </c>
      <c r="AO1710">
        <v>6110</v>
      </c>
      <c r="AQ1710">
        <v>428</v>
      </c>
      <c r="AR1710" s="29">
        <v>47</v>
      </c>
      <c r="AS1710">
        <v>77</v>
      </c>
    </row>
    <row r="1711" spans="13:45" x14ac:dyDescent="0.35">
      <c r="M1711"/>
      <c r="AC1711"/>
      <c r="AF1711">
        <v>449</v>
      </c>
      <c r="AG1711">
        <v>144843</v>
      </c>
      <c r="AH1711">
        <v>1793</v>
      </c>
      <c r="AI1711">
        <v>1</v>
      </c>
      <c r="AJ1711">
        <v>25</v>
      </c>
      <c r="AK1711">
        <v>216</v>
      </c>
      <c r="AM1711" s="23" t="s">
        <v>30</v>
      </c>
      <c r="AN1711" t="s">
        <v>861</v>
      </c>
      <c r="AO1711">
        <v>6111</v>
      </c>
      <c r="AQ1711">
        <v>464</v>
      </c>
      <c r="AR1711" s="29">
        <v>143</v>
      </c>
      <c r="AS1711">
        <v>45</v>
      </c>
    </row>
    <row r="1712" spans="13:45" x14ac:dyDescent="0.35">
      <c r="M1712"/>
      <c r="AC1712"/>
      <c r="AF1712">
        <v>450</v>
      </c>
      <c r="AG1712">
        <v>144856</v>
      </c>
      <c r="AH1712">
        <v>1793</v>
      </c>
      <c r="AI1712">
        <v>1</v>
      </c>
      <c r="AJ1712">
        <v>26</v>
      </c>
      <c r="AK1712">
        <v>216</v>
      </c>
      <c r="AM1712" s="23" t="s">
        <v>27</v>
      </c>
      <c r="AN1712" t="s">
        <v>748</v>
      </c>
      <c r="AO1712">
        <v>6112</v>
      </c>
      <c r="AQ1712">
        <v>357</v>
      </c>
      <c r="AR1712" s="29">
        <v>57</v>
      </c>
      <c r="AS1712">
        <v>40</v>
      </c>
    </row>
    <row r="1713" spans="13:46" x14ac:dyDescent="0.35">
      <c r="M1713"/>
      <c r="AC1713"/>
      <c r="AF1713">
        <v>450</v>
      </c>
      <c r="AG1713">
        <v>144856</v>
      </c>
      <c r="AH1713">
        <v>1793</v>
      </c>
      <c r="AI1713">
        <v>1</v>
      </c>
      <c r="AJ1713">
        <v>26</v>
      </c>
      <c r="AK1713">
        <v>217</v>
      </c>
      <c r="AM1713" s="23" t="s">
        <v>36</v>
      </c>
      <c r="AN1713" t="s">
        <v>779</v>
      </c>
      <c r="AO1713">
        <v>6113</v>
      </c>
      <c r="AQ1713">
        <v>464</v>
      </c>
      <c r="AR1713" s="29">
        <v>384</v>
      </c>
      <c r="AS1713">
        <v>27</v>
      </c>
    </row>
    <row r="1714" spans="13:46" x14ac:dyDescent="0.35">
      <c r="M1714"/>
      <c r="AC1714"/>
      <c r="AF1714">
        <v>450</v>
      </c>
      <c r="AG1714">
        <v>144856</v>
      </c>
      <c r="AH1714">
        <v>1793</v>
      </c>
      <c r="AI1714">
        <v>1</v>
      </c>
      <c r="AJ1714">
        <v>26</v>
      </c>
      <c r="AK1714">
        <v>217</v>
      </c>
      <c r="AM1714" s="23" t="s">
        <v>151</v>
      </c>
      <c r="AN1714" t="s">
        <v>862</v>
      </c>
      <c r="AO1714">
        <v>6114</v>
      </c>
      <c r="AQ1714">
        <v>122</v>
      </c>
      <c r="AR1714" s="29">
        <v>4</v>
      </c>
      <c r="AS1714">
        <v>73</v>
      </c>
    </row>
    <row r="1715" spans="13:46" x14ac:dyDescent="0.35">
      <c r="M1715"/>
      <c r="AC1715"/>
      <c r="AF1715">
        <v>450</v>
      </c>
      <c r="AG1715">
        <v>144856</v>
      </c>
      <c r="AH1715">
        <v>1793</v>
      </c>
      <c r="AI1715">
        <v>1</v>
      </c>
      <c r="AJ1715">
        <v>26</v>
      </c>
      <c r="AK1715">
        <v>217</v>
      </c>
      <c r="AM1715" s="23" t="s">
        <v>185</v>
      </c>
      <c r="AN1715" t="s">
        <v>341</v>
      </c>
      <c r="AO1715">
        <v>6115</v>
      </c>
      <c r="AQ1715">
        <v>464</v>
      </c>
      <c r="AR1715" s="29">
        <v>180</v>
      </c>
      <c r="AS1715">
        <v>0</v>
      </c>
    </row>
    <row r="1716" spans="13:46" x14ac:dyDescent="0.35">
      <c r="M1716"/>
      <c r="AC1716"/>
      <c r="AF1716">
        <v>450</v>
      </c>
      <c r="AG1716">
        <v>144856</v>
      </c>
      <c r="AH1716">
        <v>1793</v>
      </c>
      <c r="AI1716">
        <v>1</v>
      </c>
      <c r="AJ1716">
        <v>26</v>
      </c>
      <c r="AK1716">
        <v>217</v>
      </c>
      <c r="AM1716" s="23" t="s">
        <v>151</v>
      </c>
      <c r="AN1716" t="s">
        <v>780</v>
      </c>
      <c r="AO1716">
        <v>6124</v>
      </c>
      <c r="AQ1716">
        <v>393</v>
      </c>
      <c r="AR1716" s="29">
        <v>290</v>
      </c>
      <c r="AS1716">
        <v>3</v>
      </c>
    </row>
    <row r="1717" spans="13:46" x14ac:dyDescent="0.35">
      <c r="M1717"/>
      <c r="AC1717"/>
      <c r="AF1717">
        <v>450</v>
      </c>
      <c r="AG1717">
        <v>144856</v>
      </c>
      <c r="AH1717">
        <v>1793</v>
      </c>
      <c r="AI1717">
        <v>1</v>
      </c>
      <c r="AJ1717">
        <v>26</v>
      </c>
      <c r="AK1717">
        <v>217</v>
      </c>
      <c r="AM1717" s="23" t="s">
        <v>284</v>
      </c>
      <c r="AN1717" t="s">
        <v>863</v>
      </c>
      <c r="AO1717">
        <v>6125</v>
      </c>
      <c r="AQ1717">
        <v>465</v>
      </c>
      <c r="AR1717" s="29">
        <v>200</v>
      </c>
      <c r="AS1717">
        <v>95</v>
      </c>
      <c r="AT1717" s="39"/>
    </row>
    <row r="1718" spans="13:46" x14ac:dyDescent="0.35">
      <c r="M1718"/>
      <c r="AC1718"/>
      <c r="AF1718">
        <v>450</v>
      </c>
      <c r="AG1718">
        <v>144856</v>
      </c>
      <c r="AH1718">
        <v>1793</v>
      </c>
      <c r="AI1718">
        <v>1</v>
      </c>
      <c r="AJ1718">
        <v>29</v>
      </c>
      <c r="AK1718">
        <v>217</v>
      </c>
      <c r="AM1718" s="23" t="s">
        <v>567</v>
      </c>
      <c r="AO1718">
        <v>6128</v>
      </c>
      <c r="AQ1718">
        <v>353</v>
      </c>
      <c r="AR1718" s="29">
        <v>288</v>
      </c>
      <c r="AS1718">
        <v>60</v>
      </c>
    </row>
    <row r="1719" spans="13:46" x14ac:dyDescent="0.35">
      <c r="M1719"/>
      <c r="AC1719"/>
      <c r="AF1719">
        <v>450</v>
      </c>
      <c r="AG1719">
        <v>144856</v>
      </c>
      <c r="AH1719">
        <v>1793</v>
      </c>
      <c r="AI1719">
        <v>1</v>
      </c>
      <c r="AJ1719">
        <v>29</v>
      </c>
      <c r="AK1719">
        <v>217</v>
      </c>
      <c r="AM1719" s="23" t="s">
        <v>27</v>
      </c>
      <c r="AN1719" t="s">
        <v>528</v>
      </c>
      <c r="AO1719">
        <v>6129</v>
      </c>
      <c r="AQ1719">
        <v>66</v>
      </c>
      <c r="AR1719" s="29">
        <v>1263</v>
      </c>
      <c r="AS1719">
        <v>0</v>
      </c>
    </row>
    <row r="1720" spans="13:46" x14ac:dyDescent="0.35">
      <c r="M1720"/>
      <c r="AC1720"/>
      <c r="AF1720">
        <v>450</v>
      </c>
      <c r="AG1720">
        <v>144856</v>
      </c>
      <c r="AH1720">
        <v>1793</v>
      </c>
      <c r="AI1720">
        <v>1</v>
      </c>
      <c r="AJ1720">
        <v>30</v>
      </c>
      <c r="AK1720">
        <v>218</v>
      </c>
      <c r="AM1720" s="23" t="s">
        <v>864</v>
      </c>
      <c r="AN1720" t="s">
        <v>865</v>
      </c>
      <c r="AO1720">
        <v>6135</v>
      </c>
      <c r="AQ1720">
        <v>465</v>
      </c>
      <c r="AR1720" s="29">
        <v>360</v>
      </c>
      <c r="AS1720">
        <v>0</v>
      </c>
    </row>
    <row r="1721" spans="13:46" x14ac:dyDescent="0.35">
      <c r="M1721"/>
      <c r="AC1721"/>
      <c r="AF1721">
        <v>450</v>
      </c>
      <c r="AG1721">
        <v>144856</v>
      </c>
      <c r="AH1721">
        <v>1793</v>
      </c>
      <c r="AI1721">
        <v>1</v>
      </c>
      <c r="AJ1721">
        <v>30</v>
      </c>
      <c r="AK1721">
        <v>218</v>
      </c>
      <c r="AM1721" s="23" t="s">
        <v>864</v>
      </c>
      <c r="AN1721" t="s">
        <v>865</v>
      </c>
      <c r="AO1721">
        <v>6136</v>
      </c>
      <c r="AQ1721">
        <v>465</v>
      </c>
      <c r="AR1721" s="29">
        <v>120</v>
      </c>
      <c r="AS1721">
        <v>0</v>
      </c>
    </row>
    <row r="1722" spans="13:46" x14ac:dyDescent="0.35">
      <c r="M1722"/>
      <c r="AC1722"/>
      <c r="AF1722">
        <v>450</v>
      </c>
      <c r="AG1722">
        <v>144856</v>
      </c>
      <c r="AH1722">
        <v>1793</v>
      </c>
      <c r="AI1722">
        <v>1</v>
      </c>
      <c r="AJ1722">
        <v>31</v>
      </c>
      <c r="AK1722">
        <v>218</v>
      </c>
      <c r="AM1722" s="23" t="s">
        <v>866</v>
      </c>
      <c r="AN1722" t="s">
        <v>867</v>
      </c>
      <c r="AO1722">
        <v>6140</v>
      </c>
      <c r="AQ1722">
        <v>466</v>
      </c>
      <c r="AR1722" s="29">
        <v>1026</v>
      </c>
      <c r="AS1722">
        <v>80</v>
      </c>
    </row>
    <row r="1723" spans="13:46" x14ac:dyDescent="0.35">
      <c r="M1723"/>
      <c r="AC1723"/>
      <c r="AF1723">
        <v>450</v>
      </c>
      <c r="AG1723">
        <v>144856</v>
      </c>
      <c r="AH1723">
        <v>1793</v>
      </c>
      <c r="AI1723">
        <v>1</v>
      </c>
      <c r="AJ1723">
        <v>31</v>
      </c>
      <c r="AK1723">
        <v>218</v>
      </c>
      <c r="AM1723" s="23" t="s">
        <v>185</v>
      </c>
      <c r="AN1723" t="s">
        <v>849</v>
      </c>
      <c r="AO1723">
        <v>6141</v>
      </c>
      <c r="AQ1723">
        <v>446</v>
      </c>
      <c r="AR1723" s="29">
        <v>65</v>
      </c>
      <c r="AS1723">
        <v>52</v>
      </c>
    </row>
    <row r="1724" spans="13:46" x14ac:dyDescent="0.35">
      <c r="M1724"/>
      <c r="AC1724"/>
      <c r="AF1724">
        <v>450</v>
      </c>
      <c r="AG1724">
        <v>144856</v>
      </c>
      <c r="AH1724">
        <v>1793</v>
      </c>
      <c r="AI1724">
        <v>2</v>
      </c>
      <c r="AJ1724">
        <v>3</v>
      </c>
      <c r="AK1724">
        <v>219</v>
      </c>
      <c r="AM1724" s="23" t="s">
        <v>27</v>
      </c>
      <c r="AN1724" t="s">
        <v>788</v>
      </c>
      <c r="AO1724">
        <v>6142</v>
      </c>
      <c r="AQ1724">
        <v>377</v>
      </c>
      <c r="AR1724" s="29">
        <v>308</v>
      </c>
      <c r="AS1724">
        <v>82</v>
      </c>
    </row>
    <row r="1725" spans="13:46" x14ac:dyDescent="0.35">
      <c r="M1725"/>
      <c r="AC1725"/>
      <c r="AF1725">
        <v>450</v>
      </c>
      <c r="AG1725">
        <v>144856</v>
      </c>
      <c r="AH1725">
        <v>1793</v>
      </c>
      <c r="AI1725">
        <v>2</v>
      </c>
      <c r="AJ1725">
        <v>4</v>
      </c>
      <c r="AK1725">
        <v>219</v>
      </c>
      <c r="AM1725" s="23" t="s">
        <v>27</v>
      </c>
      <c r="AN1725" t="s">
        <v>788</v>
      </c>
      <c r="AO1725">
        <v>6143</v>
      </c>
      <c r="AQ1725">
        <v>377</v>
      </c>
      <c r="AR1725" s="29">
        <v>14</v>
      </c>
      <c r="AS1725">
        <v>91</v>
      </c>
    </row>
    <row r="1726" spans="13:46" x14ac:dyDescent="0.35">
      <c r="M1726"/>
      <c r="AC1726"/>
      <c r="AF1726">
        <v>450</v>
      </c>
      <c r="AG1726">
        <v>144856</v>
      </c>
      <c r="AH1726">
        <v>1793</v>
      </c>
      <c r="AI1726">
        <v>2</v>
      </c>
      <c r="AJ1726">
        <v>4</v>
      </c>
      <c r="AK1726">
        <v>219</v>
      </c>
      <c r="AM1726" s="23" t="s">
        <v>39</v>
      </c>
      <c r="AN1726" t="s">
        <v>868</v>
      </c>
      <c r="AO1726">
        <v>6164</v>
      </c>
      <c r="AQ1726">
        <v>467</v>
      </c>
      <c r="AR1726" s="29">
        <v>540</v>
      </c>
      <c r="AS1726">
        <v>72</v>
      </c>
    </row>
    <row r="1727" spans="13:46" x14ac:dyDescent="0.35">
      <c r="M1727"/>
      <c r="AC1727"/>
      <c r="AF1727">
        <v>450</v>
      </c>
      <c r="AG1727">
        <v>144856</v>
      </c>
      <c r="AH1727">
        <v>1793</v>
      </c>
      <c r="AI1727">
        <v>2</v>
      </c>
      <c r="AJ1727">
        <v>4</v>
      </c>
      <c r="AK1727">
        <v>219</v>
      </c>
      <c r="AM1727" s="23" t="s">
        <v>456</v>
      </c>
      <c r="AN1727" t="s">
        <v>712</v>
      </c>
      <c r="AO1727">
        <v>6165</v>
      </c>
      <c r="AQ1727">
        <v>385</v>
      </c>
      <c r="AR1727" s="29">
        <v>54</v>
      </c>
      <c r="AS1727">
        <v>62</v>
      </c>
    </row>
    <row r="1728" spans="13:46" x14ac:dyDescent="0.35">
      <c r="M1728"/>
      <c r="AC1728"/>
      <c r="AF1728">
        <v>450</v>
      </c>
      <c r="AG1728">
        <v>144856</v>
      </c>
      <c r="AH1728">
        <v>1793</v>
      </c>
      <c r="AI1728">
        <v>2</v>
      </c>
      <c r="AJ1728">
        <v>6</v>
      </c>
      <c r="AK1728">
        <v>220</v>
      </c>
      <c r="AM1728" s="23" t="s">
        <v>30</v>
      </c>
      <c r="AN1728" t="s">
        <v>413</v>
      </c>
      <c r="AO1728">
        <v>6177</v>
      </c>
      <c r="AQ1728">
        <v>99</v>
      </c>
      <c r="AR1728" s="29">
        <v>124</v>
      </c>
      <c r="AS1728">
        <v>39</v>
      </c>
    </row>
    <row r="1729" spans="13:46" x14ac:dyDescent="0.35">
      <c r="M1729"/>
      <c r="AC1729"/>
      <c r="AF1729">
        <v>450</v>
      </c>
      <c r="AG1729">
        <v>144856</v>
      </c>
      <c r="AH1729">
        <v>1793</v>
      </c>
      <c r="AI1729">
        <v>2</v>
      </c>
      <c r="AJ1729">
        <v>6</v>
      </c>
      <c r="AK1729">
        <v>220</v>
      </c>
      <c r="AM1729" t="s">
        <v>403</v>
      </c>
      <c r="AN1729" t="s">
        <v>1050</v>
      </c>
      <c r="AO1729">
        <v>6191</v>
      </c>
      <c r="AQ1729">
        <v>94</v>
      </c>
      <c r="AR1729" s="29">
        <v>4</v>
      </c>
      <c r="AS1729">
        <v>56</v>
      </c>
    </row>
    <row r="1730" spans="13:46" x14ac:dyDescent="0.35">
      <c r="M1730"/>
      <c r="AC1730"/>
      <c r="AF1730">
        <v>450</v>
      </c>
      <c r="AG1730">
        <v>144856</v>
      </c>
      <c r="AH1730">
        <v>1793</v>
      </c>
      <c r="AI1730">
        <v>2</v>
      </c>
      <c r="AJ1730">
        <v>12</v>
      </c>
      <c r="AK1730">
        <v>221</v>
      </c>
      <c r="AM1730" s="23" t="s">
        <v>33</v>
      </c>
      <c r="AN1730" t="s">
        <v>742</v>
      </c>
      <c r="AO1730">
        <v>6192</v>
      </c>
      <c r="AQ1730">
        <v>368</v>
      </c>
      <c r="AR1730" s="29">
        <v>111</v>
      </c>
      <c r="AS1730">
        <v>89</v>
      </c>
    </row>
    <row r="1731" spans="13:46" x14ac:dyDescent="0.35">
      <c r="M1731"/>
      <c r="AC1731"/>
      <c r="AF1731">
        <v>450</v>
      </c>
      <c r="AG1731">
        <v>144856</v>
      </c>
      <c r="AH1731">
        <v>1793</v>
      </c>
      <c r="AI1731">
        <v>2</v>
      </c>
      <c r="AJ1731">
        <v>18</v>
      </c>
      <c r="AK1731">
        <v>222</v>
      </c>
      <c r="AM1731" s="23" t="s">
        <v>33</v>
      </c>
      <c r="AN1731" t="s">
        <v>742</v>
      </c>
      <c r="AO1731">
        <v>6193</v>
      </c>
      <c r="AQ1731">
        <v>368</v>
      </c>
      <c r="AR1731" s="29">
        <v>247</v>
      </c>
      <c r="AS1731">
        <v>6</v>
      </c>
    </row>
    <row r="1732" spans="13:46" x14ac:dyDescent="0.35">
      <c r="M1732"/>
      <c r="AC1732"/>
      <c r="AF1732">
        <v>450</v>
      </c>
      <c r="AG1732">
        <v>144856</v>
      </c>
      <c r="AH1732">
        <v>1793</v>
      </c>
      <c r="AI1732">
        <v>2</v>
      </c>
      <c r="AJ1732">
        <v>18</v>
      </c>
      <c r="AK1732">
        <v>222</v>
      </c>
      <c r="AM1732" s="23" t="s">
        <v>26</v>
      </c>
      <c r="AN1732" t="s">
        <v>869</v>
      </c>
      <c r="AO1732">
        <v>6194</v>
      </c>
      <c r="AQ1732">
        <v>368</v>
      </c>
      <c r="AR1732" s="29">
        <v>130</v>
      </c>
      <c r="AS1732">
        <v>57</v>
      </c>
    </row>
    <row r="1733" spans="13:46" x14ac:dyDescent="0.35">
      <c r="M1733"/>
      <c r="AC1733"/>
      <c r="AF1733">
        <v>450</v>
      </c>
      <c r="AG1733">
        <v>144856</v>
      </c>
      <c r="AH1733">
        <v>1793</v>
      </c>
      <c r="AI1733">
        <v>2</v>
      </c>
      <c r="AJ1733">
        <v>18</v>
      </c>
      <c r="AK1733">
        <v>222</v>
      </c>
      <c r="AM1733" s="23" t="s">
        <v>40</v>
      </c>
      <c r="AN1733" t="s">
        <v>41</v>
      </c>
      <c r="AO1733">
        <v>6195</v>
      </c>
      <c r="AQ1733">
        <v>368</v>
      </c>
      <c r="AR1733" s="29">
        <v>27</v>
      </c>
      <c r="AS1733">
        <v>24</v>
      </c>
    </row>
    <row r="1734" spans="13:46" x14ac:dyDescent="0.35">
      <c r="M1734"/>
      <c r="AC1734"/>
      <c r="AF1734">
        <v>450</v>
      </c>
      <c r="AG1734">
        <v>144859</v>
      </c>
      <c r="AH1734">
        <v>1793</v>
      </c>
      <c r="AI1734">
        <v>2</v>
      </c>
      <c r="AJ1734">
        <v>18</v>
      </c>
      <c r="AK1734">
        <v>222</v>
      </c>
      <c r="AM1734" s="23" t="s">
        <v>563</v>
      </c>
      <c r="AN1734" t="s">
        <v>564</v>
      </c>
      <c r="AO1734">
        <v>6195</v>
      </c>
      <c r="AQ1734">
        <v>368</v>
      </c>
      <c r="AR1734" s="29">
        <v>291</v>
      </c>
      <c r="AS1734">
        <v>4</v>
      </c>
    </row>
    <row r="1735" spans="13:46" x14ac:dyDescent="0.35">
      <c r="M1735"/>
      <c r="AC1735"/>
      <c r="AF1735">
        <v>450</v>
      </c>
      <c r="AG1735">
        <v>144859</v>
      </c>
      <c r="AH1735">
        <v>1793</v>
      </c>
      <c r="AI1735">
        <v>2</v>
      </c>
      <c r="AJ1735">
        <v>18</v>
      </c>
      <c r="AK1735">
        <v>222</v>
      </c>
      <c r="AM1735" s="23" t="s">
        <v>173</v>
      </c>
      <c r="AN1735" t="s">
        <v>739</v>
      </c>
      <c r="AO1735">
        <v>6197</v>
      </c>
      <c r="AQ1735">
        <v>368</v>
      </c>
      <c r="AR1735" s="29">
        <v>61</v>
      </c>
      <c r="AS1735">
        <v>73</v>
      </c>
    </row>
    <row r="1736" spans="13:46" x14ac:dyDescent="0.35">
      <c r="M1736"/>
      <c r="AC1736"/>
      <c r="AF1736">
        <v>450</v>
      </c>
      <c r="AG1736">
        <v>144859</v>
      </c>
      <c r="AH1736">
        <v>1793</v>
      </c>
      <c r="AI1736">
        <v>2</v>
      </c>
      <c r="AJ1736">
        <v>18</v>
      </c>
      <c r="AK1736">
        <v>222</v>
      </c>
      <c r="AM1736" s="23" t="s">
        <v>330</v>
      </c>
      <c r="AN1736" t="s">
        <v>513</v>
      </c>
      <c r="AO1736">
        <v>6198</v>
      </c>
      <c r="AQ1736">
        <v>368</v>
      </c>
      <c r="AR1736" s="29">
        <v>80</v>
      </c>
      <c r="AS1736">
        <v>75</v>
      </c>
    </row>
    <row r="1737" spans="13:46" x14ac:dyDescent="0.35">
      <c r="M1737"/>
      <c r="AC1737"/>
      <c r="AF1737">
        <v>450</v>
      </c>
      <c r="AG1737">
        <v>144859</v>
      </c>
      <c r="AH1737">
        <v>1793</v>
      </c>
      <c r="AI1737">
        <v>2</v>
      </c>
      <c r="AJ1737">
        <v>18</v>
      </c>
      <c r="AK1737">
        <v>222</v>
      </c>
      <c r="AM1737" s="23" t="s">
        <v>27</v>
      </c>
      <c r="AN1737" t="s">
        <v>685</v>
      </c>
      <c r="AO1737">
        <v>6204</v>
      </c>
      <c r="AQ1737">
        <v>94</v>
      </c>
      <c r="AR1737" s="29">
        <v>30</v>
      </c>
      <c r="AS1737">
        <v>73</v>
      </c>
    </row>
    <row r="1738" spans="13:46" x14ac:dyDescent="0.35">
      <c r="M1738"/>
      <c r="AC1738"/>
      <c r="AF1738">
        <v>450</v>
      </c>
      <c r="AG1738">
        <v>144859</v>
      </c>
      <c r="AH1738">
        <v>1793</v>
      </c>
      <c r="AI1738">
        <v>2</v>
      </c>
      <c r="AJ1738">
        <v>19</v>
      </c>
      <c r="AK1738">
        <v>222</v>
      </c>
      <c r="AM1738" s="23" t="s">
        <v>104</v>
      </c>
      <c r="AN1738" t="s">
        <v>577</v>
      </c>
      <c r="AO1738">
        <v>6205</v>
      </c>
      <c r="AQ1738">
        <v>213</v>
      </c>
      <c r="AR1738" s="29">
        <v>354</v>
      </c>
      <c r="AS1738">
        <v>63</v>
      </c>
    </row>
    <row r="1739" spans="13:46" x14ac:dyDescent="0.35">
      <c r="M1739"/>
      <c r="AC1739"/>
      <c r="AF1739">
        <v>450</v>
      </c>
      <c r="AG1739">
        <v>144859</v>
      </c>
      <c r="AH1739">
        <v>1793</v>
      </c>
      <c r="AI1739">
        <v>2</v>
      </c>
      <c r="AJ1739">
        <v>20</v>
      </c>
      <c r="AK1739">
        <v>223</v>
      </c>
      <c r="AL1739" t="s">
        <v>23</v>
      </c>
      <c r="AM1739" s="23" t="s">
        <v>24</v>
      </c>
      <c r="AN1739" t="s">
        <v>413</v>
      </c>
      <c r="AO1739">
        <v>6206</v>
      </c>
      <c r="AQ1739">
        <v>306</v>
      </c>
      <c r="AR1739" s="29">
        <v>13</v>
      </c>
      <c r="AS1739">
        <v>12</v>
      </c>
    </row>
    <row r="1740" spans="13:46" x14ac:dyDescent="0.35">
      <c r="M1740"/>
      <c r="AC1740"/>
      <c r="AF1740">
        <v>450</v>
      </c>
      <c r="AG1740">
        <v>144859</v>
      </c>
      <c r="AH1740">
        <v>1793</v>
      </c>
      <c r="AI1740">
        <v>2</v>
      </c>
      <c r="AJ1740">
        <v>20</v>
      </c>
      <c r="AK1740">
        <v>223</v>
      </c>
      <c r="AL1740" t="s">
        <v>23</v>
      </c>
      <c r="AM1740" s="23" t="s">
        <v>185</v>
      </c>
      <c r="AN1740" t="s">
        <v>380</v>
      </c>
      <c r="AO1740">
        <v>6207</v>
      </c>
      <c r="AQ1740">
        <v>469</v>
      </c>
      <c r="AR1740" s="29">
        <v>778</v>
      </c>
      <c r="AS1740">
        <v>10</v>
      </c>
      <c r="AT1740" s="39"/>
    </row>
    <row r="1741" spans="13:46" x14ac:dyDescent="0.35">
      <c r="M1741"/>
      <c r="AC1741"/>
      <c r="AF1741">
        <v>450</v>
      </c>
      <c r="AG1741">
        <v>144859</v>
      </c>
      <c r="AH1741">
        <v>1793</v>
      </c>
      <c r="AI1741">
        <v>2</v>
      </c>
      <c r="AJ1741">
        <v>20</v>
      </c>
      <c r="AK1741">
        <v>223</v>
      </c>
      <c r="AM1741" s="23" t="s">
        <v>40</v>
      </c>
      <c r="AN1741" t="s">
        <v>555</v>
      </c>
      <c r="AO1741">
        <v>6208</v>
      </c>
      <c r="AQ1741">
        <v>205</v>
      </c>
      <c r="AR1741" s="29">
        <v>266</v>
      </c>
      <c r="AS1741">
        <v>17</v>
      </c>
    </row>
    <row r="1742" spans="13:46" x14ac:dyDescent="0.35">
      <c r="M1742"/>
      <c r="AC1742"/>
      <c r="AF1742">
        <v>450</v>
      </c>
      <c r="AG1742">
        <v>144859</v>
      </c>
      <c r="AH1742">
        <v>1793</v>
      </c>
      <c r="AI1742">
        <v>2</v>
      </c>
      <c r="AJ1742">
        <v>20</v>
      </c>
      <c r="AK1742">
        <v>223</v>
      </c>
      <c r="AM1742" s="23" t="s">
        <v>481</v>
      </c>
      <c r="AN1742" t="s">
        <v>870</v>
      </c>
      <c r="AO1742">
        <v>6209</v>
      </c>
      <c r="AQ1742">
        <v>469</v>
      </c>
      <c r="AR1742" s="29">
        <v>79</v>
      </c>
      <c r="AS1742">
        <v>16</v>
      </c>
    </row>
    <row r="1743" spans="13:46" x14ac:dyDescent="0.35">
      <c r="M1743"/>
      <c r="AC1743"/>
      <c r="AF1743">
        <v>450</v>
      </c>
      <c r="AG1743">
        <v>144859</v>
      </c>
      <c r="AH1743">
        <v>1793</v>
      </c>
      <c r="AI1743">
        <v>2</v>
      </c>
      <c r="AJ1743">
        <v>20</v>
      </c>
      <c r="AK1743">
        <v>223</v>
      </c>
      <c r="AM1743" s="23" t="s">
        <v>871</v>
      </c>
      <c r="AN1743" t="s">
        <v>872</v>
      </c>
      <c r="AO1743">
        <v>6210</v>
      </c>
      <c r="AQ1743">
        <v>370</v>
      </c>
      <c r="AR1743" s="29">
        <v>202</v>
      </c>
      <c r="AS1743">
        <v>42</v>
      </c>
    </row>
    <row r="1744" spans="13:46" x14ac:dyDescent="0.35">
      <c r="M1744"/>
      <c r="AC1744"/>
      <c r="AF1744">
        <v>450</v>
      </c>
      <c r="AG1744">
        <v>144859</v>
      </c>
      <c r="AH1744">
        <v>1793</v>
      </c>
      <c r="AI1744">
        <v>2</v>
      </c>
      <c r="AJ1744">
        <v>20</v>
      </c>
      <c r="AK1744">
        <v>223</v>
      </c>
      <c r="AM1744" s="23" t="s">
        <v>27</v>
      </c>
      <c r="AN1744" t="s">
        <v>873</v>
      </c>
      <c r="AO1744">
        <v>6213</v>
      </c>
      <c r="AQ1744">
        <v>247</v>
      </c>
      <c r="AR1744" s="29">
        <v>905</v>
      </c>
      <c r="AS1744">
        <v>13</v>
      </c>
    </row>
    <row r="1745" spans="13:46" x14ac:dyDescent="0.35">
      <c r="M1745"/>
      <c r="AC1745"/>
      <c r="AF1745">
        <v>450</v>
      </c>
      <c r="AG1745">
        <v>144859</v>
      </c>
      <c r="AH1745">
        <v>1793</v>
      </c>
      <c r="AI1745">
        <v>2</v>
      </c>
      <c r="AJ1745">
        <v>20</v>
      </c>
      <c r="AK1745">
        <v>223</v>
      </c>
      <c r="AM1745" s="23" t="s">
        <v>27</v>
      </c>
      <c r="AN1745" t="s">
        <v>873</v>
      </c>
      <c r="AO1745">
        <v>6214</v>
      </c>
      <c r="AQ1745">
        <v>247</v>
      </c>
      <c r="AR1745" s="29">
        <v>4</v>
      </c>
      <c r="AS1745">
        <v>98</v>
      </c>
    </row>
    <row r="1746" spans="13:46" x14ac:dyDescent="0.35">
      <c r="M1746"/>
      <c r="AC1746"/>
      <c r="AF1746">
        <v>450</v>
      </c>
      <c r="AG1746">
        <v>144859</v>
      </c>
      <c r="AH1746">
        <v>1793</v>
      </c>
      <c r="AI1746">
        <v>2</v>
      </c>
      <c r="AJ1746">
        <v>21</v>
      </c>
      <c r="AK1746">
        <v>223</v>
      </c>
      <c r="AM1746" s="23" t="s">
        <v>30</v>
      </c>
      <c r="AN1746" t="s">
        <v>874</v>
      </c>
      <c r="AO1746">
        <v>6215</v>
      </c>
      <c r="AQ1746">
        <v>366</v>
      </c>
      <c r="AR1746" s="29">
        <v>58</v>
      </c>
      <c r="AS1746">
        <v>94</v>
      </c>
    </row>
    <row r="1747" spans="13:46" x14ac:dyDescent="0.35">
      <c r="M1747"/>
      <c r="AC1747"/>
      <c r="AF1747">
        <v>451</v>
      </c>
      <c r="AG1747">
        <v>144903</v>
      </c>
      <c r="AH1747">
        <v>1793</v>
      </c>
      <c r="AI1747">
        <v>2</v>
      </c>
      <c r="AJ1747">
        <v>21</v>
      </c>
      <c r="AK1747">
        <v>223</v>
      </c>
      <c r="AM1747" s="23" t="s">
        <v>39</v>
      </c>
      <c r="AN1747" t="s">
        <v>875</v>
      </c>
      <c r="AO1747">
        <v>6219</v>
      </c>
      <c r="AQ1747">
        <v>470</v>
      </c>
      <c r="AR1747" s="29">
        <v>228</v>
      </c>
      <c r="AS1747">
        <v>31</v>
      </c>
    </row>
    <row r="1748" spans="13:46" x14ac:dyDescent="0.35">
      <c r="M1748"/>
      <c r="AC1748"/>
      <c r="AF1748">
        <v>451</v>
      </c>
      <c r="AG1748">
        <v>144903</v>
      </c>
      <c r="AH1748">
        <v>1793</v>
      </c>
      <c r="AI1748">
        <v>2</v>
      </c>
      <c r="AJ1748">
        <v>21</v>
      </c>
      <c r="AK1748">
        <v>223</v>
      </c>
      <c r="AM1748" s="23" t="s">
        <v>876</v>
      </c>
      <c r="AN1748" t="s">
        <v>829</v>
      </c>
      <c r="AO1748">
        <v>6220</v>
      </c>
      <c r="AQ1748">
        <v>429</v>
      </c>
      <c r="AR1748" s="29">
        <v>204</v>
      </c>
      <c r="AS1748">
        <v>68</v>
      </c>
    </row>
    <row r="1749" spans="13:46" x14ac:dyDescent="0.35">
      <c r="M1749"/>
      <c r="AC1749"/>
      <c r="AF1749">
        <v>451</v>
      </c>
      <c r="AG1749">
        <v>144903</v>
      </c>
      <c r="AH1749">
        <v>1793</v>
      </c>
      <c r="AI1749">
        <v>2</v>
      </c>
      <c r="AJ1749">
        <v>21</v>
      </c>
      <c r="AK1749">
        <v>223</v>
      </c>
      <c r="AM1749" s="23" t="s">
        <v>43</v>
      </c>
      <c r="AN1749" t="s">
        <v>877</v>
      </c>
      <c r="AO1749">
        <v>6227</v>
      </c>
      <c r="AQ1749">
        <v>470</v>
      </c>
      <c r="AR1749" s="29">
        <v>3864</v>
      </c>
      <c r="AS1749">
        <v>95</v>
      </c>
    </row>
    <row r="1750" spans="13:46" x14ac:dyDescent="0.35">
      <c r="M1750"/>
      <c r="AC1750"/>
      <c r="AF1750">
        <v>451</v>
      </c>
      <c r="AG1750">
        <v>144903</v>
      </c>
      <c r="AH1750">
        <v>1793</v>
      </c>
      <c r="AI1750">
        <v>2</v>
      </c>
      <c r="AJ1750">
        <v>21</v>
      </c>
      <c r="AK1750">
        <v>223</v>
      </c>
      <c r="AM1750" s="23" t="s">
        <v>26</v>
      </c>
      <c r="AN1750" t="s">
        <v>878</v>
      </c>
      <c r="AO1750">
        <v>6230</v>
      </c>
      <c r="AQ1750">
        <v>386</v>
      </c>
      <c r="AR1750" s="29">
        <v>67</v>
      </c>
      <c r="AS1750">
        <v>24</v>
      </c>
    </row>
    <row r="1751" spans="13:46" x14ac:dyDescent="0.35">
      <c r="M1751"/>
      <c r="AC1751"/>
      <c r="AF1751">
        <v>451</v>
      </c>
      <c r="AG1751">
        <v>144903</v>
      </c>
      <c r="AH1751">
        <v>1793</v>
      </c>
      <c r="AI1751">
        <v>2</v>
      </c>
      <c r="AJ1751">
        <v>22</v>
      </c>
      <c r="AK1751">
        <v>224</v>
      </c>
      <c r="AM1751" s="23" t="s">
        <v>26</v>
      </c>
      <c r="AN1751" t="s">
        <v>879</v>
      </c>
      <c r="AO1751">
        <v>6231</v>
      </c>
      <c r="AQ1751">
        <v>471</v>
      </c>
      <c r="AR1751" s="29">
        <v>70</v>
      </c>
      <c r="AS1751">
        <v>82</v>
      </c>
    </row>
    <row r="1752" spans="13:46" x14ac:dyDescent="0.35">
      <c r="M1752"/>
      <c r="AC1752"/>
      <c r="AF1752">
        <v>451</v>
      </c>
      <c r="AG1752">
        <v>144903</v>
      </c>
      <c r="AH1752">
        <v>1793</v>
      </c>
      <c r="AI1752">
        <v>2</v>
      </c>
      <c r="AJ1752">
        <v>25</v>
      </c>
      <c r="AK1752">
        <v>224</v>
      </c>
      <c r="AM1752" s="23" t="s">
        <v>26</v>
      </c>
      <c r="AN1752" t="s">
        <v>879</v>
      </c>
      <c r="AO1752">
        <v>6232</v>
      </c>
      <c r="AQ1752">
        <v>471</v>
      </c>
      <c r="AR1752" s="29">
        <v>26</v>
      </c>
      <c r="AS1752">
        <v>85</v>
      </c>
    </row>
    <row r="1753" spans="13:46" x14ac:dyDescent="0.35">
      <c r="M1753"/>
      <c r="AC1753"/>
      <c r="AF1753">
        <v>451</v>
      </c>
      <c r="AG1753">
        <v>144903</v>
      </c>
      <c r="AH1753">
        <v>1793</v>
      </c>
      <c r="AI1753">
        <v>2</v>
      </c>
      <c r="AJ1753">
        <v>25</v>
      </c>
      <c r="AK1753">
        <v>224</v>
      </c>
      <c r="AM1753" t="s">
        <v>228</v>
      </c>
      <c r="AN1753" t="s">
        <v>271</v>
      </c>
      <c r="AO1753">
        <v>6233</v>
      </c>
      <c r="AQ1753">
        <v>474</v>
      </c>
      <c r="AR1753" s="29">
        <v>1960</v>
      </c>
      <c r="AS1753">
        <v>8</v>
      </c>
    </row>
    <row r="1754" spans="13:46" x14ac:dyDescent="0.35">
      <c r="M1754"/>
      <c r="AC1754"/>
      <c r="AF1754">
        <v>451</v>
      </c>
      <c r="AG1754">
        <v>144903</v>
      </c>
      <c r="AH1754">
        <v>1793</v>
      </c>
      <c r="AI1754">
        <v>2</v>
      </c>
      <c r="AJ1754">
        <v>25</v>
      </c>
      <c r="AK1754">
        <v>224</v>
      </c>
      <c r="AM1754" s="23" t="s">
        <v>26</v>
      </c>
      <c r="AN1754" t="s">
        <v>880</v>
      </c>
      <c r="AO1754">
        <v>6234</v>
      </c>
      <c r="AQ1754">
        <v>471</v>
      </c>
      <c r="AR1754" s="29">
        <v>7861</v>
      </c>
      <c r="AS1754">
        <v>8</v>
      </c>
      <c r="AT1754" s="39"/>
    </row>
    <row r="1755" spans="13:46" x14ac:dyDescent="0.35">
      <c r="M1755"/>
      <c r="AC1755"/>
      <c r="AF1755">
        <v>451</v>
      </c>
      <c r="AG1755">
        <v>144906</v>
      </c>
      <c r="AH1755">
        <v>1793</v>
      </c>
      <c r="AI1755">
        <v>2</v>
      </c>
      <c r="AJ1755">
        <v>26</v>
      </c>
      <c r="AK1755">
        <v>224</v>
      </c>
      <c r="AM1755" s="23" t="s">
        <v>185</v>
      </c>
      <c r="AN1755" t="s">
        <v>288</v>
      </c>
      <c r="AO1755">
        <v>6235</v>
      </c>
      <c r="AQ1755">
        <v>424</v>
      </c>
      <c r="AR1755" s="29">
        <v>99</v>
      </c>
      <c r="AS1755">
        <v>36</v>
      </c>
    </row>
    <row r="1756" spans="13:46" x14ac:dyDescent="0.35">
      <c r="M1756"/>
      <c r="AC1756"/>
      <c r="AF1756">
        <v>451</v>
      </c>
      <c r="AG1756">
        <v>144906</v>
      </c>
      <c r="AH1756">
        <v>1793</v>
      </c>
      <c r="AI1756">
        <v>2</v>
      </c>
      <c r="AJ1756">
        <v>26</v>
      </c>
      <c r="AK1756">
        <v>224</v>
      </c>
      <c r="AM1756" s="23" t="s">
        <v>758</v>
      </c>
      <c r="AN1756" t="s">
        <v>521</v>
      </c>
      <c r="AO1756">
        <v>6236</v>
      </c>
      <c r="AQ1756">
        <v>389</v>
      </c>
      <c r="AR1756" s="29">
        <v>9</v>
      </c>
      <c r="AS1756">
        <v>21</v>
      </c>
    </row>
    <row r="1757" spans="13:46" x14ac:dyDescent="0.35">
      <c r="M1757"/>
      <c r="AC1757"/>
      <c r="AF1757">
        <v>451</v>
      </c>
      <c r="AG1757">
        <v>144906</v>
      </c>
      <c r="AH1757">
        <v>1793</v>
      </c>
      <c r="AI1757">
        <v>2</v>
      </c>
      <c r="AJ1757">
        <v>26</v>
      </c>
      <c r="AK1757">
        <v>224</v>
      </c>
      <c r="AM1757" s="23" t="s">
        <v>310</v>
      </c>
      <c r="AN1757" t="s">
        <v>881</v>
      </c>
      <c r="AO1757">
        <v>6241</v>
      </c>
      <c r="AQ1757">
        <v>472</v>
      </c>
      <c r="AR1757" s="29">
        <v>16</v>
      </c>
      <c r="AS1757">
        <v>99</v>
      </c>
    </row>
    <row r="1758" spans="13:46" x14ac:dyDescent="0.35">
      <c r="M1758"/>
      <c r="AC1758"/>
      <c r="AF1758">
        <v>451</v>
      </c>
      <c r="AG1758">
        <v>144906</v>
      </c>
      <c r="AH1758">
        <v>1793</v>
      </c>
      <c r="AI1758">
        <v>2</v>
      </c>
      <c r="AJ1758">
        <v>26</v>
      </c>
      <c r="AK1758">
        <v>224</v>
      </c>
      <c r="AM1758" s="23" t="s">
        <v>53</v>
      </c>
      <c r="AN1758" t="s">
        <v>882</v>
      </c>
      <c r="AO1758">
        <v>6242</v>
      </c>
      <c r="AQ1758">
        <v>196</v>
      </c>
      <c r="AR1758" s="29">
        <v>5</v>
      </c>
      <c r="AS1758">
        <v>40</v>
      </c>
    </row>
    <row r="1759" spans="13:46" x14ac:dyDescent="0.35">
      <c r="M1759"/>
      <c r="AC1759"/>
      <c r="AF1759">
        <v>451</v>
      </c>
      <c r="AG1759">
        <v>144906</v>
      </c>
      <c r="AH1759">
        <v>1793</v>
      </c>
      <c r="AI1759">
        <v>2</v>
      </c>
      <c r="AJ1759">
        <v>28</v>
      </c>
      <c r="AK1759">
        <v>225</v>
      </c>
      <c r="AM1759" s="23" t="s">
        <v>133</v>
      </c>
      <c r="AN1759" t="s">
        <v>44</v>
      </c>
      <c r="AO1759">
        <v>6243</v>
      </c>
      <c r="AQ1759">
        <v>472</v>
      </c>
      <c r="AR1759" s="29">
        <v>363</v>
      </c>
      <c r="AS1759">
        <v>42</v>
      </c>
    </row>
    <row r="1760" spans="13:46" x14ac:dyDescent="0.35">
      <c r="M1760"/>
      <c r="AC1760"/>
      <c r="AF1760">
        <v>451</v>
      </c>
      <c r="AG1760">
        <v>144906</v>
      </c>
      <c r="AH1760">
        <v>1793</v>
      </c>
      <c r="AI1760">
        <v>2</v>
      </c>
      <c r="AJ1760">
        <v>28</v>
      </c>
      <c r="AK1760">
        <v>225</v>
      </c>
      <c r="AM1760" s="23" t="s">
        <v>883</v>
      </c>
      <c r="AN1760" t="s">
        <v>884</v>
      </c>
      <c r="AO1760">
        <v>6244</v>
      </c>
      <c r="AQ1760">
        <v>472</v>
      </c>
      <c r="AR1760" s="29">
        <v>5</v>
      </c>
      <c r="AS1760">
        <v>96</v>
      </c>
    </row>
    <row r="1761" spans="13:45" x14ac:dyDescent="0.35">
      <c r="M1761"/>
      <c r="AC1761"/>
      <c r="AF1761">
        <v>451</v>
      </c>
      <c r="AG1761">
        <v>144906</v>
      </c>
      <c r="AH1761">
        <v>1793</v>
      </c>
      <c r="AI1761">
        <v>2</v>
      </c>
      <c r="AJ1761">
        <v>28</v>
      </c>
      <c r="AK1761">
        <v>225</v>
      </c>
      <c r="AM1761" s="23" t="s">
        <v>885</v>
      </c>
      <c r="AN1761" t="s">
        <v>679</v>
      </c>
      <c r="AO1761">
        <v>6245</v>
      </c>
      <c r="AQ1761">
        <v>473</v>
      </c>
      <c r="AR1761" s="29">
        <v>297</v>
      </c>
      <c r="AS1761">
        <v>68</v>
      </c>
    </row>
    <row r="1762" spans="13:45" x14ac:dyDescent="0.35">
      <c r="M1762"/>
      <c r="AC1762"/>
      <c r="AF1762">
        <v>451</v>
      </c>
      <c r="AG1762">
        <v>144906</v>
      </c>
      <c r="AH1762">
        <v>1793</v>
      </c>
      <c r="AI1762">
        <v>2</v>
      </c>
      <c r="AJ1762">
        <v>28</v>
      </c>
      <c r="AK1762">
        <v>225</v>
      </c>
      <c r="AM1762" t="s">
        <v>228</v>
      </c>
      <c r="AN1762" t="s">
        <v>271</v>
      </c>
      <c r="AO1762">
        <v>6251</v>
      </c>
      <c r="AQ1762">
        <v>474</v>
      </c>
      <c r="AR1762" s="29">
        <v>6209</v>
      </c>
      <c r="AS1762">
        <v>51</v>
      </c>
    </row>
    <row r="1763" spans="13:45" x14ac:dyDescent="0.35">
      <c r="M1763"/>
      <c r="AC1763"/>
      <c r="AF1763">
        <v>451</v>
      </c>
      <c r="AG1763">
        <v>144906</v>
      </c>
      <c r="AH1763">
        <v>1793</v>
      </c>
      <c r="AI1763">
        <v>2</v>
      </c>
      <c r="AJ1763">
        <v>28</v>
      </c>
      <c r="AK1763">
        <v>225</v>
      </c>
      <c r="AM1763" s="23" t="s">
        <v>27</v>
      </c>
      <c r="AN1763" t="s">
        <v>748</v>
      </c>
      <c r="AO1763">
        <v>6252</v>
      </c>
      <c r="AQ1763">
        <v>357</v>
      </c>
      <c r="AR1763" s="29">
        <v>136</v>
      </c>
      <c r="AS1763">
        <v>88</v>
      </c>
    </row>
    <row r="1764" spans="13:45" x14ac:dyDescent="0.35">
      <c r="M1764"/>
      <c r="AC1764"/>
      <c r="AF1764">
        <v>451</v>
      </c>
      <c r="AG1764">
        <v>144906</v>
      </c>
      <c r="AH1764">
        <v>1793</v>
      </c>
      <c r="AI1764">
        <v>3</v>
      </c>
      <c r="AJ1764">
        <v>4</v>
      </c>
      <c r="AK1764">
        <v>226</v>
      </c>
      <c r="AM1764" s="23" t="s">
        <v>225</v>
      </c>
      <c r="AN1764" t="s">
        <v>226</v>
      </c>
      <c r="AO1764">
        <v>6253</v>
      </c>
      <c r="AQ1764">
        <v>251</v>
      </c>
      <c r="AR1764" s="21">
        <v>164</v>
      </c>
      <c r="AS1764">
        <v>72</v>
      </c>
    </row>
    <row r="1765" spans="13:45" x14ac:dyDescent="0.35">
      <c r="M1765"/>
      <c r="AC1765"/>
      <c r="AF1765">
        <v>451</v>
      </c>
      <c r="AG1765">
        <v>144906</v>
      </c>
      <c r="AH1765">
        <v>1793</v>
      </c>
      <c r="AI1765">
        <v>3</v>
      </c>
      <c r="AJ1765">
        <v>4</v>
      </c>
      <c r="AK1765">
        <v>226</v>
      </c>
      <c r="AM1765" s="23" t="s">
        <v>272</v>
      </c>
      <c r="AN1765" t="s">
        <v>886</v>
      </c>
      <c r="AO1765">
        <v>6259</v>
      </c>
      <c r="AQ1765">
        <v>395</v>
      </c>
      <c r="AR1765" s="29">
        <v>6</v>
      </c>
      <c r="AS1765">
        <v>91</v>
      </c>
    </row>
    <row r="1766" spans="13:45" x14ac:dyDescent="0.35">
      <c r="M1766"/>
      <c r="AC1766"/>
      <c r="AF1766">
        <v>451</v>
      </c>
      <c r="AG1766">
        <v>144906</v>
      </c>
      <c r="AH1766">
        <v>1793</v>
      </c>
      <c r="AI1766">
        <v>3</v>
      </c>
      <c r="AJ1766">
        <v>5</v>
      </c>
      <c r="AK1766">
        <v>226</v>
      </c>
      <c r="AM1766" t="s">
        <v>403</v>
      </c>
      <c r="AN1766" t="s">
        <v>1050</v>
      </c>
      <c r="AO1766">
        <v>6260</v>
      </c>
      <c r="AQ1766">
        <v>96</v>
      </c>
      <c r="AR1766" s="29">
        <v>11</v>
      </c>
      <c r="AS1766">
        <v>40</v>
      </c>
    </row>
    <row r="1767" spans="13:45" x14ac:dyDescent="0.35">
      <c r="M1767"/>
      <c r="AC1767"/>
      <c r="AF1767">
        <v>451</v>
      </c>
      <c r="AG1767">
        <v>144906</v>
      </c>
      <c r="AH1767">
        <v>1793</v>
      </c>
      <c r="AI1767">
        <v>3</v>
      </c>
      <c r="AJ1767">
        <v>6</v>
      </c>
      <c r="AK1767">
        <v>226</v>
      </c>
      <c r="AM1767" s="23" t="s">
        <v>24</v>
      </c>
      <c r="AN1767" t="s">
        <v>83</v>
      </c>
      <c r="AO1767">
        <v>6261</v>
      </c>
      <c r="AQ1767">
        <v>195</v>
      </c>
      <c r="AR1767" s="29">
        <v>28</v>
      </c>
      <c r="AS1767">
        <v>61</v>
      </c>
    </row>
    <row r="1768" spans="13:45" x14ac:dyDescent="0.35">
      <c r="M1768"/>
      <c r="AC1768"/>
      <c r="AF1768">
        <v>451</v>
      </c>
      <c r="AG1768">
        <v>144906</v>
      </c>
      <c r="AH1768">
        <v>1793</v>
      </c>
      <c r="AI1768">
        <v>3</v>
      </c>
      <c r="AJ1768">
        <v>6</v>
      </c>
      <c r="AK1768">
        <v>226</v>
      </c>
      <c r="AM1768" s="23" t="s">
        <v>272</v>
      </c>
      <c r="AN1768" t="s">
        <v>886</v>
      </c>
      <c r="AO1768">
        <v>6262</v>
      </c>
      <c r="AQ1768">
        <v>395</v>
      </c>
      <c r="AR1768" s="29">
        <v>514</v>
      </c>
      <c r="AS1768">
        <v>82</v>
      </c>
    </row>
    <row r="1769" spans="13:45" x14ac:dyDescent="0.35">
      <c r="M1769"/>
      <c r="AC1769"/>
      <c r="AF1769">
        <v>451</v>
      </c>
      <c r="AG1769">
        <v>144906</v>
      </c>
      <c r="AH1769">
        <v>1793</v>
      </c>
      <c r="AI1769">
        <v>3</v>
      </c>
      <c r="AJ1769">
        <v>6</v>
      </c>
      <c r="AK1769">
        <v>226</v>
      </c>
      <c r="AM1769" s="23" t="s">
        <v>26</v>
      </c>
      <c r="AN1769" t="s">
        <v>869</v>
      </c>
      <c r="AO1769">
        <v>6263</v>
      </c>
      <c r="AQ1769">
        <v>152</v>
      </c>
      <c r="AR1769" s="29">
        <v>5</v>
      </c>
      <c r="AS1769">
        <v>52</v>
      </c>
    </row>
    <row r="1770" spans="13:45" x14ac:dyDescent="0.35">
      <c r="M1770"/>
      <c r="AC1770"/>
      <c r="AF1770">
        <v>451</v>
      </c>
      <c r="AG1770">
        <v>144906</v>
      </c>
      <c r="AH1770">
        <v>1793</v>
      </c>
      <c r="AI1770">
        <v>3</v>
      </c>
      <c r="AJ1770">
        <v>6</v>
      </c>
      <c r="AK1770">
        <v>226</v>
      </c>
      <c r="AM1770" s="23" t="s">
        <v>27</v>
      </c>
      <c r="AN1770" t="s">
        <v>873</v>
      </c>
      <c r="AO1770">
        <v>6267</v>
      </c>
      <c r="AQ1770">
        <v>244</v>
      </c>
      <c r="AR1770" s="29">
        <v>29</v>
      </c>
      <c r="AS1770">
        <v>0</v>
      </c>
    </row>
    <row r="1771" spans="13:45" x14ac:dyDescent="0.35">
      <c r="M1771"/>
      <c r="AC1771"/>
      <c r="AF1771">
        <v>451</v>
      </c>
      <c r="AG1771">
        <v>144906</v>
      </c>
      <c r="AH1771">
        <v>1793</v>
      </c>
      <c r="AI1771">
        <v>3</v>
      </c>
      <c r="AJ1771">
        <v>6</v>
      </c>
      <c r="AK1771">
        <v>226</v>
      </c>
      <c r="AM1771" s="23" t="s">
        <v>330</v>
      </c>
      <c r="AN1771" t="s">
        <v>513</v>
      </c>
      <c r="AO1771">
        <v>6268</v>
      </c>
      <c r="AQ1771">
        <v>469</v>
      </c>
      <c r="AR1771" s="29">
        <v>94</v>
      </c>
      <c r="AS1771">
        <v>32</v>
      </c>
    </row>
    <row r="1772" spans="13:45" x14ac:dyDescent="0.35">
      <c r="M1772"/>
      <c r="AC1772"/>
      <c r="AF1772">
        <v>451</v>
      </c>
      <c r="AG1772">
        <v>144906</v>
      </c>
      <c r="AH1772">
        <v>1793</v>
      </c>
      <c r="AI1772">
        <v>3</v>
      </c>
      <c r="AJ1772">
        <v>8</v>
      </c>
      <c r="AK1772">
        <v>226</v>
      </c>
      <c r="AM1772" s="23" t="s">
        <v>24</v>
      </c>
      <c r="AN1772" t="s">
        <v>887</v>
      </c>
      <c r="AO1772">
        <v>6269</v>
      </c>
      <c r="AQ1772">
        <v>3</v>
      </c>
      <c r="AR1772" s="29">
        <v>35</v>
      </c>
      <c r="AS1772">
        <v>34</v>
      </c>
    </row>
    <row r="1773" spans="13:45" x14ac:dyDescent="0.35">
      <c r="M1773"/>
      <c r="AC1773"/>
      <c r="AF1773">
        <v>451</v>
      </c>
      <c r="AG1773">
        <v>144906</v>
      </c>
      <c r="AH1773">
        <v>1793</v>
      </c>
      <c r="AI1773">
        <v>3</v>
      </c>
      <c r="AJ1773">
        <v>8</v>
      </c>
      <c r="AK1773">
        <v>226</v>
      </c>
      <c r="AM1773" s="23" t="s">
        <v>53</v>
      </c>
      <c r="AN1773" s="23" t="s">
        <v>801</v>
      </c>
      <c r="AO1773">
        <v>6270</v>
      </c>
      <c r="AQ1773">
        <v>430</v>
      </c>
      <c r="AR1773" s="29">
        <v>59</v>
      </c>
      <c r="AS1773">
        <v>38</v>
      </c>
    </row>
    <row r="1774" spans="13:45" x14ac:dyDescent="0.35">
      <c r="M1774"/>
      <c r="AC1774"/>
      <c r="AF1774">
        <v>451</v>
      </c>
      <c r="AG1774">
        <v>144906</v>
      </c>
      <c r="AH1774">
        <v>1793</v>
      </c>
      <c r="AI1774">
        <v>3</v>
      </c>
      <c r="AJ1774">
        <v>8</v>
      </c>
      <c r="AK1774">
        <v>226</v>
      </c>
      <c r="AM1774" s="23" t="s">
        <v>824</v>
      </c>
      <c r="AN1774" t="s">
        <v>84</v>
      </c>
      <c r="AO1774">
        <v>6271</v>
      </c>
      <c r="AQ1774">
        <v>208</v>
      </c>
      <c r="AR1774" s="29">
        <v>19</v>
      </c>
      <c r="AS1774">
        <v>20</v>
      </c>
    </row>
    <row r="1775" spans="13:45" x14ac:dyDescent="0.35">
      <c r="M1775"/>
      <c r="AC1775"/>
      <c r="AF1775">
        <v>451</v>
      </c>
      <c r="AG1775">
        <v>144906</v>
      </c>
      <c r="AH1775">
        <v>1793</v>
      </c>
      <c r="AI1775">
        <v>3</v>
      </c>
      <c r="AJ1775">
        <v>8</v>
      </c>
      <c r="AK1775">
        <v>226</v>
      </c>
      <c r="AM1775" s="23" t="s">
        <v>24</v>
      </c>
      <c r="AN1775" t="s">
        <v>888</v>
      </c>
      <c r="AO1775">
        <v>6272</v>
      </c>
      <c r="AQ1775">
        <v>4</v>
      </c>
      <c r="AR1775" s="29">
        <v>7</v>
      </c>
      <c r="AS1775">
        <v>95</v>
      </c>
    </row>
    <row r="1776" spans="13:45" x14ac:dyDescent="0.35">
      <c r="M1776"/>
      <c r="AC1776"/>
      <c r="AF1776">
        <v>451</v>
      </c>
      <c r="AG1776">
        <v>144906</v>
      </c>
      <c r="AH1776">
        <v>1793</v>
      </c>
      <c r="AI1776">
        <v>3</v>
      </c>
      <c r="AJ1776">
        <v>8</v>
      </c>
      <c r="AK1776">
        <v>226</v>
      </c>
      <c r="AM1776" s="23" t="s">
        <v>104</v>
      </c>
      <c r="AN1776" t="s">
        <v>577</v>
      </c>
      <c r="AO1776">
        <v>6273</v>
      </c>
      <c r="AQ1776">
        <v>213</v>
      </c>
      <c r="AR1776" s="29">
        <v>31</v>
      </c>
      <c r="AS1776">
        <v>5</v>
      </c>
    </row>
    <row r="1777" spans="13:46" x14ac:dyDescent="0.35">
      <c r="M1777"/>
      <c r="AC1777"/>
      <c r="AF1777">
        <v>451</v>
      </c>
      <c r="AG1777">
        <v>144906</v>
      </c>
      <c r="AH1777">
        <v>1793</v>
      </c>
      <c r="AI1777">
        <v>3</v>
      </c>
      <c r="AJ1777">
        <v>8</v>
      </c>
      <c r="AK1777">
        <v>226</v>
      </c>
      <c r="AM1777" s="23" t="s">
        <v>53</v>
      </c>
      <c r="AN1777" t="s">
        <v>227</v>
      </c>
      <c r="AO1777">
        <v>6277</v>
      </c>
      <c r="AQ1777">
        <v>476</v>
      </c>
      <c r="AR1777" s="29">
        <v>522</v>
      </c>
      <c r="AS1777">
        <v>83</v>
      </c>
    </row>
    <row r="1778" spans="13:46" x14ac:dyDescent="0.35">
      <c r="M1778"/>
      <c r="AC1778"/>
      <c r="AF1778">
        <v>451</v>
      </c>
      <c r="AG1778">
        <v>144906</v>
      </c>
      <c r="AH1778">
        <v>1793</v>
      </c>
      <c r="AI1778">
        <v>3</v>
      </c>
      <c r="AJ1778">
        <v>8</v>
      </c>
      <c r="AK1778">
        <v>226</v>
      </c>
      <c r="AL1778" t="s">
        <v>23</v>
      </c>
      <c r="AM1778" s="23" t="s">
        <v>53</v>
      </c>
      <c r="AN1778" t="s">
        <v>227</v>
      </c>
      <c r="AO1778">
        <v>6278</v>
      </c>
      <c r="AQ1778">
        <v>476</v>
      </c>
      <c r="AR1778" s="29">
        <v>175</v>
      </c>
      <c r="AS1778">
        <v>59</v>
      </c>
    </row>
    <row r="1779" spans="13:46" x14ac:dyDescent="0.35">
      <c r="M1779"/>
      <c r="AC1779"/>
      <c r="AF1779">
        <v>451</v>
      </c>
      <c r="AG1779">
        <v>144906</v>
      </c>
      <c r="AH1779">
        <v>1793</v>
      </c>
      <c r="AI1779">
        <v>3</v>
      </c>
      <c r="AJ1779">
        <v>11</v>
      </c>
      <c r="AK1779">
        <v>227</v>
      </c>
      <c r="AM1779" s="23" t="s">
        <v>27</v>
      </c>
      <c r="AN1779" t="s">
        <v>889</v>
      </c>
      <c r="AO1779">
        <v>6281</v>
      </c>
      <c r="AQ1779">
        <v>5</v>
      </c>
      <c r="AR1779" s="29">
        <v>504</v>
      </c>
      <c r="AS1779">
        <v>50</v>
      </c>
    </row>
    <row r="1780" spans="13:46" x14ac:dyDescent="0.35">
      <c r="M1780"/>
      <c r="AC1780"/>
      <c r="AF1780">
        <v>451</v>
      </c>
      <c r="AG1780">
        <v>144906</v>
      </c>
      <c r="AH1780">
        <v>1793</v>
      </c>
      <c r="AI1780">
        <v>3</v>
      </c>
      <c r="AJ1780">
        <v>11</v>
      </c>
      <c r="AK1780">
        <v>227</v>
      </c>
      <c r="AM1780" s="23" t="s">
        <v>27</v>
      </c>
      <c r="AN1780" t="s">
        <v>890</v>
      </c>
      <c r="AO1780">
        <v>6282</v>
      </c>
      <c r="AQ1780">
        <v>5</v>
      </c>
      <c r="AR1780" s="29">
        <v>90</v>
      </c>
      <c r="AS1780">
        <v>62</v>
      </c>
    </row>
    <row r="1781" spans="13:46" x14ac:dyDescent="0.35">
      <c r="M1781"/>
      <c r="AC1781"/>
      <c r="AF1781">
        <v>451</v>
      </c>
      <c r="AG1781">
        <v>144918</v>
      </c>
      <c r="AH1781">
        <v>1793</v>
      </c>
      <c r="AI1781">
        <v>3</v>
      </c>
      <c r="AJ1781">
        <v>11</v>
      </c>
      <c r="AK1781">
        <v>227</v>
      </c>
      <c r="AM1781" s="23" t="s">
        <v>317</v>
      </c>
      <c r="AN1781" t="s">
        <v>630</v>
      </c>
      <c r="AO1781">
        <v>6288</v>
      </c>
      <c r="AQ1781">
        <v>427</v>
      </c>
      <c r="AR1781" s="29">
        <v>64</v>
      </c>
      <c r="AS1781">
        <v>36</v>
      </c>
      <c r="AT1781" s="39"/>
    </row>
    <row r="1782" spans="13:46" x14ac:dyDescent="0.35">
      <c r="M1782"/>
      <c r="AC1782"/>
      <c r="AF1782">
        <v>451</v>
      </c>
      <c r="AG1782">
        <v>144918</v>
      </c>
      <c r="AH1782">
        <v>1793</v>
      </c>
      <c r="AI1782">
        <v>3</v>
      </c>
      <c r="AJ1782">
        <v>13</v>
      </c>
      <c r="AK1782">
        <v>227</v>
      </c>
      <c r="AM1782" s="23" t="s">
        <v>151</v>
      </c>
      <c r="AN1782" t="s">
        <v>891</v>
      </c>
      <c r="AO1782">
        <v>6289</v>
      </c>
      <c r="AQ1782">
        <v>18</v>
      </c>
      <c r="AR1782" s="29">
        <v>437</v>
      </c>
      <c r="AS1782">
        <v>6</v>
      </c>
      <c r="AT1782" s="39"/>
    </row>
    <row r="1783" spans="13:46" x14ac:dyDescent="0.35">
      <c r="M1783"/>
      <c r="AC1783"/>
      <c r="AF1783">
        <v>451</v>
      </c>
      <c r="AG1783">
        <v>144918</v>
      </c>
      <c r="AH1783">
        <v>1793</v>
      </c>
      <c r="AI1783">
        <v>3</v>
      </c>
      <c r="AJ1783">
        <v>13</v>
      </c>
      <c r="AK1783">
        <v>227</v>
      </c>
      <c r="AM1783" s="23" t="s">
        <v>26</v>
      </c>
      <c r="AN1783" t="s">
        <v>450</v>
      </c>
      <c r="AO1783">
        <v>6290</v>
      </c>
      <c r="AQ1783">
        <v>122</v>
      </c>
      <c r="AR1783" s="29">
        <v>414</v>
      </c>
      <c r="AS1783">
        <v>1</v>
      </c>
    </row>
    <row r="1784" spans="13:46" x14ac:dyDescent="0.35">
      <c r="M1784"/>
      <c r="AC1784"/>
      <c r="AF1784">
        <v>451</v>
      </c>
      <c r="AG1784">
        <v>144918</v>
      </c>
      <c r="AH1784">
        <v>1793</v>
      </c>
      <c r="AI1784">
        <v>3</v>
      </c>
      <c r="AJ1784">
        <v>14</v>
      </c>
      <c r="AK1784">
        <v>227</v>
      </c>
      <c r="AM1784" s="23" t="s">
        <v>26</v>
      </c>
      <c r="AN1784" t="s">
        <v>450</v>
      </c>
      <c r="AO1784">
        <v>6291</v>
      </c>
      <c r="AQ1784">
        <v>122</v>
      </c>
      <c r="AR1784" s="29">
        <v>28</v>
      </c>
      <c r="AS1784">
        <v>84</v>
      </c>
    </row>
    <row r="1785" spans="13:46" x14ac:dyDescent="0.35">
      <c r="M1785"/>
      <c r="AC1785"/>
      <c r="AF1785">
        <v>451</v>
      </c>
      <c r="AG1785">
        <v>144918</v>
      </c>
      <c r="AH1785">
        <v>1793</v>
      </c>
      <c r="AI1785">
        <v>3</v>
      </c>
      <c r="AJ1785">
        <v>14</v>
      </c>
      <c r="AK1785">
        <v>227</v>
      </c>
      <c r="AM1785" s="23" t="s">
        <v>892</v>
      </c>
      <c r="AN1785" t="s">
        <v>893</v>
      </c>
      <c r="AO1785">
        <v>6292</v>
      </c>
      <c r="AQ1785">
        <v>19</v>
      </c>
      <c r="AR1785" s="29">
        <v>2665</v>
      </c>
      <c r="AS1785">
        <v>61</v>
      </c>
    </row>
    <row r="1786" spans="13:46" x14ac:dyDescent="0.35">
      <c r="M1786"/>
      <c r="AC1786"/>
      <c r="AF1786">
        <v>451</v>
      </c>
      <c r="AG1786">
        <v>144918</v>
      </c>
      <c r="AH1786">
        <v>1793</v>
      </c>
      <c r="AI1786">
        <v>3</v>
      </c>
      <c r="AJ1786">
        <v>14</v>
      </c>
      <c r="AK1786">
        <v>227</v>
      </c>
      <c r="AM1786" s="23" t="s">
        <v>871</v>
      </c>
      <c r="AN1786" t="s">
        <v>894</v>
      </c>
      <c r="AO1786">
        <v>6297</v>
      </c>
      <c r="AQ1786">
        <v>372</v>
      </c>
      <c r="AR1786" s="29">
        <v>505</v>
      </c>
      <c r="AS1786">
        <v>91</v>
      </c>
    </row>
    <row r="1787" spans="13:46" x14ac:dyDescent="0.35">
      <c r="M1787"/>
      <c r="AC1787"/>
      <c r="AF1787">
        <v>451</v>
      </c>
      <c r="AG1787">
        <v>144918</v>
      </c>
      <c r="AH1787">
        <v>1793</v>
      </c>
      <c r="AI1787">
        <v>3</v>
      </c>
      <c r="AJ1787">
        <v>14</v>
      </c>
      <c r="AK1787">
        <v>227</v>
      </c>
      <c r="AM1787" s="23" t="s">
        <v>729</v>
      </c>
      <c r="AN1787" t="s">
        <v>895</v>
      </c>
      <c r="AO1787">
        <v>6298</v>
      </c>
      <c r="AQ1787">
        <v>19</v>
      </c>
      <c r="AR1787" s="29">
        <v>419</v>
      </c>
      <c r="AS1787">
        <v>42</v>
      </c>
    </row>
    <row r="1788" spans="13:46" x14ac:dyDescent="0.35">
      <c r="M1788"/>
      <c r="AC1788"/>
      <c r="AF1788">
        <v>451</v>
      </c>
      <c r="AG1788">
        <v>144918</v>
      </c>
      <c r="AH1788">
        <v>1793</v>
      </c>
      <c r="AI1788">
        <v>3</v>
      </c>
      <c r="AJ1788">
        <v>15</v>
      </c>
      <c r="AK1788">
        <v>228</v>
      </c>
      <c r="AM1788" s="23" t="s">
        <v>28</v>
      </c>
      <c r="AN1788" t="s">
        <v>56</v>
      </c>
      <c r="AO1788">
        <v>6299</v>
      </c>
      <c r="AQ1788">
        <v>22</v>
      </c>
      <c r="AR1788" s="29">
        <v>314</v>
      </c>
      <c r="AS1788">
        <v>30</v>
      </c>
    </row>
    <row r="1789" spans="13:46" x14ac:dyDescent="0.35">
      <c r="M1789"/>
      <c r="AC1789"/>
      <c r="AF1789">
        <v>451</v>
      </c>
      <c r="AG1789">
        <v>144918</v>
      </c>
      <c r="AH1789">
        <v>1793</v>
      </c>
      <c r="AI1789">
        <v>3</v>
      </c>
      <c r="AJ1789">
        <v>15</v>
      </c>
      <c r="AK1789">
        <v>228</v>
      </c>
      <c r="AM1789" s="23" t="s">
        <v>28</v>
      </c>
      <c r="AN1789" t="s">
        <v>56</v>
      </c>
      <c r="AO1789">
        <v>6300</v>
      </c>
      <c r="AQ1789">
        <v>22</v>
      </c>
      <c r="AR1789" s="29">
        <v>180</v>
      </c>
      <c r="AS1789">
        <v>6</v>
      </c>
    </row>
    <row r="1790" spans="13:46" x14ac:dyDescent="0.35">
      <c r="M1790"/>
      <c r="AC1790"/>
      <c r="AF1790">
        <v>451</v>
      </c>
      <c r="AG1790">
        <v>144918</v>
      </c>
      <c r="AH1790">
        <v>1793</v>
      </c>
      <c r="AI1790">
        <v>3</v>
      </c>
      <c r="AJ1790">
        <v>15</v>
      </c>
      <c r="AK1790">
        <v>228</v>
      </c>
      <c r="AM1790" s="23" t="s">
        <v>465</v>
      </c>
      <c r="AN1790" t="s">
        <v>728</v>
      </c>
      <c r="AO1790">
        <v>6301</v>
      </c>
      <c r="AQ1790">
        <v>39</v>
      </c>
      <c r="AR1790" s="29">
        <v>32</v>
      </c>
      <c r="AS1790">
        <v>54</v>
      </c>
    </row>
    <row r="1791" spans="13:46" x14ac:dyDescent="0.35">
      <c r="M1791"/>
      <c r="AC1791"/>
      <c r="AF1791">
        <v>451</v>
      </c>
      <c r="AG1791">
        <v>144918</v>
      </c>
      <c r="AH1791">
        <v>1793</v>
      </c>
      <c r="AI1791">
        <v>3</v>
      </c>
      <c r="AJ1791">
        <v>15</v>
      </c>
      <c r="AK1791">
        <v>228</v>
      </c>
      <c r="AM1791" s="23" t="s">
        <v>465</v>
      </c>
      <c r="AN1791" t="s">
        <v>728</v>
      </c>
      <c r="AO1791">
        <v>6302</v>
      </c>
      <c r="AQ1791">
        <v>39</v>
      </c>
      <c r="AR1791" s="29">
        <v>530</v>
      </c>
      <c r="AS1791">
        <v>60</v>
      </c>
    </row>
    <row r="1792" spans="13:46" x14ac:dyDescent="0.35">
      <c r="M1792"/>
      <c r="AC1792"/>
      <c r="AF1792">
        <v>451</v>
      </c>
      <c r="AG1792">
        <v>144918</v>
      </c>
      <c r="AH1792">
        <v>1793</v>
      </c>
      <c r="AI1792">
        <v>3</v>
      </c>
      <c r="AJ1792">
        <v>15</v>
      </c>
      <c r="AK1792">
        <v>228</v>
      </c>
      <c r="AM1792" s="23" t="s">
        <v>24</v>
      </c>
      <c r="AN1792" t="s">
        <v>624</v>
      </c>
      <c r="AO1792">
        <v>6304</v>
      </c>
      <c r="AQ1792">
        <v>381</v>
      </c>
      <c r="AR1792" s="29">
        <v>1149</v>
      </c>
      <c r="AS1792">
        <v>48</v>
      </c>
    </row>
    <row r="1793" spans="13:45" x14ac:dyDescent="0.35">
      <c r="M1793"/>
      <c r="AC1793"/>
      <c r="AF1793">
        <v>451</v>
      </c>
      <c r="AG1793">
        <v>144918</v>
      </c>
      <c r="AH1793">
        <v>1793</v>
      </c>
      <c r="AI1793">
        <v>3</v>
      </c>
      <c r="AJ1793">
        <v>15</v>
      </c>
      <c r="AK1793">
        <v>228</v>
      </c>
      <c r="AM1793" s="23" t="s">
        <v>24</v>
      </c>
      <c r="AN1793" t="s">
        <v>624</v>
      </c>
      <c r="AO1793">
        <v>6305</v>
      </c>
      <c r="AQ1793">
        <v>381</v>
      </c>
      <c r="AR1793" s="29">
        <v>2554</v>
      </c>
      <c r="AS1793">
        <v>42</v>
      </c>
    </row>
    <row r="1794" spans="13:45" x14ac:dyDescent="0.35">
      <c r="M1794"/>
      <c r="AC1794"/>
      <c r="AF1794">
        <v>451</v>
      </c>
      <c r="AG1794">
        <v>144918</v>
      </c>
      <c r="AH1794">
        <v>1793</v>
      </c>
      <c r="AI1794">
        <v>3</v>
      </c>
      <c r="AJ1794">
        <v>15</v>
      </c>
      <c r="AK1794">
        <v>228</v>
      </c>
      <c r="AL1794" t="s">
        <v>896</v>
      </c>
      <c r="AM1794" s="23" t="s">
        <v>27</v>
      </c>
      <c r="AN1794" t="s">
        <v>897</v>
      </c>
      <c r="AO1794">
        <v>6311</v>
      </c>
      <c r="AQ1794">
        <v>445</v>
      </c>
      <c r="AR1794" s="29">
        <v>342</v>
      </c>
      <c r="AS1794">
        <v>19</v>
      </c>
    </row>
    <row r="1795" spans="13:45" x14ac:dyDescent="0.35">
      <c r="M1795"/>
      <c r="AC1795"/>
      <c r="AF1795">
        <v>451</v>
      </c>
      <c r="AG1795">
        <v>144918</v>
      </c>
      <c r="AH1795">
        <v>1793</v>
      </c>
      <c r="AI1795">
        <v>3</v>
      </c>
      <c r="AJ1795">
        <v>15</v>
      </c>
      <c r="AK1795">
        <v>228</v>
      </c>
      <c r="AL1795" t="s">
        <v>896</v>
      </c>
      <c r="AM1795" s="23" t="s">
        <v>151</v>
      </c>
      <c r="AN1795" t="s">
        <v>434</v>
      </c>
      <c r="AO1795">
        <v>6312</v>
      </c>
      <c r="AQ1795">
        <v>109</v>
      </c>
      <c r="AR1795" s="29">
        <v>533</v>
      </c>
      <c r="AS1795">
        <v>26</v>
      </c>
    </row>
    <row r="1796" spans="13:45" x14ac:dyDescent="0.35">
      <c r="M1796"/>
      <c r="AC1796"/>
      <c r="AF1796">
        <v>451</v>
      </c>
      <c r="AG1796">
        <v>144918</v>
      </c>
      <c r="AH1796">
        <v>1793</v>
      </c>
      <c r="AI1796">
        <v>3</v>
      </c>
      <c r="AJ1796">
        <v>16</v>
      </c>
      <c r="AK1796">
        <v>228</v>
      </c>
      <c r="AM1796" s="23" t="s">
        <v>27</v>
      </c>
      <c r="AN1796" t="s">
        <v>898</v>
      </c>
      <c r="AO1796">
        <v>6313</v>
      </c>
      <c r="AQ1796">
        <v>22</v>
      </c>
      <c r="AR1796" s="29">
        <v>399</v>
      </c>
      <c r="AS1796">
        <v>54</v>
      </c>
    </row>
    <row r="1797" spans="13:45" x14ac:dyDescent="0.35">
      <c r="M1797"/>
      <c r="AC1797"/>
      <c r="AF1797">
        <v>451</v>
      </c>
      <c r="AG1797">
        <v>144918</v>
      </c>
      <c r="AH1797">
        <v>1793</v>
      </c>
      <c r="AI1797">
        <v>3</v>
      </c>
      <c r="AJ1797">
        <v>16</v>
      </c>
      <c r="AK1797">
        <v>228</v>
      </c>
      <c r="AM1797" s="23" t="s">
        <v>179</v>
      </c>
      <c r="AN1797" t="s">
        <v>180</v>
      </c>
      <c r="AO1797">
        <v>6314</v>
      </c>
      <c r="AQ1797">
        <v>336</v>
      </c>
      <c r="AR1797" s="29">
        <v>4406</v>
      </c>
      <c r="AS1797">
        <v>0</v>
      </c>
    </row>
    <row r="1798" spans="13:45" x14ac:dyDescent="0.35">
      <c r="M1798"/>
      <c r="AC1798"/>
      <c r="AF1798">
        <v>451</v>
      </c>
      <c r="AG1798">
        <v>144921</v>
      </c>
      <c r="AH1798">
        <v>1793</v>
      </c>
      <c r="AI1798">
        <v>3</v>
      </c>
      <c r="AJ1798">
        <v>16</v>
      </c>
      <c r="AK1798">
        <v>228</v>
      </c>
      <c r="AM1798" s="23" t="s">
        <v>24</v>
      </c>
      <c r="AN1798" t="s">
        <v>44</v>
      </c>
      <c r="AO1798">
        <v>6315</v>
      </c>
      <c r="AQ1798">
        <v>298</v>
      </c>
      <c r="AR1798" s="29">
        <v>320</v>
      </c>
      <c r="AS1798">
        <v>0</v>
      </c>
    </row>
    <row r="1799" spans="13:45" x14ac:dyDescent="0.35">
      <c r="M1799"/>
      <c r="AC1799"/>
      <c r="AF1799">
        <v>451</v>
      </c>
      <c r="AG1799">
        <v>144921</v>
      </c>
      <c r="AH1799">
        <v>1793</v>
      </c>
      <c r="AI1799">
        <v>3</v>
      </c>
      <c r="AJ1799">
        <v>16</v>
      </c>
      <c r="AK1799">
        <v>228</v>
      </c>
      <c r="AM1799" s="23" t="s">
        <v>173</v>
      </c>
      <c r="AN1799" t="s">
        <v>739</v>
      </c>
      <c r="AO1799">
        <v>6316</v>
      </c>
      <c r="AQ1799">
        <v>443</v>
      </c>
      <c r="AR1799" s="29">
        <v>12</v>
      </c>
      <c r="AS1799">
        <v>49</v>
      </c>
    </row>
    <row r="1800" spans="13:45" x14ac:dyDescent="0.35">
      <c r="M1800"/>
      <c r="AC1800"/>
      <c r="AF1800">
        <v>451</v>
      </c>
      <c r="AG1800">
        <v>144921</v>
      </c>
      <c r="AH1800">
        <v>1793</v>
      </c>
      <c r="AI1800">
        <v>3</v>
      </c>
      <c r="AJ1800">
        <v>16</v>
      </c>
      <c r="AK1800">
        <v>228</v>
      </c>
      <c r="AM1800" s="23" t="s">
        <v>185</v>
      </c>
      <c r="AN1800" t="s">
        <v>288</v>
      </c>
      <c r="AO1800">
        <v>6317</v>
      </c>
      <c r="AQ1800">
        <v>424</v>
      </c>
      <c r="AR1800" s="29">
        <v>134</v>
      </c>
      <c r="AS1800">
        <v>78</v>
      </c>
    </row>
    <row r="1801" spans="13:45" x14ac:dyDescent="0.35">
      <c r="M1801"/>
      <c r="AC1801"/>
      <c r="AF1801">
        <v>451</v>
      </c>
      <c r="AG1801">
        <v>144921</v>
      </c>
      <c r="AH1801">
        <v>1793</v>
      </c>
      <c r="AI1801">
        <v>3</v>
      </c>
      <c r="AJ1801">
        <v>16</v>
      </c>
      <c r="AK1801">
        <v>228</v>
      </c>
      <c r="AM1801" s="23" t="s">
        <v>173</v>
      </c>
      <c r="AN1801" t="s">
        <v>739</v>
      </c>
      <c r="AO1801">
        <v>6318</v>
      </c>
      <c r="AQ1801">
        <v>443</v>
      </c>
      <c r="AR1801" s="29">
        <v>128</v>
      </c>
      <c r="AS1801">
        <v>48</v>
      </c>
    </row>
    <row r="1802" spans="13:45" x14ac:dyDescent="0.35">
      <c r="M1802"/>
      <c r="AC1802"/>
      <c r="AF1802">
        <v>451</v>
      </c>
      <c r="AG1802">
        <v>144921</v>
      </c>
      <c r="AH1802">
        <v>1793</v>
      </c>
      <c r="AI1802">
        <v>3</v>
      </c>
      <c r="AJ1802">
        <v>16</v>
      </c>
      <c r="AK1802">
        <v>229</v>
      </c>
      <c r="AM1802" s="23" t="s">
        <v>185</v>
      </c>
      <c r="AN1802" t="s">
        <v>288</v>
      </c>
      <c r="AO1802">
        <v>6319</v>
      </c>
      <c r="AQ1802">
        <v>424</v>
      </c>
      <c r="AR1802" s="29">
        <v>555</v>
      </c>
      <c r="AS1802">
        <v>12</v>
      </c>
    </row>
    <row r="1803" spans="13:45" x14ac:dyDescent="0.35">
      <c r="M1803"/>
      <c r="AC1803"/>
      <c r="AF1803">
        <v>451</v>
      </c>
      <c r="AG1803">
        <v>144921</v>
      </c>
      <c r="AH1803">
        <v>1793</v>
      </c>
      <c r="AI1803">
        <v>3</v>
      </c>
      <c r="AJ1803">
        <v>16</v>
      </c>
      <c r="AK1803">
        <v>229</v>
      </c>
      <c r="AM1803" s="23" t="s">
        <v>173</v>
      </c>
      <c r="AN1803" t="s">
        <v>739</v>
      </c>
      <c r="AO1803">
        <v>6340</v>
      </c>
      <c r="AQ1803">
        <v>443</v>
      </c>
      <c r="AR1803" s="29">
        <v>39</v>
      </c>
      <c r="AS1803">
        <v>44</v>
      </c>
    </row>
    <row r="1804" spans="13:45" x14ac:dyDescent="0.35">
      <c r="M1804"/>
      <c r="AC1804"/>
      <c r="AF1804">
        <v>451</v>
      </c>
      <c r="AG1804">
        <v>144921</v>
      </c>
      <c r="AH1804">
        <v>1793</v>
      </c>
      <c r="AI1804">
        <v>3</v>
      </c>
      <c r="AJ1804">
        <v>16</v>
      </c>
      <c r="AK1804">
        <v>229</v>
      </c>
      <c r="AM1804" s="23" t="s">
        <v>27</v>
      </c>
      <c r="AN1804" t="s">
        <v>528</v>
      </c>
      <c r="AO1804">
        <v>6341</v>
      </c>
      <c r="AQ1804">
        <v>66</v>
      </c>
      <c r="AR1804" s="29">
        <v>345</v>
      </c>
      <c r="AS1804">
        <v>60</v>
      </c>
    </row>
    <row r="1805" spans="13:45" x14ac:dyDescent="0.35">
      <c r="M1805"/>
      <c r="AC1805"/>
      <c r="AF1805">
        <v>451</v>
      </c>
      <c r="AG1805">
        <v>144921</v>
      </c>
      <c r="AH1805">
        <v>1793</v>
      </c>
      <c r="AI1805">
        <v>4</v>
      </c>
      <c r="AJ1805">
        <v>4</v>
      </c>
      <c r="AK1805">
        <v>230</v>
      </c>
      <c r="AM1805" t="s">
        <v>228</v>
      </c>
      <c r="AN1805" t="s">
        <v>271</v>
      </c>
      <c r="AO1805">
        <v>6359</v>
      </c>
      <c r="AQ1805">
        <v>474</v>
      </c>
      <c r="AR1805" s="29">
        <v>11811</v>
      </c>
      <c r="AS1805">
        <v>94</v>
      </c>
    </row>
    <row r="1806" spans="13:45" x14ac:dyDescent="0.35">
      <c r="M1806"/>
      <c r="AC1806"/>
      <c r="AF1806">
        <v>451</v>
      </c>
      <c r="AG1806">
        <v>144921</v>
      </c>
      <c r="AH1806">
        <v>1793</v>
      </c>
      <c r="AI1806">
        <v>4</v>
      </c>
      <c r="AJ1806">
        <v>4</v>
      </c>
      <c r="AK1806">
        <v>230</v>
      </c>
      <c r="AM1806" s="23" t="s">
        <v>104</v>
      </c>
      <c r="AN1806" t="s">
        <v>577</v>
      </c>
      <c r="AO1806">
        <v>6360</v>
      </c>
      <c r="AR1806" s="29">
        <v>1405</v>
      </c>
      <c r="AS1806">
        <v>13</v>
      </c>
    </row>
    <row r="1807" spans="13:45" x14ac:dyDescent="0.35">
      <c r="M1807"/>
      <c r="AC1807"/>
      <c r="AF1807">
        <v>451</v>
      </c>
      <c r="AG1807">
        <v>144921</v>
      </c>
      <c r="AH1807">
        <v>1793</v>
      </c>
      <c r="AI1807">
        <v>4</v>
      </c>
      <c r="AJ1807">
        <v>10</v>
      </c>
      <c r="AK1807">
        <v>231</v>
      </c>
      <c r="AM1807" s="23" t="s">
        <v>33</v>
      </c>
      <c r="AN1807" t="s">
        <v>742</v>
      </c>
      <c r="AO1807">
        <v>6361</v>
      </c>
      <c r="AR1807" s="29">
        <v>905</v>
      </c>
      <c r="AS1807">
        <v>41</v>
      </c>
    </row>
    <row r="1808" spans="13:45" x14ac:dyDescent="0.35">
      <c r="M1808"/>
      <c r="AC1808"/>
      <c r="AF1808">
        <v>451</v>
      </c>
      <c r="AG1808">
        <v>144921</v>
      </c>
      <c r="AH1808">
        <v>1793</v>
      </c>
      <c r="AI1808">
        <v>4</v>
      </c>
      <c r="AJ1808">
        <v>10</v>
      </c>
      <c r="AK1808">
        <v>231</v>
      </c>
      <c r="AL1808" t="s">
        <v>23</v>
      </c>
      <c r="AM1808" s="23" t="s">
        <v>27</v>
      </c>
      <c r="AN1808" t="s">
        <v>70</v>
      </c>
      <c r="AO1808">
        <v>6378</v>
      </c>
      <c r="AQ1808">
        <v>13</v>
      </c>
      <c r="AR1808" s="29">
        <v>5000</v>
      </c>
      <c r="AS1808">
        <v>0</v>
      </c>
    </row>
    <row r="1809" spans="13:46" x14ac:dyDescent="0.35">
      <c r="M1809"/>
      <c r="AC1809"/>
      <c r="AF1809">
        <v>451</v>
      </c>
      <c r="AG1809">
        <v>144921</v>
      </c>
      <c r="AH1809">
        <v>1793</v>
      </c>
      <c r="AI1809">
        <v>4</v>
      </c>
      <c r="AJ1809">
        <v>10</v>
      </c>
      <c r="AK1809">
        <v>231</v>
      </c>
      <c r="AM1809" s="27" t="s">
        <v>379</v>
      </c>
      <c r="AN1809" s="27" t="s">
        <v>378</v>
      </c>
      <c r="AO1809">
        <v>6380</v>
      </c>
      <c r="AQ1809">
        <v>76</v>
      </c>
      <c r="AR1809" s="29">
        <v>140</v>
      </c>
      <c r="AS1809">
        <v>34</v>
      </c>
    </row>
    <row r="1810" spans="13:46" x14ac:dyDescent="0.35">
      <c r="M1810"/>
      <c r="AC1810"/>
      <c r="AF1810">
        <v>451</v>
      </c>
      <c r="AG1810">
        <v>144921</v>
      </c>
      <c r="AH1810">
        <v>1793</v>
      </c>
      <c r="AI1810">
        <v>4</v>
      </c>
      <c r="AJ1810">
        <v>15</v>
      </c>
      <c r="AK1810">
        <v>233</v>
      </c>
      <c r="AM1810" s="23" t="s">
        <v>220</v>
      </c>
      <c r="AN1810" t="s">
        <v>132</v>
      </c>
      <c r="AO1810">
        <v>6381</v>
      </c>
      <c r="AQ1810">
        <v>55</v>
      </c>
      <c r="AR1810" s="29">
        <v>66</v>
      </c>
      <c r="AS1810">
        <v>25</v>
      </c>
    </row>
    <row r="1811" spans="13:46" x14ac:dyDescent="0.35">
      <c r="M1811"/>
      <c r="AC1811"/>
      <c r="AF1811">
        <v>452</v>
      </c>
      <c r="AG1811">
        <v>144925</v>
      </c>
      <c r="AH1811">
        <v>1793</v>
      </c>
      <c r="AI1811">
        <v>4</v>
      </c>
      <c r="AJ1811">
        <v>15</v>
      </c>
      <c r="AK1811">
        <v>233</v>
      </c>
      <c r="AM1811" s="23" t="s">
        <v>220</v>
      </c>
      <c r="AN1811" t="s">
        <v>132</v>
      </c>
      <c r="AO1811">
        <v>6382</v>
      </c>
      <c r="AQ1811">
        <v>55</v>
      </c>
      <c r="AR1811" s="29">
        <v>10</v>
      </c>
      <c r="AS1811">
        <v>6</v>
      </c>
    </row>
    <row r="1812" spans="13:46" x14ac:dyDescent="0.35">
      <c r="M1812"/>
      <c r="AC1812"/>
      <c r="AF1812">
        <v>452</v>
      </c>
      <c r="AG1812">
        <v>144925</v>
      </c>
      <c r="AH1812">
        <v>1793</v>
      </c>
      <c r="AI1812">
        <v>4</v>
      </c>
      <c r="AJ1812">
        <v>16</v>
      </c>
      <c r="AK1812">
        <v>233</v>
      </c>
      <c r="AM1812" s="23" t="s">
        <v>44</v>
      </c>
      <c r="AN1812" t="s">
        <v>665</v>
      </c>
      <c r="AO1812">
        <v>6383</v>
      </c>
      <c r="AQ1812">
        <v>31</v>
      </c>
      <c r="AR1812" s="29">
        <v>966</v>
      </c>
      <c r="AS1812">
        <v>86</v>
      </c>
    </row>
    <row r="1813" spans="13:46" x14ac:dyDescent="0.35">
      <c r="M1813"/>
      <c r="AC1813"/>
      <c r="AF1813">
        <v>452</v>
      </c>
      <c r="AG1813">
        <v>144925</v>
      </c>
      <c r="AH1813">
        <v>1793</v>
      </c>
      <c r="AI1813">
        <v>4</v>
      </c>
      <c r="AJ1813">
        <v>16</v>
      </c>
      <c r="AK1813">
        <v>233</v>
      </c>
      <c r="AM1813" t="s">
        <v>228</v>
      </c>
      <c r="AN1813" t="s">
        <v>271</v>
      </c>
      <c r="AO1813">
        <v>6384</v>
      </c>
      <c r="AQ1813">
        <v>31</v>
      </c>
      <c r="AR1813" s="29">
        <v>2653</v>
      </c>
      <c r="AS1813">
        <v>34</v>
      </c>
    </row>
    <row r="1814" spans="13:46" x14ac:dyDescent="0.35">
      <c r="M1814"/>
      <c r="AC1814"/>
      <c r="AF1814">
        <v>452</v>
      </c>
      <c r="AG1814">
        <v>144925</v>
      </c>
      <c r="AH1814">
        <v>1793</v>
      </c>
      <c r="AI1814">
        <v>4</v>
      </c>
      <c r="AJ1814">
        <v>17</v>
      </c>
      <c r="AK1814">
        <v>233</v>
      </c>
      <c r="AM1814" t="s">
        <v>228</v>
      </c>
      <c r="AN1814" t="s">
        <v>271</v>
      </c>
      <c r="AO1814">
        <v>6385</v>
      </c>
      <c r="AQ1814">
        <v>31</v>
      </c>
      <c r="AR1814" s="29">
        <v>243</v>
      </c>
      <c r="AS1814">
        <v>46</v>
      </c>
    </row>
    <row r="1815" spans="13:46" x14ac:dyDescent="0.35">
      <c r="M1815"/>
      <c r="AC1815"/>
      <c r="AF1815">
        <v>452</v>
      </c>
      <c r="AG1815">
        <v>144925</v>
      </c>
      <c r="AH1815">
        <v>1793</v>
      </c>
      <c r="AI1815">
        <v>4</v>
      </c>
      <c r="AJ1815">
        <v>17</v>
      </c>
      <c r="AK1815">
        <v>233</v>
      </c>
      <c r="AM1815" s="23" t="s">
        <v>330</v>
      </c>
      <c r="AN1815" t="s">
        <v>899</v>
      </c>
      <c r="AO1815">
        <v>6386</v>
      </c>
      <c r="AQ1815">
        <v>31</v>
      </c>
      <c r="AR1815" s="29">
        <v>43</v>
      </c>
      <c r="AS1815">
        <v>20</v>
      </c>
    </row>
    <row r="1816" spans="13:46" x14ac:dyDescent="0.35">
      <c r="M1816"/>
      <c r="AC1816"/>
      <c r="AF1816">
        <v>452</v>
      </c>
      <c r="AG1816">
        <v>144925</v>
      </c>
      <c r="AH1816">
        <v>1793</v>
      </c>
      <c r="AI1816">
        <v>4</v>
      </c>
      <c r="AJ1816">
        <v>17</v>
      </c>
      <c r="AK1816">
        <v>233</v>
      </c>
      <c r="AM1816" s="23" t="s">
        <v>27</v>
      </c>
      <c r="AN1816" t="s">
        <v>70</v>
      </c>
      <c r="AO1816">
        <v>6390</v>
      </c>
      <c r="AQ1816">
        <v>451</v>
      </c>
      <c r="AR1816" s="29">
        <v>3757</v>
      </c>
      <c r="AS1816">
        <v>84</v>
      </c>
    </row>
    <row r="1817" spans="13:46" x14ac:dyDescent="0.35">
      <c r="M1817"/>
      <c r="AC1817"/>
      <c r="AF1817">
        <v>452</v>
      </c>
      <c r="AG1817">
        <v>144925</v>
      </c>
      <c r="AH1817">
        <v>1793</v>
      </c>
      <c r="AI1817">
        <v>4</v>
      </c>
      <c r="AJ1817">
        <v>17</v>
      </c>
      <c r="AK1817">
        <v>233</v>
      </c>
      <c r="AM1817" s="23" t="s">
        <v>30</v>
      </c>
      <c r="AN1817" t="s">
        <v>827</v>
      </c>
      <c r="AO1817">
        <v>6400</v>
      </c>
      <c r="AQ1817">
        <v>38</v>
      </c>
      <c r="AR1817" s="29">
        <v>70</v>
      </c>
      <c r="AS1817">
        <v>75</v>
      </c>
    </row>
    <row r="1818" spans="13:46" x14ac:dyDescent="0.35">
      <c r="M1818"/>
      <c r="AC1818"/>
      <c r="AF1818">
        <v>452</v>
      </c>
      <c r="AG1818">
        <v>144925</v>
      </c>
      <c r="AH1818">
        <v>1793</v>
      </c>
      <c r="AI1818">
        <v>4</v>
      </c>
      <c r="AJ1818">
        <v>22</v>
      </c>
      <c r="AK1818">
        <v>234</v>
      </c>
      <c r="AM1818" s="23" t="s">
        <v>122</v>
      </c>
      <c r="AN1818" t="s">
        <v>733</v>
      </c>
      <c r="AO1818">
        <v>6401</v>
      </c>
      <c r="AQ1818">
        <v>29</v>
      </c>
      <c r="AR1818" s="29">
        <v>1000</v>
      </c>
      <c r="AS1818">
        <v>0</v>
      </c>
    </row>
    <row r="1819" spans="13:46" x14ac:dyDescent="0.35">
      <c r="M1819"/>
      <c r="AC1819"/>
      <c r="AF1819">
        <v>452</v>
      </c>
      <c r="AG1819">
        <v>144925</v>
      </c>
      <c r="AH1819">
        <v>1793</v>
      </c>
      <c r="AI1819">
        <v>4</v>
      </c>
      <c r="AJ1819">
        <v>24</v>
      </c>
      <c r="AK1819">
        <v>234</v>
      </c>
      <c r="AM1819" s="23" t="s">
        <v>27</v>
      </c>
      <c r="AN1819" t="s">
        <v>54</v>
      </c>
      <c r="AO1819">
        <v>6402</v>
      </c>
      <c r="AQ1819">
        <v>181</v>
      </c>
      <c r="AR1819" s="29">
        <v>771</v>
      </c>
      <c r="AS1819">
        <v>33</v>
      </c>
    </row>
    <row r="1820" spans="13:46" x14ac:dyDescent="0.35">
      <c r="M1820"/>
      <c r="AC1820"/>
      <c r="AF1820">
        <v>452</v>
      </c>
      <c r="AG1820">
        <v>144925</v>
      </c>
      <c r="AH1820">
        <v>1793</v>
      </c>
      <c r="AI1820">
        <v>4</v>
      </c>
      <c r="AJ1820">
        <v>24</v>
      </c>
      <c r="AK1820">
        <v>234</v>
      </c>
      <c r="AM1820" s="23" t="s">
        <v>148</v>
      </c>
      <c r="AN1820" t="s">
        <v>720</v>
      </c>
      <c r="AO1820">
        <v>6403</v>
      </c>
      <c r="AQ1820">
        <v>107</v>
      </c>
      <c r="AR1820" s="29">
        <v>13</v>
      </c>
      <c r="AS1820">
        <v>97</v>
      </c>
    </row>
    <row r="1821" spans="13:46" x14ac:dyDescent="0.35">
      <c r="M1821"/>
      <c r="AC1821"/>
      <c r="AF1821">
        <v>452</v>
      </c>
      <c r="AG1821">
        <v>144925</v>
      </c>
      <c r="AH1821">
        <v>1793</v>
      </c>
      <c r="AI1821">
        <v>4</v>
      </c>
      <c r="AJ1821">
        <v>24</v>
      </c>
      <c r="AK1821">
        <v>234</v>
      </c>
      <c r="AM1821" s="23" t="s">
        <v>148</v>
      </c>
      <c r="AN1821" t="s">
        <v>720</v>
      </c>
      <c r="AO1821">
        <v>6404</v>
      </c>
      <c r="AQ1821">
        <v>107</v>
      </c>
      <c r="AR1821" s="29">
        <v>35</v>
      </c>
      <c r="AS1821">
        <v>50</v>
      </c>
      <c r="AT1821" s="39"/>
    </row>
    <row r="1822" spans="13:46" x14ac:dyDescent="0.35">
      <c r="M1822"/>
      <c r="AC1822"/>
      <c r="AF1822">
        <v>452</v>
      </c>
      <c r="AG1822">
        <v>144925</v>
      </c>
      <c r="AH1822">
        <v>1793</v>
      </c>
      <c r="AI1822">
        <v>4</v>
      </c>
      <c r="AJ1822">
        <v>24</v>
      </c>
      <c r="AK1822">
        <v>234</v>
      </c>
      <c r="AM1822" s="23" t="s">
        <v>104</v>
      </c>
      <c r="AN1822" t="s">
        <v>577</v>
      </c>
      <c r="AO1822">
        <v>6405</v>
      </c>
      <c r="AQ1822">
        <v>213</v>
      </c>
      <c r="AR1822" s="29">
        <v>22</v>
      </c>
      <c r="AS1822">
        <v>49</v>
      </c>
    </row>
    <row r="1823" spans="13:46" x14ac:dyDescent="0.35">
      <c r="M1823"/>
      <c r="AC1823"/>
      <c r="AF1823">
        <v>452</v>
      </c>
      <c r="AG1823">
        <v>144925</v>
      </c>
      <c r="AH1823">
        <v>1793</v>
      </c>
      <c r="AI1823">
        <v>4</v>
      </c>
      <c r="AJ1823">
        <v>24</v>
      </c>
      <c r="AK1823">
        <v>234</v>
      </c>
      <c r="AM1823" s="23" t="s">
        <v>26</v>
      </c>
      <c r="AN1823" t="s">
        <v>900</v>
      </c>
      <c r="AO1823">
        <v>6406</v>
      </c>
      <c r="AQ1823">
        <v>386</v>
      </c>
      <c r="AR1823" s="29">
        <v>255</v>
      </c>
      <c r="AS1823">
        <v>11</v>
      </c>
    </row>
    <row r="1824" spans="13:46" x14ac:dyDescent="0.35">
      <c r="M1824"/>
      <c r="AC1824"/>
      <c r="AF1824">
        <v>452</v>
      </c>
      <c r="AG1824">
        <v>144929</v>
      </c>
      <c r="AH1824">
        <v>1793</v>
      </c>
      <c r="AI1824">
        <v>4</v>
      </c>
      <c r="AJ1824">
        <v>24</v>
      </c>
      <c r="AK1824">
        <v>234</v>
      </c>
      <c r="AL1824" t="s">
        <v>23</v>
      </c>
      <c r="AM1824" s="23" t="s">
        <v>53</v>
      </c>
      <c r="AN1824" t="s">
        <v>490</v>
      </c>
      <c r="AO1824">
        <v>6407</v>
      </c>
      <c r="AQ1824">
        <v>40</v>
      </c>
      <c r="AR1824" s="29">
        <v>1799</v>
      </c>
      <c r="AS1824">
        <v>12</v>
      </c>
    </row>
    <row r="1825" spans="13:46" x14ac:dyDescent="0.35">
      <c r="M1825"/>
      <c r="AC1825"/>
      <c r="AF1825">
        <v>452</v>
      </c>
      <c r="AG1825">
        <v>144929</v>
      </c>
      <c r="AH1825">
        <v>1793</v>
      </c>
      <c r="AI1825">
        <v>4</v>
      </c>
      <c r="AJ1825">
        <v>24</v>
      </c>
      <c r="AK1825">
        <v>234</v>
      </c>
      <c r="AM1825" s="23" t="s">
        <v>901</v>
      </c>
      <c r="AN1825" t="s">
        <v>874</v>
      </c>
      <c r="AO1825">
        <v>6408</v>
      </c>
      <c r="AQ1825">
        <v>40</v>
      </c>
      <c r="AR1825" s="29">
        <v>4650</v>
      </c>
      <c r="AS1825">
        <v>23</v>
      </c>
    </row>
    <row r="1826" spans="13:46" x14ac:dyDescent="0.35">
      <c r="M1826"/>
      <c r="AC1826"/>
      <c r="AF1826">
        <v>452</v>
      </c>
      <c r="AG1826">
        <v>144929</v>
      </c>
      <c r="AH1826">
        <v>1793</v>
      </c>
      <c r="AI1826">
        <v>4</v>
      </c>
      <c r="AJ1826">
        <v>24</v>
      </c>
      <c r="AK1826">
        <v>234</v>
      </c>
      <c r="AM1826" s="23" t="s">
        <v>567</v>
      </c>
      <c r="AO1826">
        <v>6409</v>
      </c>
      <c r="AQ1826">
        <v>353</v>
      </c>
      <c r="AR1826" s="29">
        <v>1949</v>
      </c>
      <c r="AS1826">
        <v>20</v>
      </c>
    </row>
    <row r="1827" spans="13:46" x14ac:dyDescent="0.35">
      <c r="M1827"/>
      <c r="AC1827"/>
      <c r="AF1827">
        <v>452</v>
      </c>
      <c r="AG1827">
        <v>144929</v>
      </c>
      <c r="AH1827">
        <v>1793</v>
      </c>
      <c r="AI1827">
        <v>4</v>
      </c>
      <c r="AJ1827">
        <v>25</v>
      </c>
      <c r="AK1827">
        <v>234</v>
      </c>
      <c r="AM1827" t="s">
        <v>312</v>
      </c>
      <c r="AN1827" t="s">
        <v>293</v>
      </c>
      <c r="AO1827">
        <v>6421</v>
      </c>
      <c r="AQ1827">
        <v>414</v>
      </c>
      <c r="AR1827" s="29">
        <v>882</v>
      </c>
      <c r="AS1827">
        <v>21</v>
      </c>
    </row>
    <row r="1828" spans="13:46" x14ac:dyDescent="0.35">
      <c r="M1828"/>
      <c r="AC1828"/>
      <c r="AF1828">
        <v>452</v>
      </c>
      <c r="AG1828">
        <v>144929</v>
      </c>
      <c r="AH1828">
        <v>1793</v>
      </c>
      <c r="AI1828">
        <v>4</v>
      </c>
      <c r="AJ1828">
        <v>25</v>
      </c>
      <c r="AK1828">
        <v>234</v>
      </c>
      <c r="AM1828" s="23" t="s">
        <v>308</v>
      </c>
      <c r="AN1828" t="s">
        <v>902</v>
      </c>
      <c r="AO1828">
        <v>6425</v>
      </c>
      <c r="AQ1828">
        <v>46</v>
      </c>
      <c r="AR1828" s="29">
        <v>17</v>
      </c>
      <c r="AS1828">
        <v>39</v>
      </c>
    </row>
    <row r="1829" spans="13:46" x14ac:dyDescent="0.35">
      <c r="M1829"/>
      <c r="AC1829"/>
      <c r="AF1829">
        <v>452</v>
      </c>
      <c r="AG1829">
        <v>144929</v>
      </c>
      <c r="AH1829">
        <v>1793</v>
      </c>
      <c r="AI1829">
        <v>4</v>
      </c>
      <c r="AJ1829">
        <v>26</v>
      </c>
      <c r="AK1829">
        <v>235</v>
      </c>
      <c r="AM1829" s="23" t="s">
        <v>308</v>
      </c>
      <c r="AN1829" t="s">
        <v>902</v>
      </c>
      <c r="AO1829">
        <v>6426</v>
      </c>
      <c r="AQ1829">
        <v>46</v>
      </c>
      <c r="AR1829" s="29">
        <v>6</v>
      </c>
      <c r="AS1829">
        <v>13</v>
      </c>
    </row>
    <row r="1830" spans="13:46" x14ac:dyDescent="0.35">
      <c r="M1830"/>
      <c r="AC1830"/>
      <c r="AF1830">
        <v>452</v>
      </c>
      <c r="AG1830">
        <v>144929</v>
      </c>
      <c r="AH1830">
        <v>1793</v>
      </c>
      <c r="AI1830">
        <v>4</v>
      </c>
      <c r="AJ1830">
        <v>24</v>
      </c>
      <c r="AK1830">
        <v>235</v>
      </c>
      <c r="AM1830" s="23" t="s">
        <v>151</v>
      </c>
      <c r="AN1830" t="s">
        <v>903</v>
      </c>
      <c r="AO1830">
        <v>6427</v>
      </c>
      <c r="AQ1830">
        <v>46</v>
      </c>
      <c r="AR1830" s="29">
        <v>94</v>
      </c>
      <c r="AS1830">
        <v>62</v>
      </c>
    </row>
    <row r="1831" spans="13:46" x14ac:dyDescent="0.35">
      <c r="M1831"/>
      <c r="AC1831"/>
      <c r="AF1831">
        <v>452</v>
      </c>
      <c r="AG1831">
        <v>144929</v>
      </c>
      <c r="AH1831">
        <v>1793</v>
      </c>
      <c r="AI1831">
        <v>4</v>
      </c>
      <c r="AJ1831">
        <v>24</v>
      </c>
      <c r="AK1831">
        <v>235</v>
      </c>
      <c r="AM1831" s="23" t="s">
        <v>24</v>
      </c>
      <c r="AN1831" t="s">
        <v>630</v>
      </c>
      <c r="AO1831">
        <v>6428</v>
      </c>
      <c r="AQ1831">
        <v>38</v>
      </c>
      <c r="AR1831" s="29">
        <v>675</v>
      </c>
      <c r="AS1831">
        <v>44</v>
      </c>
    </row>
    <row r="1832" spans="13:46" x14ac:dyDescent="0.35">
      <c r="M1832"/>
      <c r="AC1832"/>
      <c r="AF1832">
        <v>452</v>
      </c>
      <c r="AG1832">
        <v>144929</v>
      </c>
      <c r="AH1832">
        <v>1793</v>
      </c>
      <c r="AI1832">
        <v>4</v>
      </c>
      <c r="AJ1832">
        <v>28</v>
      </c>
      <c r="AK1832">
        <v>235</v>
      </c>
      <c r="AM1832" s="23" t="s">
        <v>53</v>
      </c>
      <c r="AN1832" t="s">
        <v>731</v>
      </c>
      <c r="AO1832">
        <v>6429</v>
      </c>
      <c r="AQ1832">
        <v>148</v>
      </c>
      <c r="AR1832" s="29">
        <v>10</v>
      </c>
      <c r="AS1832">
        <v>76</v>
      </c>
    </row>
    <row r="1833" spans="13:46" x14ac:dyDescent="0.35">
      <c r="M1833"/>
      <c r="AC1833"/>
      <c r="AF1833">
        <v>452</v>
      </c>
      <c r="AG1833">
        <v>144929</v>
      </c>
      <c r="AH1833">
        <v>1793</v>
      </c>
      <c r="AI1833">
        <v>4</v>
      </c>
      <c r="AJ1833">
        <v>28</v>
      </c>
      <c r="AK1833">
        <v>236</v>
      </c>
      <c r="AM1833" s="23" t="s">
        <v>27</v>
      </c>
      <c r="AN1833" t="s">
        <v>904</v>
      </c>
      <c r="AO1833">
        <v>6430</v>
      </c>
      <c r="AQ1833">
        <v>48</v>
      </c>
      <c r="AR1833" s="29">
        <v>170</v>
      </c>
      <c r="AS1833">
        <v>7</v>
      </c>
    </row>
    <row r="1834" spans="13:46" x14ac:dyDescent="0.35">
      <c r="M1834"/>
      <c r="AC1834"/>
      <c r="AF1834">
        <v>452</v>
      </c>
      <c r="AG1834">
        <v>144929</v>
      </c>
      <c r="AH1834">
        <v>1793</v>
      </c>
      <c r="AI1834">
        <v>4</v>
      </c>
      <c r="AJ1834">
        <v>28</v>
      </c>
      <c r="AK1834">
        <v>236</v>
      </c>
      <c r="AM1834" s="23" t="s">
        <v>104</v>
      </c>
      <c r="AN1834" t="s">
        <v>577</v>
      </c>
      <c r="AO1834">
        <v>6431</v>
      </c>
      <c r="AQ1834">
        <v>479</v>
      </c>
      <c r="AR1834" s="29">
        <v>497</v>
      </c>
      <c r="AS1834">
        <v>80</v>
      </c>
    </row>
    <row r="1835" spans="13:46" x14ac:dyDescent="0.35">
      <c r="M1835"/>
      <c r="AC1835"/>
      <c r="AF1835">
        <v>452</v>
      </c>
      <c r="AG1835">
        <v>144929</v>
      </c>
      <c r="AH1835">
        <v>1793</v>
      </c>
      <c r="AI1835">
        <v>4</v>
      </c>
      <c r="AJ1835">
        <v>28</v>
      </c>
      <c r="AK1835">
        <v>236</v>
      </c>
      <c r="AM1835" s="23" t="s">
        <v>111</v>
      </c>
      <c r="AN1835" t="s">
        <v>848</v>
      </c>
      <c r="AO1835">
        <v>6433</v>
      </c>
      <c r="AQ1835">
        <v>48</v>
      </c>
      <c r="AR1835" s="29">
        <v>588</v>
      </c>
      <c r="AS1835">
        <v>52</v>
      </c>
    </row>
    <row r="1836" spans="13:46" x14ac:dyDescent="0.35">
      <c r="M1836"/>
      <c r="AC1836"/>
      <c r="AF1836">
        <v>452</v>
      </c>
      <c r="AG1836">
        <v>144929</v>
      </c>
      <c r="AH1836">
        <v>1793</v>
      </c>
      <c r="AI1836">
        <v>4</v>
      </c>
      <c r="AJ1836">
        <v>28</v>
      </c>
      <c r="AK1836">
        <v>236</v>
      </c>
      <c r="AM1836" s="23" t="s">
        <v>758</v>
      </c>
      <c r="AN1836" t="s">
        <v>521</v>
      </c>
      <c r="AO1836">
        <v>6447</v>
      </c>
      <c r="AQ1836">
        <v>389</v>
      </c>
      <c r="AR1836" s="29">
        <v>12</v>
      </c>
      <c r="AS1836">
        <v>80</v>
      </c>
      <c r="AT1836" s="39"/>
    </row>
    <row r="1837" spans="13:46" x14ac:dyDescent="0.35">
      <c r="M1837"/>
      <c r="AC1837"/>
      <c r="AF1837">
        <v>452</v>
      </c>
      <c r="AG1837">
        <v>144929</v>
      </c>
      <c r="AH1837">
        <v>1793</v>
      </c>
      <c r="AI1837">
        <v>5</v>
      </c>
      <c r="AJ1837">
        <v>2</v>
      </c>
      <c r="AK1837">
        <v>236</v>
      </c>
      <c r="AM1837" s="23" t="s">
        <v>24</v>
      </c>
      <c r="AN1837" t="s">
        <v>624</v>
      </c>
      <c r="AO1837">
        <v>6448</v>
      </c>
      <c r="AQ1837">
        <v>195</v>
      </c>
      <c r="AR1837" s="29">
        <v>478</v>
      </c>
      <c r="AS1837">
        <v>33</v>
      </c>
    </row>
    <row r="1838" spans="13:46" x14ac:dyDescent="0.35">
      <c r="M1838"/>
      <c r="AC1838"/>
      <c r="AF1838">
        <v>452</v>
      </c>
      <c r="AG1838">
        <v>144929</v>
      </c>
      <c r="AH1838">
        <v>1793</v>
      </c>
      <c r="AI1838">
        <v>5</v>
      </c>
      <c r="AJ1838">
        <v>6</v>
      </c>
      <c r="AK1838">
        <v>237</v>
      </c>
      <c r="AM1838" s="23" t="s">
        <v>225</v>
      </c>
      <c r="AN1838" t="s">
        <v>226</v>
      </c>
      <c r="AO1838">
        <v>6449</v>
      </c>
      <c r="AQ1838">
        <v>27</v>
      </c>
      <c r="AR1838" s="29">
        <v>49</v>
      </c>
      <c r="AS1838">
        <v>78</v>
      </c>
    </row>
    <row r="1839" spans="13:46" x14ac:dyDescent="0.35">
      <c r="M1839"/>
      <c r="AC1839"/>
      <c r="AF1839">
        <v>452</v>
      </c>
      <c r="AG1839">
        <v>144929</v>
      </c>
      <c r="AH1839">
        <v>1793</v>
      </c>
      <c r="AI1839">
        <v>5</v>
      </c>
      <c r="AJ1839">
        <v>6</v>
      </c>
      <c r="AK1839">
        <v>237</v>
      </c>
      <c r="AM1839" s="23" t="s">
        <v>24</v>
      </c>
      <c r="AN1839" t="s">
        <v>62</v>
      </c>
      <c r="AO1839">
        <v>6450</v>
      </c>
      <c r="AQ1839">
        <v>27</v>
      </c>
      <c r="AR1839" s="29">
        <v>36</v>
      </c>
      <c r="AS1839">
        <v>0</v>
      </c>
    </row>
    <row r="1840" spans="13:46" x14ac:dyDescent="0.35">
      <c r="M1840"/>
      <c r="AC1840"/>
      <c r="AF1840">
        <v>452</v>
      </c>
      <c r="AG1840">
        <v>144929</v>
      </c>
      <c r="AH1840">
        <v>1793</v>
      </c>
      <c r="AI1840">
        <v>5</v>
      </c>
      <c r="AJ1840">
        <v>6</v>
      </c>
      <c r="AK1840">
        <v>237</v>
      </c>
      <c r="AM1840" s="23" t="s">
        <v>758</v>
      </c>
      <c r="AN1840" t="s">
        <v>521</v>
      </c>
      <c r="AO1840">
        <v>6447</v>
      </c>
      <c r="AQ1840">
        <v>389</v>
      </c>
      <c r="AR1840" s="29">
        <v>17</v>
      </c>
      <c r="AS1840">
        <v>60</v>
      </c>
    </row>
    <row r="1841" spans="13:45" x14ac:dyDescent="0.35">
      <c r="M1841"/>
      <c r="AC1841"/>
      <c r="AF1841">
        <v>452</v>
      </c>
      <c r="AG1841">
        <v>144929</v>
      </c>
      <c r="AH1841">
        <v>1793</v>
      </c>
      <c r="AI1841">
        <v>5</v>
      </c>
      <c r="AJ1841">
        <v>6</v>
      </c>
      <c r="AK1841">
        <v>237</v>
      </c>
      <c r="AM1841" s="23" t="s">
        <v>27</v>
      </c>
      <c r="AN1841" t="s">
        <v>905</v>
      </c>
      <c r="AO1841">
        <v>6467</v>
      </c>
      <c r="AQ1841">
        <v>64</v>
      </c>
      <c r="AR1841" s="29">
        <v>89</v>
      </c>
      <c r="AS1841">
        <v>64</v>
      </c>
    </row>
    <row r="1842" spans="13:45" x14ac:dyDescent="0.35">
      <c r="M1842"/>
      <c r="AC1842"/>
      <c r="AF1842">
        <v>452</v>
      </c>
      <c r="AG1842">
        <v>144929</v>
      </c>
      <c r="AH1842">
        <v>1793</v>
      </c>
      <c r="AI1842">
        <v>5</v>
      </c>
      <c r="AJ1842">
        <v>6</v>
      </c>
      <c r="AK1842">
        <v>237</v>
      </c>
      <c r="AM1842" s="23" t="s">
        <v>179</v>
      </c>
      <c r="AN1842" t="s">
        <v>180</v>
      </c>
      <c r="AO1842">
        <v>6468</v>
      </c>
      <c r="AQ1842">
        <v>478</v>
      </c>
      <c r="AR1842" s="29">
        <v>1302</v>
      </c>
      <c r="AS1842">
        <v>45</v>
      </c>
    </row>
    <row r="1843" spans="13:45" x14ac:dyDescent="0.35">
      <c r="M1843"/>
      <c r="AC1843"/>
      <c r="AF1843">
        <v>452</v>
      </c>
      <c r="AG1843">
        <v>144929</v>
      </c>
      <c r="AH1843">
        <v>1793</v>
      </c>
      <c r="AI1843">
        <v>5</v>
      </c>
      <c r="AJ1843">
        <v>6</v>
      </c>
      <c r="AK1843">
        <v>238</v>
      </c>
      <c r="AM1843" s="23" t="s">
        <v>173</v>
      </c>
      <c r="AN1843" t="s">
        <v>739</v>
      </c>
      <c r="AO1843">
        <v>6469</v>
      </c>
      <c r="AQ1843">
        <v>443</v>
      </c>
      <c r="AR1843" s="29">
        <v>71</v>
      </c>
      <c r="AS1843">
        <v>23</v>
      </c>
    </row>
    <row r="1844" spans="13:45" x14ac:dyDescent="0.35">
      <c r="M1844"/>
      <c r="AC1844"/>
      <c r="AF1844">
        <v>452</v>
      </c>
      <c r="AG1844">
        <v>144929</v>
      </c>
      <c r="AH1844">
        <v>1793</v>
      </c>
      <c r="AI1844">
        <v>5</v>
      </c>
      <c r="AJ1844">
        <v>6</v>
      </c>
      <c r="AK1844">
        <v>238</v>
      </c>
      <c r="AM1844" s="23" t="s">
        <v>28</v>
      </c>
      <c r="AN1844" t="s">
        <v>906</v>
      </c>
      <c r="AO1844">
        <v>6498</v>
      </c>
      <c r="AQ1844">
        <v>90</v>
      </c>
      <c r="AR1844" s="29">
        <v>10401</v>
      </c>
      <c r="AS1844">
        <v>31</v>
      </c>
    </row>
    <row r="1845" spans="13:45" x14ac:dyDescent="0.35">
      <c r="M1845"/>
      <c r="AC1845"/>
      <c r="AF1845">
        <v>453</v>
      </c>
      <c r="AG1845">
        <v>144951</v>
      </c>
      <c r="AH1845">
        <v>1793</v>
      </c>
      <c r="AI1845">
        <v>5</v>
      </c>
      <c r="AJ1845">
        <v>6</v>
      </c>
      <c r="AK1845">
        <v>238</v>
      </c>
      <c r="AM1845" s="23" t="s">
        <v>104</v>
      </c>
      <c r="AN1845" t="s">
        <v>577</v>
      </c>
      <c r="AO1845">
        <v>6503</v>
      </c>
      <c r="AQ1845">
        <v>479</v>
      </c>
      <c r="AR1845" s="29">
        <v>1110</v>
      </c>
      <c r="AS1845">
        <v>12</v>
      </c>
    </row>
    <row r="1846" spans="13:45" x14ac:dyDescent="0.35">
      <c r="M1846"/>
      <c r="AC1846"/>
      <c r="AF1846">
        <v>453</v>
      </c>
      <c r="AG1846">
        <v>144951</v>
      </c>
      <c r="AH1846">
        <v>1793</v>
      </c>
      <c r="AI1846">
        <v>5</v>
      </c>
      <c r="AJ1846">
        <v>16</v>
      </c>
      <c r="AK1846">
        <v>240</v>
      </c>
      <c r="AM1846" s="23" t="s">
        <v>228</v>
      </c>
      <c r="AN1846" t="s">
        <v>440</v>
      </c>
      <c r="AO1846">
        <v>6526</v>
      </c>
      <c r="AQ1846">
        <v>89</v>
      </c>
      <c r="AR1846" s="29">
        <v>23</v>
      </c>
      <c r="AS1846">
        <v>51</v>
      </c>
    </row>
    <row r="1847" spans="13:45" x14ac:dyDescent="0.35">
      <c r="M1847"/>
      <c r="AC1847"/>
      <c r="AF1847">
        <v>453</v>
      </c>
      <c r="AG1847">
        <v>144951</v>
      </c>
      <c r="AH1847">
        <v>1793</v>
      </c>
      <c r="AI1847">
        <v>5</v>
      </c>
      <c r="AJ1847">
        <v>17</v>
      </c>
      <c r="AK1847">
        <v>240</v>
      </c>
      <c r="AM1847" s="23" t="s">
        <v>27</v>
      </c>
      <c r="AN1847" t="s">
        <v>873</v>
      </c>
      <c r="AO1847">
        <v>6527</v>
      </c>
      <c r="AQ1847">
        <v>247</v>
      </c>
      <c r="AR1847" s="29">
        <v>38</v>
      </c>
      <c r="AS1847">
        <v>29</v>
      </c>
    </row>
    <row r="1848" spans="13:45" x14ac:dyDescent="0.35">
      <c r="M1848"/>
      <c r="AC1848"/>
      <c r="AF1848">
        <v>453</v>
      </c>
      <c r="AG1848">
        <v>144951</v>
      </c>
      <c r="AH1848">
        <v>1793</v>
      </c>
      <c r="AI1848">
        <v>5</v>
      </c>
      <c r="AJ1848">
        <v>23</v>
      </c>
      <c r="AK1848">
        <v>242</v>
      </c>
      <c r="AM1848" s="23" t="s">
        <v>839</v>
      </c>
      <c r="AN1848" t="s">
        <v>101</v>
      </c>
      <c r="AO1848">
        <v>6528</v>
      </c>
      <c r="AQ1848">
        <v>461</v>
      </c>
      <c r="AR1848" s="29">
        <v>24</v>
      </c>
      <c r="AS1848">
        <v>3</v>
      </c>
    </row>
    <row r="1849" spans="13:45" x14ac:dyDescent="0.35">
      <c r="M1849"/>
      <c r="AC1849"/>
      <c r="AF1849">
        <v>453</v>
      </c>
      <c r="AG1849">
        <v>144951</v>
      </c>
      <c r="AH1849">
        <v>1793</v>
      </c>
      <c r="AI1849">
        <v>5</v>
      </c>
      <c r="AJ1849">
        <v>24</v>
      </c>
      <c r="AK1849">
        <v>242</v>
      </c>
      <c r="AM1849" s="23" t="s">
        <v>27</v>
      </c>
      <c r="AN1849" t="s">
        <v>70</v>
      </c>
      <c r="AO1849">
        <v>6530</v>
      </c>
      <c r="AQ1849">
        <v>13</v>
      </c>
      <c r="AR1849" s="29">
        <v>7883</v>
      </c>
      <c r="AS1849">
        <v>99</v>
      </c>
    </row>
    <row r="1850" spans="13:45" x14ac:dyDescent="0.35">
      <c r="M1850"/>
      <c r="AC1850"/>
      <c r="AF1850">
        <v>453</v>
      </c>
      <c r="AG1850">
        <v>144951</v>
      </c>
      <c r="AH1850">
        <v>1793</v>
      </c>
      <c r="AI1850">
        <v>5</v>
      </c>
      <c r="AJ1850">
        <v>24</v>
      </c>
      <c r="AK1850">
        <v>242</v>
      </c>
      <c r="AM1850" s="23" t="s">
        <v>179</v>
      </c>
      <c r="AN1850" t="s">
        <v>907</v>
      </c>
      <c r="AO1850">
        <v>6543</v>
      </c>
      <c r="AQ1850">
        <v>442</v>
      </c>
      <c r="AR1850" s="29">
        <v>18</v>
      </c>
      <c r="AS1850">
        <v>39</v>
      </c>
    </row>
    <row r="1851" spans="13:45" x14ac:dyDescent="0.35">
      <c r="M1851"/>
      <c r="AC1851"/>
      <c r="AF1851">
        <v>453</v>
      </c>
      <c r="AG1851">
        <v>144951</v>
      </c>
      <c r="AH1851">
        <v>1793</v>
      </c>
      <c r="AI1851">
        <v>5</v>
      </c>
      <c r="AJ1851">
        <v>24</v>
      </c>
      <c r="AK1851">
        <v>242</v>
      </c>
      <c r="AM1851" s="23" t="s">
        <v>179</v>
      </c>
      <c r="AN1851" t="s">
        <v>907</v>
      </c>
      <c r="AO1851">
        <v>6544</v>
      </c>
      <c r="AQ1851">
        <v>442</v>
      </c>
      <c r="AR1851" s="29">
        <v>5</v>
      </c>
      <c r="AS1851">
        <v>51</v>
      </c>
    </row>
    <row r="1852" spans="13:45" x14ac:dyDescent="0.35">
      <c r="M1852"/>
      <c r="AC1852"/>
      <c r="AF1852">
        <v>453</v>
      </c>
      <c r="AG1852">
        <v>144951</v>
      </c>
      <c r="AH1852">
        <v>1793</v>
      </c>
      <c r="AI1852">
        <v>5</v>
      </c>
      <c r="AJ1852">
        <v>28</v>
      </c>
      <c r="AK1852">
        <v>243</v>
      </c>
      <c r="AM1852" s="23" t="s">
        <v>30</v>
      </c>
      <c r="AN1852" t="s">
        <v>745</v>
      </c>
      <c r="AO1852">
        <v>6545</v>
      </c>
      <c r="AQ1852">
        <v>266</v>
      </c>
      <c r="AR1852" s="29">
        <v>3226</v>
      </c>
      <c r="AS1852">
        <v>72</v>
      </c>
    </row>
    <row r="1853" spans="13:45" x14ac:dyDescent="0.35">
      <c r="M1853"/>
      <c r="AC1853"/>
      <c r="AF1853">
        <v>453</v>
      </c>
      <c r="AG1853">
        <v>144951</v>
      </c>
      <c r="AH1853">
        <v>1793</v>
      </c>
      <c r="AI1853">
        <v>5</v>
      </c>
      <c r="AJ1853">
        <v>28</v>
      </c>
      <c r="AK1853">
        <v>243</v>
      </c>
      <c r="AM1853" s="23" t="s">
        <v>27</v>
      </c>
      <c r="AN1853" t="s">
        <v>161</v>
      </c>
      <c r="AO1853">
        <v>6546</v>
      </c>
      <c r="AQ1853">
        <v>364</v>
      </c>
      <c r="AR1853" s="29">
        <v>4954</v>
      </c>
      <c r="AS1853">
        <v>67</v>
      </c>
    </row>
    <row r="1854" spans="13:45" x14ac:dyDescent="0.35">
      <c r="M1854"/>
      <c r="AC1854"/>
      <c r="AF1854">
        <v>453</v>
      </c>
      <c r="AG1854">
        <v>144951</v>
      </c>
      <c r="AH1854">
        <v>1793</v>
      </c>
      <c r="AI1854">
        <v>5</v>
      </c>
      <c r="AJ1854">
        <v>28</v>
      </c>
      <c r="AK1854">
        <v>243</v>
      </c>
      <c r="AM1854" s="23" t="s">
        <v>30</v>
      </c>
      <c r="AN1854" t="s">
        <v>764</v>
      </c>
      <c r="AO1854">
        <v>6547</v>
      </c>
      <c r="AQ1854">
        <v>35</v>
      </c>
      <c r="AR1854" s="29">
        <v>335</v>
      </c>
      <c r="AS1854">
        <v>76</v>
      </c>
    </row>
    <row r="1855" spans="13:45" x14ac:dyDescent="0.35">
      <c r="M1855"/>
      <c r="AC1855"/>
      <c r="AF1855">
        <v>453</v>
      </c>
      <c r="AG1855">
        <v>144951</v>
      </c>
      <c r="AH1855">
        <v>1793</v>
      </c>
      <c r="AI1855">
        <v>5</v>
      </c>
      <c r="AJ1855">
        <v>28</v>
      </c>
      <c r="AK1855">
        <v>243</v>
      </c>
      <c r="AM1855" s="23" t="s">
        <v>908</v>
      </c>
      <c r="AN1855" t="s">
        <v>844</v>
      </c>
      <c r="AO1855">
        <v>6554</v>
      </c>
      <c r="AQ1855">
        <v>67</v>
      </c>
      <c r="AR1855" s="29">
        <v>82</v>
      </c>
      <c r="AS1855">
        <v>69</v>
      </c>
    </row>
    <row r="1856" spans="13:45" x14ac:dyDescent="0.35">
      <c r="M1856"/>
      <c r="AC1856"/>
      <c r="AF1856">
        <v>453</v>
      </c>
      <c r="AG1856">
        <v>144951</v>
      </c>
      <c r="AH1856">
        <v>1793</v>
      </c>
      <c r="AI1856">
        <v>5</v>
      </c>
      <c r="AJ1856">
        <v>28</v>
      </c>
      <c r="AK1856">
        <v>243</v>
      </c>
      <c r="AM1856" s="23" t="s">
        <v>909</v>
      </c>
      <c r="AN1856" t="s">
        <v>910</v>
      </c>
      <c r="AO1856">
        <v>6555</v>
      </c>
      <c r="AQ1856">
        <v>57</v>
      </c>
      <c r="AR1856" s="29">
        <v>61919</v>
      </c>
      <c r="AS1856">
        <v>65</v>
      </c>
    </row>
    <row r="1857" spans="13:46" x14ac:dyDescent="0.35">
      <c r="M1857"/>
      <c r="AC1857"/>
      <c r="AF1857">
        <v>453</v>
      </c>
      <c r="AG1857">
        <v>144951</v>
      </c>
      <c r="AH1857">
        <v>1793</v>
      </c>
      <c r="AI1857">
        <v>5</v>
      </c>
      <c r="AJ1857">
        <v>29</v>
      </c>
      <c r="AK1857">
        <v>243</v>
      </c>
      <c r="AM1857" s="23" t="s">
        <v>42</v>
      </c>
      <c r="AN1857" t="s">
        <v>580</v>
      </c>
      <c r="AO1857">
        <v>6562</v>
      </c>
      <c r="AQ1857">
        <v>266</v>
      </c>
      <c r="AR1857" s="29">
        <v>108</v>
      </c>
      <c r="AS1857">
        <v>8</v>
      </c>
    </row>
    <row r="1858" spans="13:46" x14ac:dyDescent="0.35">
      <c r="M1858"/>
      <c r="AC1858"/>
      <c r="AF1858">
        <v>453</v>
      </c>
      <c r="AG1858">
        <v>144951</v>
      </c>
      <c r="AH1858">
        <v>1793</v>
      </c>
      <c r="AI1858">
        <v>5</v>
      </c>
      <c r="AJ1858">
        <v>30</v>
      </c>
      <c r="AK1858">
        <v>243</v>
      </c>
      <c r="AM1858" s="23" t="s">
        <v>27</v>
      </c>
      <c r="AN1858" t="s">
        <v>912</v>
      </c>
      <c r="AO1858">
        <v>6567</v>
      </c>
      <c r="AQ1858">
        <v>266</v>
      </c>
      <c r="AR1858" s="29">
        <v>1699</v>
      </c>
      <c r="AS1858">
        <v>19</v>
      </c>
    </row>
    <row r="1859" spans="13:46" x14ac:dyDescent="0.35">
      <c r="M1859"/>
      <c r="AC1859"/>
      <c r="AF1859">
        <v>453</v>
      </c>
      <c r="AG1859">
        <v>144951</v>
      </c>
      <c r="AH1859">
        <v>1793</v>
      </c>
      <c r="AI1859">
        <v>5</v>
      </c>
      <c r="AJ1859">
        <v>31</v>
      </c>
      <c r="AK1859">
        <v>244</v>
      </c>
      <c r="AM1859" t="s">
        <v>228</v>
      </c>
      <c r="AN1859" t="s">
        <v>271</v>
      </c>
      <c r="AO1859">
        <v>6590</v>
      </c>
      <c r="AQ1859">
        <v>474</v>
      </c>
      <c r="AR1859" s="29">
        <v>1076</v>
      </c>
      <c r="AS1859">
        <v>33</v>
      </c>
    </row>
    <row r="1860" spans="13:46" x14ac:dyDescent="0.35">
      <c r="M1860"/>
      <c r="AC1860"/>
      <c r="AF1860">
        <v>453</v>
      </c>
      <c r="AG1860">
        <v>144951</v>
      </c>
      <c r="AH1860">
        <v>1793</v>
      </c>
      <c r="AI1860">
        <v>6</v>
      </c>
      <c r="AJ1860">
        <v>4</v>
      </c>
      <c r="AK1860">
        <v>244</v>
      </c>
      <c r="AL1860" t="s">
        <v>911</v>
      </c>
      <c r="AM1860" s="23" t="s">
        <v>913</v>
      </c>
      <c r="AN1860" t="s">
        <v>914</v>
      </c>
      <c r="AO1860">
        <v>6596</v>
      </c>
      <c r="AQ1860">
        <v>126</v>
      </c>
      <c r="AR1860" s="29">
        <v>387</v>
      </c>
      <c r="AS1860">
        <v>93</v>
      </c>
    </row>
    <row r="1861" spans="13:46" x14ac:dyDescent="0.35">
      <c r="M1861"/>
      <c r="AC1861"/>
      <c r="AF1861">
        <v>453</v>
      </c>
      <c r="AG1861">
        <v>144951</v>
      </c>
      <c r="AH1861">
        <v>1793</v>
      </c>
      <c r="AI1861">
        <v>6</v>
      </c>
      <c r="AJ1861">
        <v>8</v>
      </c>
      <c r="AK1861">
        <v>246</v>
      </c>
      <c r="AM1861" s="23" t="s">
        <v>915</v>
      </c>
      <c r="AN1861" t="s">
        <v>251</v>
      </c>
      <c r="AO1861">
        <v>6600</v>
      </c>
      <c r="AQ1861">
        <v>312</v>
      </c>
      <c r="AR1861" s="29">
        <v>273</v>
      </c>
      <c r="AS1861">
        <v>65</v>
      </c>
    </row>
    <row r="1862" spans="13:46" x14ac:dyDescent="0.35">
      <c r="M1862"/>
      <c r="AC1862"/>
      <c r="AF1862">
        <v>453</v>
      </c>
      <c r="AG1862">
        <v>144951</v>
      </c>
      <c r="AH1862">
        <v>1793</v>
      </c>
      <c r="AI1862">
        <v>6</v>
      </c>
      <c r="AJ1862">
        <v>11</v>
      </c>
      <c r="AK1862">
        <v>247</v>
      </c>
      <c r="AM1862" s="23" t="s">
        <v>506</v>
      </c>
      <c r="AN1862" t="s">
        <v>916</v>
      </c>
      <c r="AO1862">
        <v>6601</v>
      </c>
      <c r="AQ1862">
        <v>130</v>
      </c>
      <c r="AR1862" s="29">
        <v>19</v>
      </c>
      <c r="AS1862">
        <v>24</v>
      </c>
    </row>
    <row r="1863" spans="13:46" x14ac:dyDescent="0.35">
      <c r="M1863"/>
      <c r="AC1863"/>
      <c r="AF1863">
        <v>453</v>
      </c>
      <c r="AG1863">
        <v>144951</v>
      </c>
      <c r="AH1863">
        <v>1793</v>
      </c>
      <c r="AI1863">
        <v>6</v>
      </c>
      <c r="AJ1863">
        <v>12</v>
      </c>
      <c r="AK1863">
        <v>247</v>
      </c>
      <c r="AM1863" s="23" t="s">
        <v>506</v>
      </c>
      <c r="AN1863" t="s">
        <v>916</v>
      </c>
      <c r="AO1863">
        <v>6002</v>
      </c>
      <c r="AQ1863">
        <v>130</v>
      </c>
      <c r="AR1863" s="29">
        <v>55</v>
      </c>
      <c r="AS1863">
        <v>19</v>
      </c>
    </row>
    <row r="1864" spans="13:46" x14ac:dyDescent="0.35">
      <c r="M1864"/>
      <c r="AC1864"/>
      <c r="AF1864">
        <v>453</v>
      </c>
      <c r="AG1864">
        <v>144954</v>
      </c>
      <c r="AH1864">
        <v>1793</v>
      </c>
      <c r="AI1864">
        <v>6</v>
      </c>
      <c r="AJ1864">
        <v>12</v>
      </c>
      <c r="AK1864">
        <v>247</v>
      </c>
      <c r="AM1864" s="23" t="s">
        <v>151</v>
      </c>
      <c r="AN1864" t="s">
        <v>917</v>
      </c>
      <c r="AO1864">
        <v>6605</v>
      </c>
      <c r="AQ1864">
        <v>108</v>
      </c>
      <c r="AR1864" s="29">
        <v>23</v>
      </c>
      <c r="AS1864">
        <v>17</v>
      </c>
    </row>
    <row r="1865" spans="13:46" x14ac:dyDescent="0.35">
      <c r="M1865"/>
      <c r="AC1865"/>
      <c r="AF1865">
        <v>453</v>
      </c>
      <c r="AG1865">
        <v>144954</v>
      </c>
      <c r="AH1865">
        <v>1793</v>
      </c>
      <c r="AI1865">
        <v>6</v>
      </c>
      <c r="AJ1865">
        <v>12</v>
      </c>
      <c r="AK1865">
        <v>247</v>
      </c>
      <c r="AM1865" s="23" t="s">
        <v>918</v>
      </c>
      <c r="AN1865" t="s">
        <v>401</v>
      </c>
      <c r="AO1865">
        <v>6606</v>
      </c>
      <c r="AQ1865">
        <v>108</v>
      </c>
      <c r="AR1865" s="29">
        <v>935</v>
      </c>
      <c r="AS1865">
        <v>66</v>
      </c>
    </row>
    <row r="1866" spans="13:46" x14ac:dyDescent="0.35">
      <c r="M1866"/>
      <c r="AC1866"/>
      <c r="AF1866">
        <v>453</v>
      </c>
      <c r="AG1866">
        <v>144954</v>
      </c>
      <c r="AH1866">
        <v>1793</v>
      </c>
      <c r="AI1866">
        <v>6</v>
      </c>
      <c r="AJ1866">
        <v>13</v>
      </c>
      <c r="AK1866">
        <v>248</v>
      </c>
      <c r="AM1866" s="23" t="s">
        <v>503</v>
      </c>
      <c r="AN1866" t="s">
        <v>749</v>
      </c>
      <c r="AO1866">
        <v>6614</v>
      </c>
      <c r="AQ1866">
        <v>144</v>
      </c>
      <c r="AR1866" s="29">
        <v>20</v>
      </c>
      <c r="AS1866">
        <v>12</v>
      </c>
    </row>
    <row r="1867" spans="13:46" x14ac:dyDescent="0.35">
      <c r="M1867"/>
      <c r="AC1867"/>
      <c r="AF1867">
        <v>453</v>
      </c>
      <c r="AG1867">
        <v>144954</v>
      </c>
      <c r="AH1867">
        <v>1793</v>
      </c>
      <c r="AI1867">
        <v>6</v>
      </c>
      <c r="AJ1867">
        <v>14</v>
      </c>
      <c r="AK1867">
        <v>248</v>
      </c>
      <c r="AM1867" s="23" t="s">
        <v>240</v>
      </c>
      <c r="AN1867" t="s">
        <v>919</v>
      </c>
      <c r="AO1867">
        <v>6615</v>
      </c>
      <c r="AQ1867">
        <v>142</v>
      </c>
      <c r="AR1867" s="29">
        <v>38</v>
      </c>
      <c r="AS1867">
        <v>5</v>
      </c>
    </row>
    <row r="1868" spans="13:46" x14ac:dyDescent="0.35">
      <c r="M1868"/>
      <c r="AC1868"/>
      <c r="AF1868">
        <v>453</v>
      </c>
      <c r="AG1868">
        <v>144954</v>
      </c>
      <c r="AH1868">
        <v>1793</v>
      </c>
      <c r="AI1868">
        <v>6</v>
      </c>
      <c r="AJ1868">
        <v>15</v>
      </c>
      <c r="AK1868">
        <v>248</v>
      </c>
      <c r="AL1868" t="s">
        <v>23</v>
      </c>
      <c r="AM1868" t="s">
        <v>920</v>
      </c>
      <c r="AN1868" t="s">
        <v>1051</v>
      </c>
      <c r="AO1868">
        <v>6616</v>
      </c>
      <c r="AQ1868">
        <v>84</v>
      </c>
      <c r="AR1868" s="29">
        <v>75</v>
      </c>
      <c r="AS1868">
        <v>51</v>
      </c>
      <c r="AT1868" s="39"/>
    </row>
    <row r="1869" spans="13:46" x14ac:dyDescent="0.35">
      <c r="M1869"/>
      <c r="AC1869"/>
      <c r="AF1869">
        <v>453</v>
      </c>
      <c r="AG1869">
        <v>144954</v>
      </c>
      <c r="AH1869">
        <v>1793</v>
      </c>
      <c r="AI1869">
        <v>6</v>
      </c>
      <c r="AJ1869">
        <v>15</v>
      </c>
      <c r="AK1869">
        <v>248</v>
      </c>
      <c r="AM1869" s="23" t="s">
        <v>465</v>
      </c>
      <c r="AN1869" t="s">
        <v>466</v>
      </c>
      <c r="AO1869">
        <v>6617</v>
      </c>
      <c r="AQ1869">
        <v>171</v>
      </c>
      <c r="AR1869" s="29">
        <v>61</v>
      </c>
      <c r="AS1869">
        <v>7</v>
      </c>
    </row>
    <row r="1870" spans="13:46" x14ac:dyDescent="0.35">
      <c r="M1870"/>
      <c r="AC1870"/>
      <c r="AF1870">
        <v>453</v>
      </c>
      <c r="AG1870">
        <v>144954</v>
      </c>
      <c r="AH1870">
        <v>1793</v>
      </c>
      <c r="AI1870">
        <v>6</v>
      </c>
      <c r="AJ1870">
        <v>15</v>
      </c>
      <c r="AK1870">
        <v>248</v>
      </c>
      <c r="AM1870" s="23" t="s">
        <v>27</v>
      </c>
      <c r="AN1870" t="s">
        <v>54</v>
      </c>
      <c r="AO1870">
        <v>6628</v>
      </c>
      <c r="AQ1870">
        <v>181</v>
      </c>
      <c r="AR1870" s="29">
        <v>4436</v>
      </c>
      <c r="AS1870">
        <v>19</v>
      </c>
    </row>
    <row r="1871" spans="13:46" x14ac:dyDescent="0.35">
      <c r="M1871"/>
      <c r="AC1871"/>
      <c r="AF1871">
        <v>453</v>
      </c>
      <c r="AG1871">
        <v>144954</v>
      </c>
      <c r="AH1871">
        <v>1793</v>
      </c>
      <c r="AI1871">
        <v>6</v>
      </c>
      <c r="AJ1871">
        <v>15</v>
      </c>
      <c r="AK1871">
        <v>248</v>
      </c>
      <c r="AM1871" s="23" t="s">
        <v>261</v>
      </c>
      <c r="AN1871" t="s">
        <v>921</v>
      </c>
      <c r="AO1871">
        <v>6629</v>
      </c>
      <c r="AQ1871">
        <v>482</v>
      </c>
      <c r="AR1871" s="29">
        <v>12</v>
      </c>
      <c r="AS1871">
        <v>75</v>
      </c>
    </row>
    <row r="1872" spans="13:46" x14ac:dyDescent="0.35">
      <c r="M1872"/>
      <c r="AC1872"/>
      <c r="AF1872">
        <v>453</v>
      </c>
      <c r="AG1872">
        <v>144954</v>
      </c>
      <c r="AH1872">
        <v>1793</v>
      </c>
      <c r="AI1872">
        <v>7</v>
      </c>
      <c r="AJ1872">
        <v>3</v>
      </c>
      <c r="AK1872">
        <v>249</v>
      </c>
      <c r="AM1872" s="23" t="s">
        <v>151</v>
      </c>
      <c r="AN1872" t="s">
        <v>922</v>
      </c>
      <c r="AO1872">
        <v>6630</v>
      </c>
      <c r="AQ1872">
        <v>482</v>
      </c>
      <c r="AR1872" s="29">
        <v>19</v>
      </c>
      <c r="AS1872">
        <v>50</v>
      </c>
    </row>
    <row r="1873" spans="13:45" x14ac:dyDescent="0.35">
      <c r="M1873"/>
      <c r="AC1873"/>
      <c r="AF1873">
        <v>453</v>
      </c>
      <c r="AG1873">
        <v>144954</v>
      </c>
      <c r="AH1873">
        <v>1793</v>
      </c>
      <c r="AI1873">
        <v>7</v>
      </c>
      <c r="AJ1873">
        <v>3</v>
      </c>
      <c r="AK1873">
        <v>249</v>
      </c>
      <c r="AM1873" s="23" t="s">
        <v>27</v>
      </c>
      <c r="AN1873" t="s">
        <v>54</v>
      </c>
      <c r="AO1873">
        <v>6643</v>
      </c>
      <c r="AQ1873">
        <v>482</v>
      </c>
      <c r="AR1873" s="29">
        <v>500</v>
      </c>
      <c r="AS1873">
        <v>0</v>
      </c>
    </row>
    <row r="1874" spans="13:45" x14ac:dyDescent="0.35">
      <c r="M1874"/>
      <c r="AC1874"/>
      <c r="AF1874">
        <v>453</v>
      </c>
      <c r="AG1874">
        <v>144954</v>
      </c>
      <c r="AH1874">
        <v>1793</v>
      </c>
      <c r="AI1874">
        <v>7</v>
      </c>
      <c r="AJ1874">
        <v>3</v>
      </c>
      <c r="AK1874">
        <v>249</v>
      </c>
      <c r="AM1874" t="s">
        <v>228</v>
      </c>
      <c r="AN1874" t="s">
        <v>271</v>
      </c>
      <c r="AO1874">
        <v>6646</v>
      </c>
      <c r="AQ1874">
        <v>474</v>
      </c>
      <c r="AR1874" s="29">
        <v>846</v>
      </c>
      <c r="AS1874">
        <v>79</v>
      </c>
    </row>
    <row r="1875" spans="13:45" x14ac:dyDescent="0.35">
      <c r="M1875"/>
      <c r="AC1875"/>
      <c r="AF1875">
        <v>453</v>
      </c>
      <c r="AG1875">
        <v>144954</v>
      </c>
      <c r="AH1875">
        <v>1793</v>
      </c>
      <c r="AI1875">
        <v>7</v>
      </c>
      <c r="AJ1875">
        <v>10</v>
      </c>
      <c r="AK1875">
        <v>250</v>
      </c>
      <c r="AM1875" s="23" t="s">
        <v>26</v>
      </c>
      <c r="AN1875" t="s">
        <v>923</v>
      </c>
      <c r="AO1875">
        <v>6647</v>
      </c>
      <c r="AQ1875">
        <v>483</v>
      </c>
      <c r="AR1875" s="29">
        <v>10000</v>
      </c>
      <c r="AS1875">
        <v>0</v>
      </c>
    </row>
    <row r="1876" spans="13:45" x14ac:dyDescent="0.35">
      <c r="M1876"/>
      <c r="AC1876"/>
      <c r="AF1876">
        <v>453</v>
      </c>
      <c r="AG1876">
        <v>144954</v>
      </c>
      <c r="AH1876">
        <v>1793</v>
      </c>
      <c r="AI1876">
        <v>7</v>
      </c>
      <c r="AJ1876">
        <v>10</v>
      </c>
      <c r="AK1876">
        <v>250</v>
      </c>
      <c r="AM1876" s="23" t="s">
        <v>924</v>
      </c>
      <c r="AN1876" t="s">
        <v>925</v>
      </c>
      <c r="AO1876">
        <v>6648</v>
      </c>
      <c r="AQ1876">
        <v>484</v>
      </c>
      <c r="AR1876" s="29">
        <v>3000</v>
      </c>
      <c r="AS1876">
        <v>0</v>
      </c>
    </row>
    <row r="1877" spans="13:45" x14ac:dyDescent="0.35">
      <c r="M1877"/>
      <c r="AC1877"/>
      <c r="AF1877">
        <v>453</v>
      </c>
      <c r="AG1877">
        <v>144954</v>
      </c>
      <c r="AH1877">
        <v>1793</v>
      </c>
      <c r="AI1877">
        <v>7</v>
      </c>
      <c r="AJ1877">
        <v>10</v>
      </c>
      <c r="AK1877">
        <v>250</v>
      </c>
      <c r="AM1877" s="23" t="s">
        <v>926</v>
      </c>
      <c r="AO1877">
        <v>6649</v>
      </c>
      <c r="AQ1877">
        <v>484</v>
      </c>
      <c r="AR1877" s="29">
        <v>10000</v>
      </c>
      <c r="AS1877">
        <v>0</v>
      </c>
    </row>
    <row r="1878" spans="13:45" x14ac:dyDescent="0.35">
      <c r="M1878"/>
      <c r="AC1878"/>
      <c r="AF1878">
        <v>453</v>
      </c>
      <c r="AG1878">
        <v>144954</v>
      </c>
      <c r="AH1878">
        <v>1793</v>
      </c>
      <c r="AI1878">
        <v>7</v>
      </c>
      <c r="AJ1878">
        <v>31</v>
      </c>
      <c r="AK1878">
        <v>250</v>
      </c>
      <c r="AM1878" s="23" t="s">
        <v>926</v>
      </c>
      <c r="AO1878">
        <v>6650</v>
      </c>
      <c r="AQ1878">
        <v>484</v>
      </c>
      <c r="AR1878" s="29">
        <v>9986</v>
      </c>
      <c r="AS1878">
        <v>0</v>
      </c>
    </row>
    <row r="1879" spans="13:45" x14ac:dyDescent="0.35">
      <c r="M1879"/>
      <c r="AC1879"/>
      <c r="AF1879">
        <v>453</v>
      </c>
      <c r="AG1879">
        <v>144954</v>
      </c>
      <c r="AH1879">
        <v>1793</v>
      </c>
      <c r="AI1879">
        <v>7</v>
      </c>
      <c r="AJ1879">
        <v>31</v>
      </c>
      <c r="AK1879">
        <v>250</v>
      </c>
      <c r="AM1879" s="23" t="s">
        <v>27</v>
      </c>
      <c r="AN1879" t="s">
        <v>560</v>
      </c>
      <c r="AO1879">
        <v>6651</v>
      </c>
      <c r="AQ1879">
        <v>13</v>
      </c>
      <c r="AR1879" s="29">
        <v>3557</v>
      </c>
      <c r="AS1879">
        <v>76</v>
      </c>
    </row>
    <row r="1880" spans="13:45" x14ac:dyDescent="0.35">
      <c r="M1880"/>
      <c r="AC1880"/>
      <c r="AF1880">
        <v>453</v>
      </c>
      <c r="AG1880">
        <v>144954</v>
      </c>
      <c r="AH1880">
        <v>1793</v>
      </c>
      <c r="AI1880">
        <v>7</v>
      </c>
      <c r="AJ1880">
        <v>31</v>
      </c>
      <c r="AK1880">
        <v>250</v>
      </c>
      <c r="AM1880" s="23" t="s">
        <v>104</v>
      </c>
      <c r="AN1880" t="s">
        <v>577</v>
      </c>
      <c r="AO1880">
        <v>6652</v>
      </c>
      <c r="AQ1880">
        <v>479</v>
      </c>
      <c r="AR1880" s="29">
        <v>22</v>
      </c>
      <c r="AS1880">
        <v>7</v>
      </c>
    </row>
    <row r="1881" spans="13:45" x14ac:dyDescent="0.35">
      <c r="M1881"/>
      <c r="AC1881"/>
      <c r="AF1881">
        <v>453</v>
      </c>
      <c r="AG1881">
        <v>144954</v>
      </c>
      <c r="AH1881">
        <v>1793</v>
      </c>
      <c r="AI1881">
        <v>7</v>
      </c>
      <c r="AJ1881">
        <v>31</v>
      </c>
      <c r="AK1881">
        <v>250</v>
      </c>
      <c r="AM1881" s="23" t="s">
        <v>853</v>
      </c>
      <c r="AN1881" t="s">
        <v>333</v>
      </c>
      <c r="AO1881">
        <v>6653</v>
      </c>
      <c r="AQ1881">
        <v>422</v>
      </c>
      <c r="AR1881" s="29">
        <v>36</v>
      </c>
      <c r="AS1881">
        <v>73</v>
      </c>
    </row>
    <row r="1882" spans="13:45" x14ac:dyDescent="0.35">
      <c r="M1882"/>
      <c r="AC1882"/>
      <c r="AF1882">
        <v>453</v>
      </c>
      <c r="AG1882">
        <v>144954</v>
      </c>
      <c r="AH1882">
        <v>1793</v>
      </c>
      <c r="AI1882">
        <v>7</v>
      </c>
      <c r="AJ1882">
        <v>31</v>
      </c>
      <c r="AK1882">
        <v>250</v>
      </c>
      <c r="AM1882" t="s">
        <v>337</v>
      </c>
      <c r="AN1882" t="s">
        <v>199</v>
      </c>
      <c r="AO1882">
        <v>6654</v>
      </c>
      <c r="AQ1882">
        <v>47</v>
      </c>
      <c r="AR1882" s="29">
        <v>416</v>
      </c>
      <c r="AS1882">
        <v>91</v>
      </c>
    </row>
    <row r="1883" spans="13:45" x14ac:dyDescent="0.35">
      <c r="M1883"/>
      <c r="AC1883"/>
      <c r="AF1883">
        <v>453</v>
      </c>
      <c r="AG1883">
        <v>144954</v>
      </c>
      <c r="AH1883">
        <v>1793</v>
      </c>
      <c r="AI1883">
        <v>7</v>
      </c>
      <c r="AJ1883">
        <v>31</v>
      </c>
      <c r="AK1883">
        <v>250</v>
      </c>
      <c r="AM1883" s="23" t="s">
        <v>567</v>
      </c>
      <c r="AO1883">
        <v>6655</v>
      </c>
      <c r="AQ1883">
        <v>353</v>
      </c>
      <c r="AR1883" s="29">
        <v>2593</v>
      </c>
      <c r="AS1883">
        <v>2</v>
      </c>
    </row>
    <row r="1884" spans="13:45" x14ac:dyDescent="0.35">
      <c r="M1884"/>
      <c r="AC1884"/>
      <c r="AF1884">
        <v>453</v>
      </c>
      <c r="AG1884">
        <v>144954</v>
      </c>
      <c r="AH1884">
        <v>1793</v>
      </c>
      <c r="AI1884">
        <v>7</v>
      </c>
      <c r="AJ1884">
        <v>31</v>
      </c>
      <c r="AK1884">
        <v>250</v>
      </c>
      <c r="AM1884" s="23" t="s">
        <v>33</v>
      </c>
      <c r="AN1884" t="s">
        <v>743</v>
      </c>
      <c r="AO1884">
        <v>6656</v>
      </c>
      <c r="AQ1884">
        <v>369</v>
      </c>
      <c r="AR1884" s="29">
        <v>120</v>
      </c>
      <c r="AS1884">
        <v>79</v>
      </c>
    </row>
    <row r="1885" spans="13:45" x14ac:dyDescent="0.35">
      <c r="M1885"/>
      <c r="AC1885"/>
      <c r="AF1885">
        <v>453</v>
      </c>
      <c r="AG1885">
        <v>144954</v>
      </c>
      <c r="AH1885">
        <v>1793</v>
      </c>
      <c r="AI1885">
        <v>7</v>
      </c>
      <c r="AJ1885">
        <v>31</v>
      </c>
      <c r="AK1885">
        <v>250</v>
      </c>
      <c r="AM1885" s="23" t="s">
        <v>104</v>
      </c>
      <c r="AN1885" t="s">
        <v>577</v>
      </c>
      <c r="AO1885">
        <v>6657</v>
      </c>
      <c r="AQ1885">
        <v>479</v>
      </c>
      <c r="AR1885" s="29">
        <v>1025</v>
      </c>
      <c r="AS1885">
        <v>15</v>
      </c>
    </row>
    <row r="1886" spans="13:45" x14ac:dyDescent="0.35">
      <c r="M1886"/>
      <c r="AC1886"/>
      <c r="AF1886">
        <v>453</v>
      </c>
      <c r="AG1886">
        <v>144954</v>
      </c>
      <c r="AH1886">
        <v>1793</v>
      </c>
      <c r="AI1886">
        <v>7</v>
      </c>
      <c r="AJ1886">
        <v>31</v>
      </c>
      <c r="AK1886">
        <v>250</v>
      </c>
      <c r="AM1886" s="23" t="s">
        <v>481</v>
      </c>
      <c r="AN1886" t="s">
        <v>927</v>
      </c>
      <c r="AO1886">
        <v>6658</v>
      </c>
      <c r="AQ1886">
        <v>484</v>
      </c>
      <c r="AR1886" s="29">
        <v>40</v>
      </c>
      <c r="AS1886">
        <v>65</v>
      </c>
    </row>
    <row r="1887" spans="13:45" x14ac:dyDescent="0.35">
      <c r="M1887"/>
      <c r="AC1887"/>
      <c r="AF1887">
        <v>453</v>
      </c>
      <c r="AG1887">
        <v>144954</v>
      </c>
      <c r="AH1887">
        <v>1793</v>
      </c>
      <c r="AI1887">
        <v>7</v>
      </c>
      <c r="AJ1887">
        <v>31</v>
      </c>
      <c r="AK1887">
        <v>250</v>
      </c>
      <c r="AM1887" s="23" t="s">
        <v>758</v>
      </c>
      <c r="AN1887" t="s">
        <v>521</v>
      </c>
      <c r="AO1887">
        <v>6681</v>
      </c>
      <c r="AQ1887">
        <v>487</v>
      </c>
      <c r="AR1887" s="29">
        <v>122</v>
      </c>
      <c r="AS1887">
        <v>0</v>
      </c>
    </row>
    <row r="1888" spans="13:45" x14ac:dyDescent="0.35">
      <c r="M1888"/>
      <c r="AC1888"/>
      <c r="AF1888">
        <v>454</v>
      </c>
      <c r="AG1888">
        <v>145000</v>
      </c>
      <c r="AH1888">
        <v>1793</v>
      </c>
      <c r="AI1888">
        <v>7</v>
      </c>
      <c r="AJ1888">
        <v>31</v>
      </c>
      <c r="AK1888">
        <v>251</v>
      </c>
      <c r="AM1888" s="23" t="s">
        <v>928</v>
      </c>
      <c r="AN1888" t="s">
        <v>929</v>
      </c>
      <c r="AO1888">
        <v>6684</v>
      </c>
      <c r="AQ1888">
        <v>487</v>
      </c>
      <c r="AR1888" s="29">
        <v>2244</v>
      </c>
      <c r="AS1888">
        <v>7</v>
      </c>
    </row>
    <row r="1889" spans="13:45" x14ac:dyDescent="0.35">
      <c r="M1889"/>
      <c r="AC1889"/>
      <c r="AF1889">
        <v>454</v>
      </c>
      <c r="AG1889">
        <v>145000</v>
      </c>
      <c r="AH1889">
        <v>1793</v>
      </c>
      <c r="AI1889">
        <v>7</v>
      </c>
      <c r="AJ1889">
        <v>31</v>
      </c>
      <c r="AK1889">
        <v>252</v>
      </c>
      <c r="AM1889" s="23" t="s">
        <v>930</v>
      </c>
      <c r="AN1889" t="s">
        <v>157</v>
      </c>
      <c r="AO1889">
        <v>6685</v>
      </c>
      <c r="AQ1889">
        <v>487</v>
      </c>
      <c r="AR1889" s="29">
        <v>1080</v>
      </c>
      <c r="AS1889">
        <v>9</v>
      </c>
    </row>
    <row r="1890" spans="13:45" x14ac:dyDescent="0.35">
      <c r="M1890"/>
      <c r="AC1890"/>
      <c r="AF1890">
        <v>454</v>
      </c>
      <c r="AG1890">
        <v>145000</v>
      </c>
      <c r="AH1890">
        <v>1793</v>
      </c>
      <c r="AI1890">
        <v>7</v>
      </c>
      <c r="AJ1890">
        <v>31</v>
      </c>
      <c r="AK1890">
        <v>252</v>
      </c>
      <c r="AM1890" s="23" t="s">
        <v>931</v>
      </c>
      <c r="AN1890" t="s">
        <v>932</v>
      </c>
      <c r="AO1890">
        <v>6688</v>
      </c>
      <c r="AQ1890">
        <v>487</v>
      </c>
      <c r="AR1890" s="29">
        <v>113</v>
      </c>
      <c r="AS1890">
        <v>82</v>
      </c>
    </row>
    <row r="1891" spans="13:45" x14ac:dyDescent="0.35">
      <c r="M1891"/>
      <c r="AC1891"/>
      <c r="AF1891">
        <v>454</v>
      </c>
      <c r="AG1891">
        <v>145000</v>
      </c>
      <c r="AH1891">
        <v>1793</v>
      </c>
      <c r="AI1891">
        <v>8</v>
      </c>
      <c r="AJ1891">
        <v>2</v>
      </c>
      <c r="AK1891">
        <v>252</v>
      </c>
      <c r="AL1891" t="s">
        <v>267</v>
      </c>
      <c r="AM1891" s="23" t="s">
        <v>169</v>
      </c>
      <c r="AN1891" t="s">
        <v>58</v>
      </c>
      <c r="AO1891">
        <v>6689</v>
      </c>
      <c r="AQ1891">
        <v>487</v>
      </c>
      <c r="AR1891" s="29">
        <v>967</v>
      </c>
      <c r="AS1891">
        <v>49</v>
      </c>
    </row>
    <row r="1892" spans="13:45" x14ac:dyDescent="0.35">
      <c r="M1892"/>
      <c r="AC1892"/>
      <c r="AF1892">
        <v>454</v>
      </c>
      <c r="AG1892">
        <v>145000</v>
      </c>
      <c r="AH1892">
        <v>1793</v>
      </c>
      <c r="AI1892">
        <v>8</v>
      </c>
      <c r="AJ1892">
        <v>7</v>
      </c>
      <c r="AK1892">
        <v>253</v>
      </c>
      <c r="AM1892" s="23" t="s">
        <v>28</v>
      </c>
      <c r="AN1892" t="s">
        <v>906</v>
      </c>
      <c r="AO1892">
        <v>6721</v>
      </c>
      <c r="AQ1892">
        <v>90</v>
      </c>
      <c r="AR1892" s="29">
        <v>5000</v>
      </c>
      <c r="AS1892">
        <v>0</v>
      </c>
    </row>
    <row r="1893" spans="13:45" x14ac:dyDescent="0.35">
      <c r="M1893"/>
      <c r="AC1893"/>
      <c r="AF1893">
        <v>454</v>
      </c>
      <c r="AG1893">
        <v>145000</v>
      </c>
      <c r="AH1893">
        <v>1793</v>
      </c>
      <c r="AI1893">
        <v>8</v>
      </c>
      <c r="AJ1893">
        <v>7</v>
      </c>
      <c r="AK1893">
        <v>253</v>
      </c>
      <c r="AM1893" s="23" t="s">
        <v>933</v>
      </c>
      <c r="AN1893" t="s">
        <v>934</v>
      </c>
      <c r="AO1893">
        <v>6722</v>
      </c>
      <c r="AQ1893">
        <v>90</v>
      </c>
      <c r="AR1893" s="29">
        <v>22</v>
      </c>
      <c r="AS1893">
        <v>67</v>
      </c>
    </row>
    <row r="1894" spans="13:45" x14ac:dyDescent="0.35">
      <c r="M1894"/>
      <c r="AC1894"/>
      <c r="AF1894">
        <v>454</v>
      </c>
      <c r="AG1894">
        <v>145000</v>
      </c>
      <c r="AH1894">
        <v>1793</v>
      </c>
      <c r="AI1894">
        <v>8</v>
      </c>
      <c r="AJ1894">
        <v>7</v>
      </c>
      <c r="AK1894">
        <v>253</v>
      </c>
      <c r="AM1894" s="23" t="s">
        <v>36</v>
      </c>
      <c r="AN1894" t="s">
        <v>935</v>
      </c>
      <c r="AO1894">
        <v>6737</v>
      </c>
      <c r="AQ1894">
        <v>90</v>
      </c>
      <c r="AR1894" s="29">
        <v>1256</v>
      </c>
      <c r="AS1894">
        <v>22</v>
      </c>
    </row>
    <row r="1895" spans="13:45" x14ac:dyDescent="0.35">
      <c r="M1895"/>
      <c r="AC1895"/>
      <c r="AF1895">
        <v>454</v>
      </c>
      <c r="AG1895">
        <v>145000</v>
      </c>
      <c r="AH1895">
        <v>1793</v>
      </c>
      <c r="AI1895">
        <v>8</v>
      </c>
      <c r="AJ1895">
        <v>13</v>
      </c>
      <c r="AK1895">
        <v>255</v>
      </c>
      <c r="AM1895" s="23" t="s">
        <v>936</v>
      </c>
      <c r="AN1895" t="s">
        <v>937</v>
      </c>
      <c r="AO1895">
        <v>6742</v>
      </c>
      <c r="AQ1895">
        <v>90</v>
      </c>
      <c r="AR1895" s="29">
        <v>1000</v>
      </c>
      <c r="AS1895">
        <v>63</v>
      </c>
    </row>
    <row r="1896" spans="13:45" x14ac:dyDescent="0.35">
      <c r="M1896"/>
      <c r="AC1896"/>
      <c r="AF1896">
        <v>454</v>
      </c>
      <c r="AG1896">
        <v>145000</v>
      </c>
      <c r="AH1896">
        <v>1793</v>
      </c>
      <c r="AI1896">
        <v>8</v>
      </c>
      <c r="AJ1896">
        <v>21</v>
      </c>
      <c r="AK1896">
        <v>256</v>
      </c>
      <c r="AM1896" s="23" t="s">
        <v>938</v>
      </c>
      <c r="AN1896" t="s">
        <v>939</v>
      </c>
      <c r="AO1896">
        <v>6753</v>
      </c>
      <c r="AQ1896">
        <v>490</v>
      </c>
      <c r="AR1896" s="29">
        <v>131</v>
      </c>
      <c r="AS1896">
        <v>83</v>
      </c>
    </row>
    <row r="1897" spans="13:45" x14ac:dyDescent="0.35">
      <c r="M1897"/>
      <c r="AC1897"/>
      <c r="AF1897">
        <v>454</v>
      </c>
      <c r="AG1897">
        <v>145000</v>
      </c>
      <c r="AH1897">
        <v>1793</v>
      </c>
      <c r="AI1897">
        <v>8</v>
      </c>
      <c r="AJ1897">
        <v>27</v>
      </c>
      <c r="AK1897">
        <v>256</v>
      </c>
      <c r="AM1897" s="23" t="s">
        <v>37</v>
      </c>
      <c r="AN1897" t="s">
        <v>44</v>
      </c>
      <c r="AO1897">
        <v>6757</v>
      </c>
      <c r="AQ1897">
        <v>155</v>
      </c>
      <c r="AR1897" s="29">
        <v>1499</v>
      </c>
      <c r="AS1897">
        <v>29</v>
      </c>
    </row>
    <row r="1898" spans="13:45" x14ac:dyDescent="0.35">
      <c r="M1898"/>
      <c r="AC1898"/>
      <c r="AF1898">
        <v>454</v>
      </c>
      <c r="AG1898">
        <v>145006</v>
      </c>
      <c r="AH1898">
        <v>1793</v>
      </c>
      <c r="AI1898">
        <v>8</v>
      </c>
      <c r="AJ1898">
        <v>27</v>
      </c>
      <c r="AK1898">
        <v>257</v>
      </c>
      <c r="AM1898" s="23" t="s">
        <v>642</v>
      </c>
      <c r="AN1898" t="s">
        <v>643</v>
      </c>
      <c r="AO1898">
        <v>6778</v>
      </c>
      <c r="AQ1898">
        <v>300</v>
      </c>
      <c r="AR1898" s="29">
        <v>395</v>
      </c>
      <c r="AS1898">
        <v>21</v>
      </c>
    </row>
    <row r="1899" spans="13:45" x14ac:dyDescent="0.35">
      <c r="M1899"/>
      <c r="AC1899"/>
      <c r="AF1899">
        <v>454</v>
      </c>
      <c r="AG1899">
        <v>145006</v>
      </c>
      <c r="AH1899">
        <v>1793</v>
      </c>
      <c r="AI1899">
        <v>8</v>
      </c>
      <c r="AJ1899">
        <v>27</v>
      </c>
      <c r="AK1899">
        <v>257</v>
      </c>
      <c r="AM1899" s="23" t="s">
        <v>33</v>
      </c>
      <c r="AN1899" t="s">
        <v>940</v>
      </c>
      <c r="AO1899">
        <v>6796</v>
      </c>
      <c r="AR1899" s="29">
        <v>34</v>
      </c>
      <c r="AS1899">
        <v>36</v>
      </c>
    </row>
    <row r="1900" spans="13:45" x14ac:dyDescent="0.35">
      <c r="M1900"/>
      <c r="AC1900"/>
      <c r="AF1900">
        <v>454</v>
      </c>
      <c r="AG1900">
        <v>145006</v>
      </c>
      <c r="AH1900">
        <v>1793</v>
      </c>
      <c r="AI1900">
        <v>8</v>
      </c>
      <c r="AJ1900">
        <v>28</v>
      </c>
      <c r="AK1900">
        <v>258</v>
      </c>
      <c r="AM1900" s="23" t="s">
        <v>133</v>
      </c>
      <c r="AN1900" t="s">
        <v>947</v>
      </c>
      <c r="AO1900">
        <v>6843</v>
      </c>
      <c r="AQ1900">
        <v>499</v>
      </c>
      <c r="AR1900" s="29">
        <v>67</v>
      </c>
      <c r="AS1900">
        <v>18</v>
      </c>
    </row>
    <row r="1901" spans="13:45" x14ac:dyDescent="0.35">
      <c r="M1901"/>
      <c r="AC1901"/>
      <c r="AF1901">
        <v>454</v>
      </c>
      <c r="AG1901">
        <v>145006</v>
      </c>
      <c r="AH1901">
        <v>1793</v>
      </c>
      <c r="AI1901">
        <v>9</v>
      </c>
      <c r="AJ1901">
        <v>10</v>
      </c>
      <c r="AK1901">
        <v>260</v>
      </c>
      <c r="AM1901" t="s">
        <v>35</v>
      </c>
      <c r="AN1901" t="s">
        <v>346</v>
      </c>
      <c r="AO1901">
        <v>6851</v>
      </c>
      <c r="AQ1901">
        <v>409</v>
      </c>
      <c r="AR1901" s="29">
        <v>41</v>
      </c>
      <c r="AS1901">
        <v>44</v>
      </c>
    </row>
    <row r="1902" spans="13:45" x14ac:dyDescent="0.35">
      <c r="M1902"/>
      <c r="AC1902"/>
      <c r="AF1902">
        <v>454</v>
      </c>
      <c r="AG1902">
        <v>145006</v>
      </c>
      <c r="AH1902">
        <v>1793</v>
      </c>
      <c r="AI1902">
        <v>9</v>
      </c>
      <c r="AJ1902">
        <v>10</v>
      </c>
      <c r="AK1902">
        <v>262</v>
      </c>
      <c r="AM1902" s="23" t="s">
        <v>941</v>
      </c>
      <c r="AN1902" t="s">
        <v>942</v>
      </c>
      <c r="AO1902">
        <v>6853</v>
      </c>
      <c r="AQ1902">
        <v>499</v>
      </c>
      <c r="AR1902" s="29">
        <v>18</v>
      </c>
      <c r="AS1902">
        <v>0</v>
      </c>
    </row>
    <row r="1903" spans="13:45" x14ac:dyDescent="0.35">
      <c r="M1903"/>
      <c r="AC1903"/>
      <c r="AF1903">
        <v>454</v>
      </c>
      <c r="AG1903">
        <v>145006</v>
      </c>
      <c r="AH1903">
        <v>1793</v>
      </c>
      <c r="AI1903">
        <v>9</v>
      </c>
      <c r="AJ1903">
        <v>17</v>
      </c>
      <c r="AK1903">
        <v>262</v>
      </c>
      <c r="AM1903" s="23" t="s">
        <v>943</v>
      </c>
      <c r="AN1903" t="s">
        <v>944</v>
      </c>
      <c r="AO1903">
        <v>6871</v>
      </c>
      <c r="AQ1903">
        <v>482</v>
      </c>
      <c r="AR1903" s="29">
        <v>4265</v>
      </c>
      <c r="AS1903">
        <v>13</v>
      </c>
    </row>
    <row r="1904" spans="13:45" x14ac:dyDescent="0.35">
      <c r="M1904"/>
      <c r="AC1904"/>
      <c r="AF1904">
        <v>454</v>
      </c>
      <c r="AG1904">
        <v>145006</v>
      </c>
      <c r="AH1904">
        <v>1793</v>
      </c>
      <c r="AI1904">
        <v>9</v>
      </c>
      <c r="AJ1904">
        <v>19</v>
      </c>
      <c r="AK1904">
        <v>263</v>
      </c>
      <c r="AM1904" s="23" t="s">
        <v>27</v>
      </c>
      <c r="AN1904" t="s">
        <v>65</v>
      </c>
      <c r="AO1904">
        <v>6890</v>
      </c>
      <c r="AQ1904">
        <v>441</v>
      </c>
      <c r="AR1904" s="29">
        <v>1660</v>
      </c>
      <c r="AS1904">
        <v>27</v>
      </c>
    </row>
    <row r="1905" spans="13:45" x14ac:dyDescent="0.35">
      <c r="M1905"/>
      <c r="AC1905"/>
      <c r="AF1905">
        <v>454</v>
      </c>
      <c r="AG1905">
        <v>145006</v>
      </c>
      <c r="AH1905">
        <v>1793</v>
      </c>
      <c r="AI1905">
        <v>9</v>
      </c>
      <c r="AJ1905">
        <v>19</v>
      </c>
      <c r="AK1905">
        <v>265</v>
      </c>
      <c r="AM1905" s="23" t="s">
        <v>27</v>
      </c>
      <c r="AN1905" t="s">
        <v>28</v>
      </c>
      <c r="AO1905">
        <v>6894</v>
      </c>
      <c r="AQ1905">
        <v>505</v>
      </c>
      <c r="AR1905" s="29">
        <v>67</v>
      </c>
      <c r="AS1905">
        <v>4</v>
      </c>
    </row>
    <row r="1906" spans="13:45" x14ac:dyDescent="0.35">
      <c r="M1906"/>
      <c r="AC1906"/>
      <c r="AF1906">
        <v>454</v>
      </c>
      <c r="AG1906">
        <v>145006</v>
      </c>
      <c r="AH1906">
        <v>1793</v>
      </c>
      <c r="AI1906">
        <v>10</v>
      </c>
      <c r="AJ1906">
        <v>8</v>
      </c>
      <c r="AK1906">
        <v>266</v>
      </c>
      <c r="AM1906" s="23" t="s">
        <v>196</v>
      </c>
      <c r="AN1906" t="s">
        <v>945</v>
      </c>
      <c r="AO1906">
        <v>6916</v>
      </c>
      <c r="AQ1906">
        <v>505</v>
      </c>
      <c r="AR1906" s="29">
        <v>2405</v>
      </c>
      <c r="AS1906">
        <v>58</v>
      </c>
    </row>
    <row r="1907" spans="13:45" x14ac:dyDescent="0.35">
      <c r="M1907"/>
      <c r="AC1907"/>
      <c r="AF1907">
        <v>454</v>
      </c>
      <c r="AG1907">
        <v>145006</v>
      </c>
      <c r="AH1907">
        <v>1793</v>
      </c>
      <c r="AI1907">
        <v>10</v>
      </c>
      <c r="AJ1907">
        <v>13</v>
      </c>
      <c r="AK1907">
        <v>266</v>
      </c>
      <c r="AL1907" t="s">
        <v>23</v>
      </c>
      <c r="AM1907" s="23" t="s">
        <v>946</v>
      </c>
      <c r="AN1907" t="s">
        <v>363</v>
      </c>
      <c r="AO1907">
        <v>6919</v>
      </c>
      <c r="AQ1907">
        <v>120</v>
      </c>
      <c r="AR1907" s="29">
        <v>46</v>
      </c>
      <c r="AS1907">
        <v>0</v>
      </c>
    </row>
    <row r="1908" spans="13:45" x14ac:dyDescent="0.35">
      <c r="M1908"/>
      <c r="AC1908"/>
      <c r="AF1908">
        <v>454</v>
      </c>
      <c r="AG1908">
        <v>145006</v>
      </c>
      <c r="AH1908">
        <v>1793</v>
      </c>
      <c r="AI1908">
        <v>10</v>
      </c>
      <c r="AJ1908">
        <v>21</v>
      </c>
      <c r="AK1908">
        <v>268</v>
      </c>
      <c r="AL1908" t="s">
        <v>23</v>
      </c>
      <c r="AM1908" s="23" t="s">
        <v>179</v>
      </c>
      <c r="AN1908" t="s">
        <v>907</v>
      </c>
      <c r="AO1908">
        <v>6920</v>
      </c>
      <c r="AQ1908">
        <v>442</v>
      </c>
      <c r="AR1908" s="29">
        <v>23</v>
      </c>
      <c r="AS1908">
        <v>82</v>
      </c>
    </row>
    <row r="1909" spans="13:45" x14ac:dyDescent="0.35">
      <c r="M1909"/>
      <c r="AC1909"/>
      <c r="AF1909">
        <v>454</v>
      </c>
      <c r="AG1909">
        <v>145006</v>
      </c>
      <c r="AH1909">
        <v>1793</v>
      </c>
      <c r="AI1909">
        <v>10</v>
      </c>
      <c r="AJ1909">
        <v>23</v>
      </c>
      <c r="AK1909">
        <v>268</v>
      </c>
      <c r="AM1909" s="23" t="s">
        <v>317</v>
      </c>
      <c r="AN1909" t="s">
        <v>630</v>
      </c>
      <c r="AO1909">
        <v>6921</v>
      </c>
      <c r="AQ1909">
        <v>506</v>
      </c>
      <c r="AR1909" s="29">
        <v>824</v>
      </c>
      <c r="AS1909">
        <v>4</v>
      </c>
    </row>
    <row r="1910" spans="13:45" x14ac:dyDescent="0.35">
      <c r="M1910"/>
      <c r="AC1910"/>
      <c r="AF1910">
        <v>454</v>
      </c>
      <c r="AG1910">
        <v>145006</v>
      </c>
      <c r="AH1910">
        <v>1793</v>
      </c>
      <c r="AI1910">
        <v>10</v>
      </c>
      <c r="AJ1910">
        <v>23</v>
      </c>
      <c r="AK1910">
        <v>268</v>
      </c>
      <c r="AM1910" s="23" t="s">
        <v>284</v>
      </c>
      <c r="AN1910" t="s">
        <v>596</v>
      </c>
      <c r="AO1910">
        <v>6922</v>
      </c>
      <c r="AQ1910">
        <v>508</v>
      </c>
      <c r="AR1910" s="29">
        <v>2000</v>
      </c>
      <c r="AS1910">
        <v>0</v>
      </c>
    </row>
    <row r="1911" spans="13:45" x14ac:dyDescent="0.35">
      <c r="M1911"/>
      <c r="AC1911"/>
      <c r="AF1911">
        <v>455</v>
      </c>
      <c r="AG1911">
        <v>145021</v>
      </c>
      <c r="AH1911">
        <v>1793</v>
      </c>
      <c r="AI1911">
        <v>10</v>
      </c>
      <c r="AJ1911">
        <v>23</v>
      </c>
      <c r="AK1911">
        <v>268</v>
      </c>
      <c r="AM1911" s="23" t="s">
        <v>495</v>
      </c>
      <c r="AN1911" t="s">
        <v>948</v>
      </c>
      <c r="AO1911">
        <v>6928</v>
      </c>
      <c r="AQ1911">
        <v>221</v>
      </c>
      <c r="AR1911" s="29">
        <v>559</v>
      </c>
      <c r="AS1911">
        <v>66</v>
      </c>
    </row>
    <row r="1912" spans="13:45" x14ac:dyDescent="0.35">
      <c r="M1912"/>
      <c r="AC1912"/>
      <c r="AF1912">
        <v>455</v>
      </c>
      <c r="AG1912">
        <v>145021</v>
      </c>
      <c r="AH1912">
        <v>1793</v>
      </c>
      <c r="AI1912">
        <v>11</v>
      </c>
      <c r="AJ1912">
        <v>25</v>
      </c>
      <c r="AK1912">
        <v>268</v>
      </c>
      <c r="AM1912" s="23" t="s">
        <v>824</v>
      </c>
      <c r="AN1912" t="s">
        <v>84</v>
      </c>
      <c r="AO1912">
        <v>6936</v>
      </c>
      <c r="AQ1912">
        <v>208</v>
      </c>
      <c r="AR1912" s="29">
        <v>25</v>
      </c>
      <c r="AS1912">
        <v>40</v>
      </c>
    </row>
    <row r="1913" spans="13:45" x14ac:dyDescent="0.35">
      <c r="M1913"/>
      <c r="AC1913"/>
      <c r="AF1913">
        <v>455</v>
      </c>
      <c r="AG1913">
        <v>145021</v>
      </c>
      <c r="AH1913">
        <v>1793</v>
      </c>
      <c r="AI1913">
        <v>11</v>
      </c>
      <c r="AJ1913">
        <v>28</v>
      </c>
      <c r="AK1913">
        <v>268</v>
      </c>
      <c r="AM1913" s="23" t="s">
        <v>26</v>
      </c>
      <c r="AN1913" t="s">
        <v>905</v>
      </c>
      <c r="AO1913">
        <v>6937</v>
      </c>
      <c r="AQ1913">
        <v>208</v>
      </c>
      <c r="AR1913" s="29">
        <v>225</v>
      </c>
      <c r="AS1913">
        <v>74</v>
      </c>
    </row>
    <row r="1914" spans="13:45" x14ac:dyDescent="0.35">
      <c r="M1914"/>
      <c r="AC1914"/>
      <c r="AF1914">
        <v>455</v>
      </c>
      <c r="AG1914">
        <v>145021</v>
      </c>
      <c r="AH1914">
        <v>1793</v>
      </c>
      <c r="AI1914">
        <v>12</v>
      </c>
      <c r="AJ1914">
        <v>3</v>
      </c>
      <c r="AK1914">
        <v>268</v>
      </c>
      <c r="AM1914" s="23" t="s">
        <v>949</v>
      </c>
      <c r="AN1914" t="s">
        <v>950</v>
      </c>
      <c r="AO1914">
        <v>6947</v>
      </c>
      <c r="AQ1914">
        <v>481</v>
      </c>
      <c r="AR1914" s="29">
        <v>721</v>
      </c>
      <c r="AS1914">
        <v>0</v>
      </c>
    </row>
    <row r="1915" spans="13:45" x14ac:dyDescent="0.35">
      <c r="M1915"/>
      <c r="AC1915"/>
      <c r="AF1915">
        <v>455</v>
      </c>
      <c r="AG1915">
        <v>145021</v>
      </c>
      <c r="AH1915">
        <v>1793</v>
      </c>
      <c r="AI1915">
        <v>12</v>
      </c>
      <c r="AJ1915">
        <v>3</v>
      </c>
      <c r="AK1915">
        <v>268</v>
      </c>
      <c r="AM1915" s="23" t="s">
        <v>951</v>
      </c>
      <c r="AO1915">
        <v>6948</v>
      </c>
      <c r="AQ1915">
        <v>417</v>
      </c>
      <c r="AR1915" s="29">
        <v>3078</v>
      </c>
      <c r="AS1915">
        <v>64</v>
      </c>
    </row>
    <row r="1916" spans="13:45" x14ac:dyDescent="0.35">
      <c r="M1916"/>
      <c r="AC1916"/>
      <c r="AF1916">
        <v>455</v>
      </c>
      <c r="AG1916">
        <v>145021</v>
      </c>
      <c r="AH1916">
        <v>1793</v>
      </c>
      <c r="AI1916">
        <v>12</v>
      </c>
      <c r="AJ1916">
        <v>6</v>
      </c>
      <c r="AK1916">
        <v>269</v>
      </c>
      <c r="AM1916" s="23" t="s">
        <v>173</v>
      </c>
      <c r="AN1916" t="s">
        <v>739</v>
      </c>
      <c r="AO1916">
        <v>6950</v>
      </c>
      <c r="AQ1916">
        <v>494</v>
      </c>
      <c r="AR1916" s="29">
        <v>2827</v>
      </c>
      <c r="AS1916">
        <v>68</v>
      </c>
    </row>
    <row r="1917" spans="13:45" x14ac:dyDescent="0.35">
      <c r="M1917"/>
      <c r="AC1917"/>
      <c r="AF1917">
        <v>455</v>
      </c>
      <c r="AG1917">
        <v>145021</v>
      </c>
      <c r="AH1917">
        <v>1793</v>
      </c>
      <c r="AI1917">
        <v>12</v>
      </c>
      <c r="AJ1917">
        <v>6</v>
      </c>
      <c r="AK1917">
        <v>269</v>
      </c>
      <c r="AM1917" s="23" t="s">
        <v>179</v>
      </c>
      <c r="AN1917" t="s">
        <v>952</v>
      </c>
      <c r="AO1917">
        <v>6956</v>
      </c>
      <c r="AQ1917">
        <v>378</v>
      </c>
      <c r="AR1917" s="29">
        <v>87</v>
      </c>
      <c r="AS1917">
        <v>25</v>
      </c>
    </row>
    <row r="1918" spans="13:45" x14ac:dyDescent="0.35">
      <c r="M1918"/>
      <c r="AC1918"/>
      <c r="AF1918">
        <v>455</v>
      </c>
      <c r="AG1918">
        <v>145021</v>
      </c>
      <c r="AH1918">
        <v>1793</v>
      </c>
      <c r="AI1918">
        <v>12</v>
      </c>
      <c r="AJ1918">
        <v>9</v>
      </c>
      <c r="AK1918">
        <v>269</v>
      </c>
      <c r="AM1918" s="23" t="s">
        <v>953</v>
      </c>
      <c r="AO1918">
        <v>6957</v>
      </c>
      <c r="AQ1918">
        <v>504</v>
      </c>
      <c r="AR1918" s="29">
        <v>40697</v>
      </c>
      <c r="AS1918">
        <v>0</v>
      </c>
    </row>
    <row r="1919" spans="13:45" x14ac:dyDescent="0.35">
      <c r="M1919"/>
      <c r="AC1919"/>
      <c r="AF1919">
        <v>455</v>
      </c>
      <c r="AG1919">
        <v>145021</v>
      </c>
      <c r="AH1919">
        <v>1793</v>
      </c>
      <c r="AI1919">
        <v>12</v>
      </c>
      <c r="AJ1919">
        <v>10</v>
      </c>
      <c r="AK1919">
        <v>269</v>
      </c>
      <c r="AM1919" s="23" t="s">
        <v>122</v>
      </c>
      <c r="AN1919" t="s">
        <v>733</v>
      </c>
      <c r="AO1919">
        <v>6958</v>
      </c>
      <c r="AQ1919">
        <v>29</v>
      </c>
      <c r="AR1919" s="29">
        <v>5000</v>
      </c>
      <c r="AS1919">
        <v>0</v>
      </c>
    </row>
    <row r="1920" spans="13:45" x14ac:dyDescent="0.35">
      <c r="M1920"/>
      <c r="AC1920"/>
      <c r="AF1920">
        <v>455</v>
      </c>
      <c r="AG1920">
        <v>145021</v>
      </c>
      <c r="AH1920">
        <v>1793</v>
      </c>
      <c r="AI1920">
        <v>12</v>
      </c>
      <c r="AJ1920">
        <v>10</v>
      </c>
      <c r="AK1920">
        <v>269</v>
      </c>
      <c r="AM1920" s="23" t="s">
        <v>104</v>
      </c>
      <c r="AN1920" t="s">
        <v>577</v>
      </c>
      <c r="AO1920">
        <v>6959</v>
      </c>
      <c r="AQ1920">
        <v>479</v>
      </c>
      <c r="AR1920" s="29">
        <v>27</v>
      </c>
      <c r="AS1920">
        <v>41</v>
      </c>
    </row>
    <row r="1921" spans="13:46" x14ac:dyDescent="0.35">
      <c r="M1921"/>
      <c r="AC1921"/>
      <c r="AF1921">
        <v>455</v>
      </c>
      <c r="AG1921">
        <v>145021</v>
      </c>
      <c r="AH1921">
        <v>1793</v>
      </c>
      <c r="AI1921">
        <v>12</v>
      </c>
      <c r="AJ1921">
        <v>10</v>
      </c>
      <c r="AK1921">
        <v>269</v>
      </c>
      <c r="AM1921" s="23" t="s">
        <v>104</v>
      </c>
      <c r="AN1921" t="s">
        <v>577</v>
      </c>
      <c r="AO1921">
        <v>6960</v>
      </c>
      <c r="AQ1921">
        <v>479</v>
      </c>
      <c r="AR1921" s="29">
        <v>2223</v>
      </c>
      <c r="AS1921">
        <v>91</v>
      </c>
    </row>
    <row r="1922" spans="13:46" x14ac:dyDescent="0.35">
      <c r="M1922"/>
      <c r="AC1922"/>
      <c r="AF1922">
        <v>455</v>
      </c>
      <c r="AG1922">
        <v>145021</v>
      </c>
      <c r="AH1922">
        <v>1793</v>
      </c>
      <c r="AI1922">
        <v>12</v>
      </c>
      <c r="AJ1922">
        <v>10</v>
      </c>
      <c r="AK1922">
        <v>269</v>
      </c>
      <c r="AM1922" s="23" t="s">
        <v>465</v>
      </c>
      <c r="AN1922" t="s">
        <v>728</v>
      </c>
      <c r="AO1922">
        <v>6953</v>
      </c>
      <c r="AQ1922">
        <v>479</v>
      </c>
      <c r="AR1922" s="29">
        <v>857</v>
      </c>
      <c r="AS1922">
        <v>48</v>
      </c>
    </row>
    <row r="1923" spans="13:46" x14ac:dyDescent="0.35">
      <c r="M1923"/>
      <c r="AC1923"/>
      <c r="AF1923">
        <v>455</v>
      </c>
      <c r="AG1923">
        <v>145021</v>
      </c>
      <c r="AH1923">
        <v>1793</v>
      </c>
      <c r="AI1923">
        <v>12</v>
      </c>
      <c r="AJ1923">
        <v>10</v>
      </c>
      <c r="AK1923">
        <v>269</v>
      </c>
      <c r="AM1923" s="23" t="s">
        <v>954</v>
      </c>
      <c r="AN1923" t="s">
        <v>955</v>
      </c>
      <c r="AO1923">
        <v>6967</v>
      </c>
      <c r="AQ1923">
        <v>479</v>
      </c>
      <c r="AR1923" s="29">
        <v>9000</v>
      </c>
      <c r="AS1923">
        <v>0</v>
      </c>
    </row>
    <row r="1924" spans="13:46" x14ac:dyDescent="0.35">
      <c r="M1924"/>
      <c r="AC1924"/>
      <c r="AF1924">
        <v>455</v>
      </c>
      <c r="AG1924">
        <v>145021</v>
      </c>
      <c r="AH1924">
        <v>1793</v>
      </c>
      <c r="AI1924">
        <v>12</v>
      </c>
      <c r="AJ1924">
        <v>10</v>
      </c>
      <c r="AK1924">
        <v>269</v>
      </c>
      <c r="AM1924" s="23" t="s">
        <v>949</v>
      </c>
      <c r="AN1924" t="s">
        <v>950</v>
      </c>
      <c r="AO1924">
        <v>6968</v>
      </c>
      <c r="AQ1924">
        <v>503</v>
      </c>
      <c r="AR1924" s="29">
        <v>6586</v>
      </c>
      <c r="AS1924">
        <v>26</v>
      </c>
    </row>
    <row r="1925" spans="13:46" x14ac:dyDescent="0.35">
      <c r="M1925"/>
      <c r="AC1925"/>
      <c r="AF1925">
        <v>455</v>
      </c>
      <c r="AG1925">
        <v>145021</v>
      </c>
      <c r="AH1925">
        <v>1793</v>
      </c>
      <c r="AI1925">
        <v>12</v>
      </c>
      <c r="AJ1925">
        <v>12</v>
      </c>
      <c r="AK1925">
        <v>270</v>
      </c>
      <c r="AM1925" s="23" t="s">
        <v>26</v>
      </c>
      <c r="AN1925" t="s">
        <v>626</v>
      </c>
      <c r="AO1925">
        <v>6975</v>
      </c>
      <c r="AQ1925">
        <v>59</v>
      </c>
      <c r="AR1925" s="29">
        <v>6421</v>
      </c>
      <c r="AS1925">
        <v>34</v>
      </c>
    </row>
    <row r="1926" spans="13:46" x14ac:dyDescent="0.35">
      <c r="M1926"/>
      <c r="AC1926"/>
      <c r="AF1926">
        <v>455</v>
      </c>
      <c r="AG1926">
        <v>145021</v>
      </c>
      <c r="AH1926">
        <v>1793</v>
      </c>
      <c r="AI1926">
        <v>12</v>
      </c>
      <c r="AJ1926">
        <v>12</v>
      </c>
      <c r="AK1926">
        <v>270</v>
      </c>
      <c r="AM1926" s="23" t="s">
        <v>953</v>
      </c>
      <c r="AO1926">
        <v>6976</v>
      </c>
      <c r="AQ1926">
        <v>504</v>
      </c>
      <c r="AR1926" s="29">
        <v>994</v>
      </c>
      <c r="AS1926">
        <v>41</v>
      </c>
    </row>
    <row r="1927" spans="13:46" x14ac:dyDescent="0.35">
      <c r="M1927"/>
      <c r="AC1927"/>
      <c r="AF1927">
        <v>455</v>
      </c>
      <c r="AG1927">
        <v>145021</v>
      </c>
      <c r="AH1927">
        <v>1793</v>
      </c>
      <c r="AI1927">
        <v>12</v>
      </c>
      <c r="AJ1927">
        <v>13</v>
      </c>
      <c r="AK1927">
        <v>270</v>
      </c>
      <c r="AM1927" s="23" t="s">
        <v>173</v>
      </c>
      <c r="AN1927" t="s">
        <v>739</v>
      </c>
      <c r="AO1927">
        <v>6977</v>
      </c>
      <c r="AQ1927">
        <v>494</v>
      </c>
      <c r="AR1927" s="29">
        <v>72</v>
      </c>
      <c r="AS1927">
        <v>14</v>
      </c>
      <c r="AT1927" s="39"/>
    </row>
    <row r="1928" spans="13:46" x14ac:dyDescent="0.35">
      <c r="M1928"/>
      <c r="AC1928"/>
      <c r="AF1928">
        <v>455</v>
      </c>
      <c r="AG1928">
        <v>145025</v>
      </c>
      <c r="AH1928">
        <v>1793</v>
      </c>
      <c r="AI1928">
        <v>12</v>
      </c>
      <c r="AJ1928">
        <v>13</v>
      </c>
      <c r="AK1928">
        <v>270</v>
      </c>
      <c r="AM1928" s="23" t="s">
        <v>317</v>
      </c>
      <c r="AN1928" t="s">
        <v>630</v>
      </c>
      <c r="AO1928">
        <v>6982</v>
      </c>
      <c r="AQ1928">
        <v>506</v>
      </c>
      <c r="AR1928" s="29">
        <v>4728</v>
      </c>
      <c r="AS1928">
        <v>77</v>
      </c>
    </row>
    <row r="1929" spans="13:46" x14ac:dyDescent="0.35">
      <c r="M1929"/>
      <c r="AC1929"/>
      <c r="AF1929">
        <v>455</v>
      </c>
      <c r="AG1929">
        <v>145025</v>
      </c>
      <c r="AH1929">
        <v>1793</v>
      </c>
      <c r="AI1929">
        <v>12</v>
      </c>
      <c r="AJ1929">
        <v>13</v>
      </c>
      <c r="AK1929">
        <v>270</v>
      </c>
      <c r="AM1929" s="23" t="s">
        <v>949</v>
      </c>
      <c r="AN1929" t="s">
        <v>950</v>
      </c>
      <c r="AO1929">
        <v>6983</v>
      </c>
      <c r="AQ1929">
        <v>503</v>
      </c>
      <c r="AR1929" s="29">
        <v>2809</v>
      </c>
      <c r="AS1929">
        <v>17</v>
      </c>
    </row>
    <row r="1930" spans="13:46" x14ac:dyDescent="0.35">
      <c r="M1930"/>
      <c r="AC1930"/>
      <c r="AF1930">
        <v>455</v>
      </c>
      <c r="AG1930">
        <v>145025</v>
      </c>
      <c r="AH1930">
        <v>1793</v>
      </c>
      <c r="AI1930">
        <v>12</v>
      </c>
      <c r="AJ1930">
        <v>14</v>
      </c>
      <c r="AK1930">
        <v>271</v>
      </c>
      <c r="AM1930" s="23" t="s">
        <v>567</v>
      </c>
      <c r="AO1930">
        <v>6984</v>
      </c>
      <c r="AQ1930">
        <v>500</v>
      </c>
      <c r="AR1930" s="29">
        <v>5519</v>
      </c>
      <c r="AS1930">
        <v>56</v>
      </c>
    </row>
    <row r="1931" spans="13:46" x14ac:dyDescent="0.35">
      <c r="M1931"/>
      <c r="AC1931"/>
      <c r="AF1931">
        <v>455</v>
      </c>
      <c r="AG1931">
        <v>145025</v>
      </c>
      <c r="AH1931">
        <v>1793</v>
      </c>
      <c r="AI1931">
        <v>12</v>
      </c>
      <c r="AJ1931">
        <v>14</v>
      </c>
      <c r="AK1931">
        <v>271</v>
      </c>
      <c r="AM1931" s="23" t="s">
        <v>377</v>
      </c>
      <c r="AN1931" t="s">
        <v>247</v>
      </c>
      <c r="AO1931">
        <v>6985</v>
      </c>
      <c r="AQ1931">
        <v>513</v>
      </c>
      <c r="AR1931" s="29">
        <v>5</v>
      </c>
      <c r="AS1931">
        <v>84</v>
      </c>
    </row>
    <row r="1932" spans="13:46" x14ac:dyDescent="0.35">
      <c r="M1932"/>
      <c r="AC1932"/>
      <c r="AF1932">
        <v>455</v>
      </c>
      <c r="AG1932">
        <v>145025</v>
      </c>
      <c r="AH1932">
        <v>1793</v>
      </c>
      <c r="AI1932">
        <v>12</v>
      </c>
      <c r="AJ1932">
        <v>14</v>
      </c>
      <c r="AK1932">
        <v>271</v>
      </c>
      <c r="AM1932" s="23" t="s">
        <v>26</v>
      </c>
      <c r="AN1932" t="s">
        <v>923</v>
      </c>
      <c r="AO1932">
        <v>6986</v>
      </c>
      <c r="AQ1932">
        <v>514</v>
      </c>
      <c r="AR1932" s="29">
        <v>9870</v>
      </c>
      <c r="AS1932">
        <v>8</v>
      </c>
    </row>
    <row r="1933" spans="13:46" x14ac:dyDescent="0.35">
      <c r="M1933"/>
      <c r="AC1933"/>
      <c r="AF1933">
        <v>455</v>
      </c>
      <c r="AG1933">
        <v>145025</v>
      </c>
      <c r="AH1933">
        <v>1793</v>
      </c>
      <c r="AI1933">
        <v>12</v>
      </c>
      <c r="AJ1933">
        <v>14</v>
      </c>
      <c r="AK1933">
        <v>271</v>
      </c>
      <c r="AM1933" t="s">
        <v>104</v>
      </c>
      <c r="AN1933" t="s">
        <v>577</v>
      </c>
      <c r="AO1933">
        <v>6987</v>
      </c>
      <c r="AQ1933">
        <v>514</v>
      </c>
      <c r="AR1933" s="29">
        <v>4</v>
      </c>
      <c r="AS1933">
        <v>71</v>
      </c>
    </row>
    <row r="1934" spans="13:46" x14ac:dyDescent="0.35">
      <c r="M1934"/>
      <c r="AC1934"/>
      <c r="AF1934">
        <v>455</v>
      </c>
      <c r="AG1934">
        <v>145025</v>
      </c>
      <c r="AH1934">
        <v>1793</v>
      </c>
      <c r="AI1934">
        <v>12</v>
      </c>
      <c r="AJ1934">
        <v>14</v>
      </c>
      <c r="AK1934">
        <v>271</v>
      </c>
      <c r="AM1934" s="23" t="s">
        <v>104</v>
      </c>
      <c r="AN1934" t="s">
        <v>577</v>
      </c>
      <c r="AO1934">
        <v>6988</v>
      </c>
      <c r="AQ1934">
        <v>479</v>
      </c>
      <c r="AR1934" s="29">
        <v>508</v>
      </c>
      <c r="AS1934">
        <v>92</v>
      </c>
    </row>
    <row r="1935" spans="13:46" x14ac:dyDescent="0.35">
      <c r="M1935"/>
      <c r="AC1935"/>
      <c r="AF1935">
        <v>455</v>
      </c>
      <c r="AG1935">
        <v>145025</v>
      </c>
      <c r="AH1935">
        <v>1793</v>
      </c>
      <c r="AI1935">
        <v>12</v>
      </c>
      <c r="AJ1935">
        <v>14</v>
      </c>
      <c r="AK1935">
        <v>271</v>
      </c>
      <c r="AL1935" t="s">
        <v>762</v>
      </c>
      <c r="AM1935" s="23" t="s">
        <v>36</v>
      </c>
      <c r="AN1935" t="s">
        <v>467</v>
      </c>
      <c r="AO1935">
        <v>6989</v>
      </c>
      <c r="AQ1935">
        <v>25</v>
      </c>
      <c r="AR1935" s="29">
        <v>246</v>
      </c>
      <c r="AS1935">
        <v>82</v>
      </c>
    </row>
    <row r="1936" spans="13:46" x14ac:dyDescent="0.35">
      <c r="M1936"/>
      <c r="AC1936"/>
      <c r="AF1936">
        <v>455</v>
      </c>
      <c r="AG1936">
        <v>145025</v>
      </c>
      <c r="AH1936">
        <v>1793</v>
      </c>
      <c r="AI1936">
        <v>12</v>
      </c>
      <c r="AJ1936">
        <v>14</v>
      </c>
      <c r="AK1936">
        <v>271</v>
      </c>
      <c r="AM1936" s="23" t="s">
        <v>30</v>
      </c>
      <c r="AN1936" t="s">
        <v>413</v>
      </c>
      <c r="AO1936">
        <v>6990</v>
      </c>
      <c r="AQ1936">
        <v>99</v>
      </c>
      <c r="AR1936" s="29">
        <v>160</v>
      </c>
      <c r="AS1936">
        <v>50</v>
      </c>
    </row>
    <row r="1937" spans="13:46" x14ac:dyDescent="0.35">
      <c r="M1937"/>
      <c r="AC1937"/>
      <c r="AF1937">
        <v>455</v>
      </c>
      <c r="AG1937">
        <v>145025</v>
      </c>
      <c r="AH1937">
        <v>1793</v>
      </c>
      <c r="AI1937">
        <v>12</v>
      </c>
      <c r="AJ1937">
        <v>14</v>
      </c>
      <c r="AK1937">
        <v>271</v>
      </c>
      <c r="AL1937" t="s">
        <v>23</v>
      </c>
      <c r="AM1937" s="23" t="s">
        <v>26</v>
      </c>
      <c r="AN1937" t="s">
        <v>923</v>
      </c>
      <c r="AO1937">
        <v>6997</v>
      </c>
      <c r="AQ1937">
        <v>514</v>
      </c>
      <c r="AR1937" s="29">
        <v>13961</v>
      </c>
      <c r="AS1937">
        <v>56</v>
      </c>
    </row>
    <row r="1938" spans="13:46" x14ac:dyDescent="0.35">
      <c r="M1938"/>
      <c r="AC1938"/>
      <c r="AF1938">
        <v>455</v>
      </c>
      <c r="AG1938">
        <v>145025</v>
      </c>
      <c r="AH1938">
        <v>1793</v>
      </c>
      <c r="AI1938">
        <v>12</v>
      </c>
      <c r="AJ1938">
        <v>14</v>
      </c>
      <c r="AK1938">
        <v>271</v>
      </c>
      <c r="AM1938" s="23" t="s">
        <v>42</v>
      </c>
      <c r="AN1938" t="s">
        <v>751</v>
      </c>
      <c r="AO1938">
        <v>6998</v>
      </c>
      <c r="AQ1938">
        <v>374</v>
      </c>
      <c r="AR1938" s="29">
        <v>386</v>
      </c>
      <c r="AS1938">
        <v>39</v>
      </c>
    </row>
    <row r="1939" spans="13:46" x14ac:dyDescent="0.35">
      <c r="M1939"/>
      <c r="AC1939"/>
      <c r="AF1939">
        <v>455</v>
      </c>
      <c r="AG1939">
        <v>145025</v>
      </c>
      <c r="AH1939">
        <v>1793</v>
      </c>
      <c r="AI1939">
        <v>12</v>
      </c>
      <c r="AJ1939">
        <v>16</v>
      </c>
      <c r="AK1939">
        <v>271</v>
      </c>
      <c r="AM1939" s="23" t="s">
        <v>605</v>
      </c>
      <c r="AN1939" t="s">
        <v>500</v>
      </c>
      <c r="AO1939">
        <v>7000</v>
      </c>
      <c r="AQ1939">
        <v>200</v>
      </c>
      <c r="AR1939" s="29">
        <v>200</v>
      </c>
      <c r="AS1939">
        <v>29</v>
      </c>
    </row>
    <row r="1940" spans="13:46" x14ac:dyDescent="0.35">
      <c r="M1940"/>
      <c r="AC1940"/>
      <c r="AF1940">
        <v>455</v>
      </c>
      <c r="AG1940">
        <v>145025</v>
      </c>
      <c r="AH1940">
        <v>1794</v>
      </c>
      <c r="AI1940">
        <v>1</v>
      </c>
      <c r="AJ1940">
        <v>2</v>
      </c>
      <c r="AK1940">
        <v>272</v>
      </c>
      <c r="AM1940" s="23" t="s">
        <v>53</v>
      </c>
      <c r="AN1940" t="s">
        <v>685</v>
      </c>
      <c r="AO1940">
        <v>7006</v>
      </c>
      <c r="AQ1940">
        <v>94</v>
      </c>
      <c r="AR1940" s="29">
        <v>68</v>
      </c>
      <c r="AS1940">
        <v>49</v>
      </c>
    </row>
    <row r="1941" spans="13:46" x14ac:dyDescent="0.35">
      <c r="M1941"/>
      <c r="AC1941"/>
      <c r="AF1941">
        <v>455</v>
      </c>
      <c r="AG1941">
        <v>145025</v>
      </c>
      <c r="AH1941">
        <v>1794</v>
      </c>
      <c r="AI1941">
        <v>1</v>
      </c>
      <c r="AJ1941">
        <v>2</v>
      </c>
      <c r="AK1941">
        <v>272</v>
      </c>
      <c r="AM1941" s="23" t="s">
        <v>758</v>
      </c>
      <c r="AN1941" t="s">
        <v>521</v>
      </c>
      <c r="AO1941">
        <v>7017</v>
      </c>
      <c r="AQ1941">
        <v>487</v>
      </c>
      <c r="AR1941" s="29">
        <v>21</v>
      </c>
      <c r="AS1941">
        <v>42</v>
      </c>
    </row>
    <row r="1942" spans="13:46" x14ac:dyDescent="0.35">
      <c r="M1942"/>
      <c r="AC1942"/>
      <c r="AF1942">
        <v>455</v>
      </c>
      <c r="AG1942">
        <v>145025</v>
      </c>
      <c r="AH1942">
        <v>1794</v>
      </c>
      <c r="AI1942">
        <v>1</v>
      </c>
      <c r="AJ1942">
        <v>4</v>
      </c>
      <c r="AK1942">
        <v>272</v>
      </c>
      <c r="AL1942" t="s">
        <v>23</v>
      </c>
      <c r="AM1942" t="s">
        <v>337</v>
      </c>
      <c r="AN1942" t="s">
        <v>199</v>
      </c>
      <c r="AO1942">
        <v>7018</v>
      </c>
      <c r="AQ1942">
        <v>47</v>
      </c>
      <c r="AR1942" s="29">
        <v>15</v>
      </c>
      <c r="AS1942">
        <v>2</v>
      </c>
    </row>
    <row r="1943" spans="13:46" x14ac:dyDescent="0.35">
      <c r="M1943"/>
      <c r="AC1943"/>
      <c r="AF1943">
        <v>455</v>
      </c>
      <c r="AG1943">
        <v>145025</v>
      </c>
      <c r="AH1943">
        <v>1794</v>
      </c>
      <c r="AI1943">
        <v>1</v>
      </c>
      <c r="AJ1943">
        <v>7</v>
      </c>
      <c r="AK1943">
        <v>273</v>
      </c>
      <c r="AM1943" t="s">
        <v>337</v>
      </c>
      <c r="AN1943" t="s">
        <v>199</v>
      </c>
      <c r="AO1943">
        <v>7021</v>
      </c>
      <c r="AQ1943">
        <v>47</v>
      </c>
      <c r="AR1943" s="29">
        <v>6352</v>
      </c>
      <c r="AS1943">
        <v>99</v>
      </c>
    </row>
    <row r="1944" spans="13:46" x14ac:dyDescent="0.35">
      <c r="M1944"/>
      <c r="AC1944"/>
      <c r="AF1944">
        <v>456</v>
      </c>
      <c r="AG1944">
        <v>145029</v>
      </c>
      <c r="AH1944">
        <v>1794</v>
      </c>
      <c r="AI1944">
        <v>1</v>
      </c>
      <c r="AJ1944">
        <v>7</v>
      </c>
      <c r="AK1944">
        <v>273</v>
      </c>
      <c r="AM1944" s="23" t="s">
        <v>27</v>
      </c>
      <c r="AN1944" t="s">
        <v>381</v>
      </c>
      <c r="AO1944">
        <v>7028</v>
      </c>
      <c r="AQ1944">
        <v>255</v>
      </c>
      <c r="AR1944" s="29">
        <v>1238</v>
      </c>
      <c r="AS1944">
        <v>82</v>
      </c>
    </row>
    <row r="1945" spans="13:46" x14ac:dyDescent="0.35">
      <c r="M1945"/>
      <c r="AC1945"/>
      <c r="AF1945">
        <v>456</v>
      </c>
      <c r="AG1945">
        <v>145029</v>
      </c>
      <c r="AH1945">
        <v>1794</v>
      </c>
      <c r="AI1945">
        <v>1</v>
      </c>
      <c r="AJ1945">
        <v>7</v>
      </c>
      <c r="AK1945">
        <v>273</v>
      </c>
      <c r="AM1945" s="23" t="s">
        <v>26</v>
      </c>
      <c r="AN1945" t="s">
        <v>48</v>
      </c>
      <c r="AO1945">
        <v>7025</v>
      </c>
      <c r="AQ1945">
        <v>379</v>
      </c>
      <c r="AR1945" s="29">
        <v>22</v>
      </c>
      <c r="AS1945">
        <v>41</v>
      </c>
    </row>
    <row r="1946" spans="13:46" x14ac:dyDescent="0.35">
      <c r="M1946"/>
      <c r="AC1946"/>
      <c r="AF1946">
        <v>456</v>
      </c>
      <c r="AG1946">
        <v>145029</v>
      </c>
      <c r="AH1946">
        <v>1794</v>
      </c>
      <c r="AI1946">
        <v>1</v>
      </c>
      <c r="AJ1946">
        <v>7</v>
      </c>
      <c r="AK1946">
        <v>273</v>
      </c>
      <c r="AL1946" t="s">
        <v>23</v>
      </c>
      <c r="AM1946" s="23" t="s">
        <v>26</v>
      </c>
      <c r="AN1946" t="s">
        <v>923</v>
      </c>
      <c r="AO1946">
        <v>7035</v>
      </c>
      <c r="AQ1946">
        <v>483</v>
      </c>
      <c r="AR1946" s="29">
        <v>8825</v>
      </c>
      <c r="AS1946">
        <v>0</v>
      </c>
    </row>
    <row r="1947" spans="13:46" x14ac:dyDescent="0.35">
      <c r="M1947"/>
      <c r="AC1947"/>
      <c r="AF1947">
        <v>456</v>
      </c>
      <c r="AG1947">
        <v>145029</v>
      </c>
      <c r="AH1947">
        <v>1794</v>
      </c>
      <c r="AI1947">
        <v>1</v>
      </c>
      <c r="AJ1947">
        <v>7</v>
      </c>
      <c r="AK1947">
        <v>273</v>
      </c>
      <c r="AM1947" s="23" t="s">
        <v>284</v>
      </c>
      <c r="AN1947" t="s">
        <v>31</v>
      </c>
      <c r="AO1947">
        <v>7036</v>
      </c>
      <c r="AQ1947">
        <v>501</v>
      </c>
      <c r="AR1947" s="29">
        <v>920</v>
      </c>
      <c r="AS1947">
        <v>20</v>
      </c>
    </row>
    <row r="1948" spans="13:46" x14ac:dyDescent="0.35">
      <c r="M1948"/>
      <c r="AC1948"/>
      <c r="AF1948">
        <v>456</v>
      </c>
      <c r="AG1948">
        <v>145029</v>
      </c>
      <c r="AH1948">
        <v>1794</v>
      </c>
      <c r="AI1948">
        <v>1</v>
      </c>
      <c r="AJ1948">
        <v>18</v>
      </c>
      <c r="AK1948">
        <v>274</v>
      </c>
      <c r="AM1948" t="s">
        <v>337</v>
      </c>
      <c r="AN1948" t="s">
        <v>199</v>
      </c>
      <c r="AO1948">
        <v>7037</v>
      </c>
      <c r="AQ1948">
        <v>47</v>
      </c>
      <c r="AR1948" s="29">
        <v>133</v>
      </c>
      <c r="AS1948">
        <v>15</v>
      </c>
      <c r="AT1948" s="39"/>
    </row>
    <row r="1949" spans="13:46" x14ac:dyDescent="0.35">
      <c r="M1949"/>
      <c r="AC1949"/>
      <c r="AF1949">
        <v>456</v>
      </c>
      <c r="AG1949">
        <v>145029</v>
      </c>
      <c r="AH1949">
        <v>1794</v>
      </c>
      <c r="AI1949">
        <v>1</v>
      </c>
      <c r="AJ1949">
        <v>18</v>
      </c>
      <c r="AK1949">
        <v>274</v>
      </c>
      <c r="AM1949" s="23" t="s">
        <v>173</v>
      </c>
      <c r="AN1949" t="s">
        <v>739</v>
      </c>
      <c r="AO1949">
        <v>7041</v>
      </c>
      <c r="AQ1949">
        <v>494</v>
      </c>
      <c r="AR1949" s="29">
        <v>390</v>
      </c>
      <c r="AS1949">
        <v>96</v>
      </c>
    </row>
    <row r="1950" spans="13:46" x14ac:dyDescent="0.35">
      <c r="M1950"/>
      <c r="AC1950"/>
      <c r="AF1950">
        <v>456</v>
      </c>
      <c r="AG1950">
        <v>145029</v>
      </c>
      <c r="AH1950">
        <v>1794</v>
      </c>
      <c r="AI1950">
        <v>1</v>
      </c>
      <c r="AJ1950">
        <v>18</v>
      </c>
      <c r="AK1950">
        <v>274</v>
      </c>
      <c r="AM1950" s="23" t="s">
        <v>126</v>
      </c>
      <c r="AN1950" t="s">
        <v>127</v>
      </c>
      <c r="AO1950">
        <v>7045</v>
      </c>
      <c r="AQ1950">
        <v>354</v>
      </c>
      <c r="AR1950" s="29">
        <v>498</v>
      </c>
      <c r="AS1950">
        <v>11</v>
      </c>
    </row>
    <row r="1951" spans="13:46" x14ac:dyDescent="0.35">
      <c r="M1951"/>
      <c r="AC1951"/>
      <c r="AF1951">
        <v>456</v>
      </c>
      <c r="AG1951">
        <v>145029</v>
      </c>
      <c r="AH1951">
        <v>1794</v>
      </c>
      <c r="AI1951">
        <v>1</v>
      </c>
      <c r="AJ1951">
        <v>23</v>
      </c>
      <c r="AK1951">
        <v>274</v>
      </c>
      <c r="AM1951" s="23" t="s">
        <v>173</v>
      </c>
      <c r="AN1951" t="s">
        <v>739</v>
      </c>
      <c r="AO1951">
        <v>7051</v>
      </c>
      <c r="AQ1951">
        <v>494</v>
      </c>
      <c r="AR1951" s="29">
        <v>24</v>
      </c>
      <c r="AS1951">
        <v>60</v>
      </c>
    </row>
    <row r="1952" spans="13:46" x14ac:dyDescent="0.35">
      <c r="M1952"/>
      <c r="AC1952"/>
      <c r="AF1952">
        <v>456</v>
      </c>
      <c r="AG1952">
        <v>145029</v>
      </c>
      <c r="AH1952">
        <v>1794</v>
      </c>
      <c r="AI1952">
        <v>1</v>
      </c>
      <c r="AJ1952">
        <v>25</v>
      </c>
      <c r="AK1952">
        <v>274</v>
      </c>
      <c r="AM1952" t="s">
        <v>337</v>
      </c>
      <c r="AN1952" t="s">
        <v>199</v>
      </c>
      <c r="AO1952">
        <v>7053</v>
      </c>
      <c r="AQ1952">
        <v>47</v>
      </c>
      <c r="AR1952" s="29">
        <v>74</v>
      </c>
      <c r="AS1952">
        <v>37</v>
      </c>
    </row>
    <row r="1953" spans="13:45" x14ac:dyDescent="0.35">
      <c r="M1953"/>
      <c r="AC1953"/>
      <c r="AF1953">
        <v>456</v>
      </c>
      <c r="AG1953">
        <v>145029</v>
      </c>
      <c r="AH1953">
        <v>1794</v>
      </c>
      <c r="AI1953">
        <v>1</v>
      </c>
      <c r="AJ1953">
        <v>25</v>
      </c>
      <c r="AK1953">
        <v>274</v>
      </c>
      <c r="AM1953" s="23" t="s">
        <v>465</v>
      </c>
      <c r="AN1953" t="s">
        <v>728</v>
      </c>
      <c r="AO1953">
        <v>7054</v>
      </c>
      <c r="AQ1953">
        <v>510</v>
      </c>
      <c r="AR1953" s="29">
        <v>1052</v>
      </c>
      <c r="AS1953">
        <v>4</v>
      </c>
    </row>
    <row r="1954" spans="13:45" x14ac:dyDescent="0.35">
      <c r="M1954"/>
      <c r="AC1954"/>
      <c r="AF1954">
        <v>456</v>
      </c>
      <c r="AG1954">
        <v>145029</v>
      </c>
      <c r="AH1954">
        <v>1794</v>
      </c>
      <c r="AI1954">
        <v>1</v>
      </c>
      <c r="AJ1954">
        <v>25</v>
      </c>
      <c r="AK1954">
        <v>274</v>
      </c>
      <c r="AM1954" s="23" t="s">
        <v>40</v>
      </c>
      <c r="AN1954" t="s">
        <v>956</v>
      </c>
      <c r="AO1954">
        <v>7061</v>
      </c>
      <c r="AQ1954">
        <v>517</v>
      </c>
      <c r="AR1954" s="29">
        <v>3462</v>
      </c>
      <c r="AS1954">
        <v>22</v>
      </c>
    </row>
    <row r="1955" spans="13:45" x14ac:dyDescent="0.35">
      <c r="M1955"/>
      <c r="AC1955"/>
      <c r="AF1955">
        <v>456</v>
      </c>
      <c r="AG1955">
        <v>145029</v>
      </c>
      <c r="AH1955">
        <v>1794</v>
      </c>
      <c r="AI1955">
        <v>1</v>
      </c>
      <c r="AJ1955">
        <v>25</v>
      </c>
      <c r="AK1955">
        <v>274</v>
      </c>
      <c r="AM1955" s="23" t="s">
        <v>122</v>
      </c>
      <c r="AN1955" t="s">
        <v>733</v>
      </c>
      <c r="AO1955">
        <v>7062</v>
      </c>
      <c r="AQ1955">
        <v>29</v>
      </c>
      <c r="AR1955" s="29">
        <v>223</v>
      </c>
      <c r="AS1955">
        <v>13</v>
      </c>
    </row>
    <row r="1956" spans="13:45" x14ac:dyDescent="0.35">
      <c r="M1956"/>
      <c r="AC1956"/>
      <c r="AF1956">
        <v>456</v>
      </c>
      <c r="AG1956">
        <v>145029</v>
      </c>
      <c r="AH1956">
        <v>1794</v>
      </c>
      <c r="AI1956">
        <v>2</v>
      </c>
      <c r="AJ1956">
        <v>7</v>
      </c>
      <c r="AK1956">
        <v>275</v>
      </c>
      <c r="AM1956" s="23" t="s">
        <v>250</v>
      </c>
      <c r="AN1956" t="s">
        <v>957</v>
      </c>
      <c r="AO1956">
        <v>7063</v>
      </c>
      <c r="AQ1956">
        <v>518</v>
      </c>
      <c r="AR1956" s="29">
        <v>101</v>
      </c>
      <c r="AS1956">
        <v>73</v>
      </c>
    </row>
    <row r="1957" spans="13:45" x14ac:dyDescent="0.35">
      <c r="M1957"/>
      <c r="AC1957"/>
      <c r="AF1957">
        <v>456</v>
      </c>
      <c r="AG1957">
        <v>145029</v>
      </c>
      <c r="AH1957">
        <v>1794</v>
      </c>
      <c r="AI1957">
        <v>2</v>
      </c>
      <c r="AJ1957">
        <v>7</v>
      </c>
      <c r="AK1957">
        <v>275</v>
      </c>
      <c r="AM1957" s="23" t="s">
        <v>958</v>
      </c>
      <c r="AN1957" t="s">
        <v>521</v>
      </c>
      <c r="AO1957">
        <v>7064</v>
      </c>
      <c r="AQ1957">
        <v>487</v>
      </c>
      <c r="AR1957" s="29">
        <v>1</v>
      </c>
      <c r="AS1957">
        <v>87</v>
      </c>
    </row>
    <row r="1958" spans="13:45" x14ac:dyDescent="0.35">
      <c r="M1958"/>
      <c r="AC1958"/>
      <c r="AF1958">
        <v>456</v>
      </c>
      <c r="AG1958">
        <v>145029</v>
      </c>
      <c r="AH1958">
        <v>1794</v>
      </c>
      <c r="AI1958">
        <v>2</v>
      </c>
      <c r="AJ1958">
        <v>7</v>
      </c>
      <c r="AK1958">
        <v>275</v>
      </c>
      <c r="AM1958" s="23" t="s">
        <v>53</v>
      </c>
      <c r="AN1958" s="23" t="s">
        <v>801</v>
      </c>
      <c r="AO1958">
        <v>7067</v>
      </c>
      <c r="AQ1958">
        <v>430</v>
      </c>
      <c r="AR1958" s="29">
        <v>653</v>
      </c>
      <c r="AS1958">
        <v>77</v>
      </c>
    </row>
    <row r="1959" spans="13:45" x14ac:dyDescent="0.35">
      <c r="M1959"/>
      <c r="AC1959"/>
      <c r="AF1959">
        <v>456</v>
      </c>
      <c r="AG1959">
        <v>145029</v>
      </c>
      <c r="AH1959">
        <v>1794</v>
      </c>
      <c r="AI1959">
        <v>2</v>
      </c>
      <c r="AJ1959">
        <v>7</v>
      </c>
      <c r="AK1959">
        <v>275</v>
      </c>
      <c r="AM1959" s="23" t="s">
        <v>959</v>
      </c>
      <c r="AO1959">
        <v>7070</v>
      </c>
      <c r="AQ1959">
        <v>518</v>
      </c>
      <c r="AR1959" s="29">
        <v>5140</v>
      </c>
      <c r="AS1959">
        <v>86</v>
      </c>
    </row>
    <row r="1960" spans="13:45" x14ac:dyDescent="0.35">
      <c r="M1960"/>
      <c r="AC1960"/>
      <c r="AF1960">
        <v>456</v>
      </c>
      <c r="AG1960">
        <v>145029</v>
      </c>
      <c r="AH1960">
        <v>1794</v>
      </c>
      <c r="AI1960">
        <v>3</v>
      </c>
      <c r="AJ1960">
        <v>1</v>
      </c>
      <c r="AK1960">
        <v>275</v>
      </c>
      <c r="AM1960" s="23" t="s">
        <v>813</v>
      </c>
      <c r="AO1960">
        <v>7071</v>
      </c>
      <c r="AQ1960">
        <v>417</v>
      </c>
      <c r="AR1960" s="29">
        <v>4974</v>
      </c>
      <c r="AS1960">
        <v>16</v>
      </c>
    </row>
    <row r="1961" spans="13:45" x14ac:dyDescent="0.35">
      <c r="M1961"/>
      <c r="AC1961"/>
      <c r="AF1961">
        <v>456</v>
      </c>
      <c r="AG1961">
        <v>145029</v>
      </c>
      <c r="AH1961">
        <v>1794</v>
      </c>
      <c r="AI1961">
        <v>3</v>
      </c>
      <c r="AJ1961">
        <v>1</v>
      </c>
      <c r="AK1961">
        <v>275</v>
      </c>
      <c r="AM1961" s="23" t="s">
        <v>746</v>
      </c>
      <c r="AN1961" t="s">
        <v>747</v>
      </c>
      <c r="AO1961">
        <v>7072</v>
      </c>
      <c r="AQ1961">
        <v>294</v>
      </c>
      <c r="AR1961" s="29">
        <v>500</v>
      </c>
      <c r="AS1961">
        <v>0</v>
      </c>
    </row>
    <row r="1962" spans="13:45" x14ac:dyDescent="0.35">
      <c r="M1962"/>
      <c r="AC1962"/>
      <c r="AF1962">
        <v>456</v>
      </c>
      <c r="AG1962">
        <v>145029</v>
      </c>
      <c r="AH1962">
        <v>1794</v>
      </c>
      <c r="AI1962">
        <v>3</v>
      </c>
      <c r="AJ1962">
        <v>10</v>
      </c>
      <c r="AK1962">
        <v>275</v>
      </c>
      <c r="AM1962" s="23" t="s">
        <v>960</v>
      </c>
      <c r="AN1962" t="s">
        <v>961</v>
      </c>
      <c r="AO1962">
        <v>7074</v>
      </c>
      <c r="AQ1962">
        <v>518</v>
      </c>
      <c r="AR1962" s="29">
        <v>4801</v>
      </c>
      <c r="AS1962">
        <v>39</v>
      </c>
    </row>
    <row r="1963" spans="13:45" x14ac:dyDescent="0.35">
      <c r="M1963"/>
      <c r="AC1963"/>
      <c r="AF1963">
        <v>456</v>
      </c>
      <c r="AG1963">
        <v>145029</v>
      </c>
      <c r="AH1963">
        <v>1794</v>
      </c>
      <c r="AI1963">
        <v>3</v>
      </c>
      <c r="AJ1963">
        <v>10</v>
      </c>
      <c r="AK1963">
        <v>275</v>
      </c>
      <c r="AM1963" s="23" t="s">
        <v>42</v>
      </c>
      <c r="AN1963" t="s">
        <v>962</v>
      </c>
      <c r="AO1963">
        <v>7075</v>
      </c>
      <c r="AQ1963">
        <v>518</v>
      </c>
      <c r="AR1963" s="29">
        <v>949</v>
      </c>
      <c r="AS1963">
        <v>52</v>
      </c>
    </row>
    <row r="1964" spans="13:45" x14ac:dyDescent="0.35">
      <c r="M1964"/>
      <c r="AC1964"/>
      <c r="AF1964">
        <v>456</v>
      </c>
      <c r="AG1964">
        <v>145029</v>
      </c>
      <c r="AH1964">
        <v>1794</v>
      </c>
      <c r="AI1964">
        <v>3</v>
      </c>
      <c r="AJ1964">
        <v>10</v>
      </c>
      <c r="AK1964">
        <v>275</v>
      </c>
      <c r="AM1964" s="23" t="s">
        <v>51</v>
      </c>
      <c r="AN1964" t="s">
        <v>963</v>
      </c>
      <c r="AO1964">
        <v>7077</v>
      </c>
      <c r="AQ1964">
        <v>519</v>
      </c>
      <c r="AR1964" s="29">
        <v>97</v>
      </c>
      <c r="AS1964">
        <v>70</v>
      </c>
    </row>
    <row r="1965" spans="13:45" x14ac:dyDescent="0.35">
      <c r="M1965"/>
      <c r="AC1965"/>
      <c r="AF1965">
        <v>456</v>
      </c>
      <c r="AG1965">
        <v>145029</v>
      </c>
      <c r="AH1965">
        <v>1794</v>
      </c>
      <c r="AI1965">
        <v>3</v>
      </c>
      <c r="AJ1965">
        <v>10</v>
      </c>
      <c r="AK1965">
        <v>275</v>
      </c>
      <c r="AM1965" s="23" t="s">
        <v>51</v>
      </c>
      <c r="AN1965" t="s">
        <v>963</v>
      </c>
      <c r="AO1965">
        <v>7078</v>
      </c>
      <c r="AR1965" s="29">
        <v>37</v>
      </c>
      <c r="AS1965">
        <v>71</v>
      </c>
    </row>
    <row r="1966" spans="13:45" x14ac:dyDescent="0.35">
      <c r="M1966"/>
      <c r="AC1966"/>
      <c r="AF1966">
        <v>456</v>
      </c>
      <c r="AG1966">
        <v>145034</v>
      </c>
      <c r="AH1966">
        <v>1794</v>
      </c>
      <c r="AI1966">
        <v>3</v>
      </c>
      <c r="AJ1966">
        <v>10</v>
      </c>
      <c r="AK1966">
        <v>275</v>
      </c>
      <c r="AM1966" s="23" t="s">
        <v>27</v>
      </c>
      <c r="AN1966" t="s">
        <v>964</v>
      </c>
      <c r="AO1966">
        <v>7086</v>
      </c>
      <c r="AR1966" s="29">
        <v>44</v>
      </c>
      <c r="AS1966">
        <v>79</v>
      </c>
    </row>
    <row r="1967" spans="13:45" x14ac:dyDescent="0.35">
      <c r="M1967"/>
      <c r="AC1967"/>
      <c r="AF1967">
        <v>456</v>
      </c>
      <c r="AG1967">
        <v>145034</v>
      </c>
      <c r="AH1967">
        <v>1794</v>
      </c>
      <c r="AI1967">
        <v>3</v>
      </c>
      <c r="AJ1967">
        <v>10</v>
      </c>
      <c r="AK1967">
        <v>275</v>
      </c>
      <c r="AM1967" s="23" t="s">
        <v>27</v>
      </c>
      <c r="AN1967" t="s">
        <v>964</v>
      </c>
      <c r="AO1967">
        <v>7087</v>
      </c>
      <c r="AR1967" s="29">
        <v>4</v>
      </c>
      <c r="AS1967">
        <v>43</v>
      </c>
    </row>
    <row r="1968" spans="13:45" x14ac:dyDescent="0.35">
      <c r="M1968"/>
      <c r="AC1968"/>
      <c r="AF1968">
        <v>456</v>
      </c>
      <c r="AG1968">
        <v>145034</v>
      </c>
      <c r="AH1968">
        <v>1794</v>
      </c>
      <c r="AI1968">
        <v>3</v>
      </c>
      <c r="AJ1968">
        <v>10</v>
      </c>
      <c r="AK1968">
        <v>276</v>
      </c>
      <c r="AM1968" s="23" t="s">
        <v>27</v>
      </c>
      <c r="AN1968" t="s">
        <v>964</v>
      </c>
      <c r="AO1968">
        <v>7085</v>
      </c>
      <c r="AR1968" s="29">
        <v>369</v>
      </c>
      <c r="AS1968">
        <v>59</v>
      </c>
    </row>
    <row r="1969" spans="13:45" x14ac:dyDescent="0.35">
      <c r="M1969"/>
      <c r="AC1969"/>
      <c r="AF1969">
        <v>456</v>
      </c>
      <c r="AG1969">
        <v>145034</v>
      </c>
      <c r="AH1969">
        <v>1794</v>
      </c>
      <c r="AI1969">
        <v>3</v>
      </c>
      <c r="AJ1969">
        <v>10</v>
      </c>
      <c r="AK1969">
        <v>276</v>
      </c>
      <c r="AM1969" s="23" t="s">
        <v>813</v>
      </c>
      <c r="AO1969">
        <v>7097</v>
      </c>
      <c r="AR1969" s="29">
        <v>7419</v>
      </c>
      <c r="AS1969">
        <v>40</v>
      </c>
    </row>
    <row r="1970" spans="13:45" x14ac:dyDescent="0.35">
      <c r="M1970"/>
      <c r="AC1970"/>
      <c r="AF1970">
        <v>456</v>
      </c>
      <c r="AG1970">
        <v>145034</v>
      </c>
      <c r="AH1970">
        <v>1794</v>
      </c>
      <c r="AI1970">
        <v>3</v>
      </c>
      <c r="AJ1970">
        <v>10</v>
      </c>
      <c r="AK1970">
        <v>276</v>
      </c>
      <c r="AM1970" s="23" t="s">
        <v>222</v>
      </c>
      <c r="AN1970" t="s">
        <v>965</v>
      </c>
      <c r="AO1970">
        <v>7103</v>
      </c>
      <c r="AR1970" s="29">
        <v>2526</v>
      </c>
      <c r="AS1970">
        <v>35</v>
      </c>
    </row>
    <row r="1971" spans="13:45" x14ac:dyDescent="0.35">
      <c r="M1971"/>
      <c r="AC1971"/>
      <c r="AF1971">
        <v>456</v>
      </c>
      <c r="AG1971">
        <v>145034</v>
      </c>
      <c r="AH1971">
        <v>1794</v>
      </c>
      <c r="AI1971">
        <v>3</v>
      </c>
      <c r="AJ1971">
        <v>10</v>
      </c>
      <c r="AK1971">
        <v>277</v>
      </c>
      <c r="AM1971" s="23" t="s">
        <v>317</v>
      </c>
      <c r="AN1971" t="s">
        <v>630</v>
      </c>
      <c r="AO1971">
        <v>7109</v>
      </c>
      <c r="AR1971" s="29">
        <v>19</v>
      </c>
      <c r="AS1971">
        <v>13</v>
      </c>
    </row>
    <row r="1972" spans="13:45" x14ac:dyDescent="0.35">
      <c r="M1972"/>
      <c r="AC1972"/>
      <c r="AF1972">
        <v>456</v>
      </c>
      <c r="AG1972">
        <v>145034</v>
      </c>
      <c r="AH1972">
        <v>1794</v>
      </c>
      <c r="AI1972">
        <v>3</v>
      </c>
      <c r="AJ1972">
        <v>10</v>
      </c>
      <c r="AK1972">
        <v>277</v>
      </c>
      <c r="AM1972" s="23" t="s">
        <v>317</v>
      </c>
      <c r="AN1972" t="s">
        <v>630</v>
      </c>
      <c r="AO1972">
        <v>7110</v>
      </c>
      <c r="AR1972" s="29">
        <v>43</v>
      </c>
      <c r="AS1972">
        <v>77</v>
      </c>
    </row>
    <row r="1973" spans="13:45" x14ac:dyDescent="0.35">
      <c r="M1973"/>
      <c r="AC1973"/>
      <c r="AF1973">
        <v>456</v>
      </c>
      <c r="AG1973">
        <v>145034</v>
      </c>
      <c r="AH1973">
        <v>1794</v>
      </c>
      <c r="AI1973">
        <v>3</v>
      </c>
      <c r="AJ1973">
        <v>10</v>
      </c>
      <c r="AK1973">
        <v>277</v>
      </c>
      <c r="AM1973" s="23" t="s">
        <v>953</v>
      </c>
      <c r="AO1973">
        <v>7111</v>
      </c>
      <c r="AR1973" s="29">
        <v>3719</v>
      </c>
      <c r="AS1973">
        <v>79</v>
      </c>
    </row>
    <row r="1974" spans="13:45" x14ac:dyDescent="0.35">
      <c r="M1974"/>
      <c r="AC1974"/>
      <c r="AF1974">
        <v>456</v>
      </c>
      <c r="AG1974">
        <v>145034</v>
      </c>
      <c r="AH1974">
        <v>1794</v>
      </c>
      <c r="AI1974">
        <v>3</v>
      </c>
      <c r="AJ1974">
        <v>10</v>
      </c>
      <c r="AK1974">
        <v>277</v>
      </c>
      <c r="AM1974" s="23" t="s">
        <v>148</v>
      </c>
      <c r="AN1974" t="s">
        <v>149</v>
      </c>
      <c r="AO1974">
        <v>7113</v>
      </c>
      <c r="AR1974" s="29">
        <v>23</v>
      </c>
      <c r="AS1974">
        <v>5</v>
      </c>
    </row>
    <row r="1975" spans="13:45" x14ac:dyDescent="0.35">
      <c r="M1975"/>
      <c r="AC1975"/>
      <c r="AF1975">
        <v>456</v>
      </c>
      <c r="AG1975">
        <v>145034</v>
      </c>
      <c r="AH1975">
        <v>1794</v>
      </c>
      <c r="AI1975">
        <v>3</v>
      </c>
      <c r="AJ1975">
        <v>10</v>
      </c>
      <c r="AK1975">
        <v>277</v>
      </c>
      <c r="AM1975" t="s">
        <v>40</v>
      </c>
      <c r="AN1975" t="s">
        <v>50</v>
      </c>
      <c r="AO1975">
        <v>7126</v>
      </c>
      <c r="AR1975" s="29">
        <v>20000</v>
      </c>
      <c r="AS1975">
        <v>0</v>
      </c>
    </row>
    <row r="1976" spans="13:45" x14ac:dyDescent="0.35">
      <c r="M1976"/>
      <c r="AC1976"/>
      <c r="AF1976">
        <v>456</v>
      </c>
      <c r="AG1976">
        <v>145034</v>
      </c>
      <c r="AH1976">
        <v>1794</v>
      </c>
      <c r="AI1976">
        <v>3</v>
      </c>
      <c r="AJ1976">
        <v>10</v>
      </c>
      <c r="AK1976">
        <v>278</v>
      </c>
      <c r="AM1976" s="23" t="s">
        <v>953</v>
      </c>
      <c r="AO1976">
        <v>7033</v>
      </c>
      <c r="AQ1976">
        <v>504</v>
      </c>
      <c r="AR1976" s="29">
        <v>1500</v>
      </c>
      <c r="AS1976">
        <v>0</v>
      </c>
    </row>
    <row r="1977" spans="13:45" x14ac:dyDescent="0.35">
      <c r="M1977"/>
      <c r="AC1977"/>
      <c r="AF1977">
        <v>456</v>
      </c>
      <c r="AG1977">
        <v>145034</v>
      </c>
      <c r="AH1977">
        <v>1794</v>
      </c>
      <c r="AI1977">
        <v>3</v>
      </c>
      <c r="AJ1977">
        <v>10</v>
      </c>
      <c r="AK1977">
        <v>278</v>
      </c>
      <c r="AM1977" s="23" t="s">
        <v>133</v>
      </c>
      <c r="AN1977" t="s">
        <v>720</v>
      </c>
      <c r="AO1977">
        <v>7141</v>
      </c>
      <c r="AQ1977">
        <v>504</v>
      </c>
      <c r="AR1977" s="29">
        <v>59</v>
      </c>
      <c r="AS1977">
        <v>53</v>
      </c>
    </row>
    <row r="1978" spans="13:45" x14ac:dyDescent="0.35">
      <c r="M1978"/>
      <c r="AC1978"/>
      <c r="AF1978">
        <v>456</v>
      </c>
      <c r="AG1978">
        <v>145034</v>
      </c>
      <c r="AH1978">
        <v>1794</v>
      </c>
      <c r="AI1978">
        <v>3</v>
      </c>
      <c r="AJ1978">
        <v>10</v>
      </c>
      <c r="AK1978">
        <v>279</v>
      </c>
      <c r="AM1978" s="23" t="s">
        <v>954</v>
      </c>
      <c r="AN1978" t="s">
        <v>955</v>
      </c>
      <c r="AO1978">
        <v>7144</v>
      </c>
      <c r="AQ1978">
        <v>513</v>
      </c>
      <c r="AR1978" s="29">
        <v>4000</v>
      </c>
      <c r="AS1978">
        <v>0</v>
      </c>
    </row>
    <row r="1979" spans="13:45" x14ac:dyDescent="0.35">
      <c r="M1979"/>
      <c r="AC1979"/>
      <c r="AF1979">
        <v>457</v>
      </c>
      <c r="AG1979">
        <v>145051</v>
      </c>
      <c r="AH1979">
        <v>1794</v>
      </c>
      <c r="AI1979">
        <v>3</v>
      </c>
      <c r="AJ1979">
        <v>10</v>
      </c>
      <c r="AK1979">
        <v>279</v>
      </c>
      <c r="AM1979" s="23" t="s">
        <v>104</v>
      </c>
      <c r="AN1979" t="s">
        <v>577</v>
      </c>
      <c r="AO1979">
        <v>7145</v>
      </c>
      <c r="AQ1979">
        <v>479</v>
      </c>
      <c r="AR1979" s="29">
        <v>20</v>
      </c>
      <c r="AS1979">
        <v>22</v>
      </c>
    </row>
    <row r="1980" spans="13:45" x14ac:dyDescent="0.35">
      <c r="M1980"/>
      <c r="AC1980"/>
      <c r="AF1980">
        <v>457</v>
      </c>
      <c r="AG1980">
        <v>145051</v>
      </c>
      <c r="AH1980">
        <v>1794</v>
      </c>
      <c r="AI1980">
        <v>3</v>
      </c>
      <c r="AJ1980">
        <v>10</v>
      </c>
      <c r="AK1980">
        <v>280</v>
      </c>
      <c r="AM1980" s="23" t="s">
        <v>104</v>
      </c>
      <c r="AN1980" t="s">
        <v>577</v>
      </c>
      <c r="AO1980">
        <v>7146</v>
      </c>
      <c r="AQ1980">
        <v>479</v>
      </c>
      <c r="AR1980" s="29">
        <v>800</v>
      </c>
      <c r="AS1980">
        <v>13</v>
      </c>
    </row>
    <row r="1981" spans="13:45" x14ac:dyDescent="0.35">
      <c r="M1981"/>
      <c r="AC1981"/>
      <c r="AF1981">
        <v>457</v>
      </c>
      <c r="AG1981">
        <v>145051</v>
      </c>
      <c r="AH1981">
        <v>1794</v>
      </c>
      <c r="AI1981">
        <v>3</v>
      </c>
      <c r="AJ1981">
        <v>10</v>
      </c>
      <c r="AK1981">
        <v>280</v>
      </c>
      <c r="AM1981" s="23" t="s">
        <v>179</v>
      </c>
      <c r="AN1981" t="s">
        <v>907</v>
      </c>
      <c r="AO1981">
        <v>7147</v>
      </c>
      <c r="AQ1981">
        <v>442</v>
      </c>
      <c r="AR1981" s="29">
        <v>90</v>
      </c>
      <c r="AS1981">
        <v>17</v>
      </c>
    </row>
    <row r="1982" spans="13:45" x14ac:dyDescent="0.35">
      <c r="M1982"/>
      <c r="AC1982"/>
      <c r="AF1982">
        <v>457</v>
      </c>
      <c r="AG1982">
        <v>145051</v>
      </c>
      <c r="AH1982">
        <v>1794</v>
      </c>
      <c r="AI1982">
        <v>3</v>
      </c>
      <c r="AJ1982">
        <v>10</v>
      </c>
      <c r="AK1982">
        <v>280</v>
      </c>
      <c r="AM1982" s="23" t="s">
        <v>36</v>
      </c>
      <c r="AN1982" t="s">
        <v>44</v>
      </c>
      <c r="AO1982">
        <v>7148</v>
      </c>
      <c r="AQ1982">
        <v>337</v>
      </c>
      <c r="AR1982" s="29">
        <v>99</v>
      </c>
      <c r="AS1982">
        <v>52</v>
      </c>
    </row>
    <row r="1983" spans="13:45" x14ac:dyDescent="0.35">
      <c r="M1983"/>
      <c r="AC1983"/>
      <c r="AF1983">
        <v>457</v>
      </c>
      <c r="AG1983">
        <v>145051</v>
      </c>
      <c r="AH1983">
        <v>1794</v>
      </c>
      <c r="AI1983">
        <v>3</v>
      </c>
      <c r="AJ1983">
        <v>12</v>
      </c>
      <c r="AK1983">
        <v>280</v>
      </c>
      <c r="AM1983" s="23" t="s">
        <v>966</v>
      </c>
      <c r="AN1983" t="s">
        <v>967</v>
      </c>
      <c r="AO1983">
        <v>7149</v>
      </c>
      <c r="AQ1983">
        <v>522</v>
      </c>
      <c r="AR1983" s="29">
        <v>4000</v>
      </c>
      <c r="AS1983">
        <v>0</v>
      </c>
    </row>
    <row r="1984" spans="13:45" x14ac:dyDescent="0.35">
      <c r="M1984"/>
      <c r="AC1984"/>
      <c r="AF1984">
        <v>457</v>
      </c>
      <c r="AG1984">
        <v>145051</v>
      </c>
      <c r="AH1984">
        <v>1794</v>
      </c>
      <c r="AI1984">
        <v>3</v>
      </c>
      <c r="AJ1984">
        <v>12</v>
      </c>
      <c r="AK1984">
        <v>280</v>
      </c>
      <c r="AM1984" s="23" t="s">
        <v>968</v>
      </c>
      <c r="AN1984" t="s">
        <v>969</v>
      </c>
      <c r="AO1984">
        <v>7150</v>
      </c>
      <c r="AR1984" s="29">
        <v>5000</v>
      </c>
      <c r="AS1984">
        <v>0</v>
      </c>
    </row>
    <row r="1985" spans="13:46" x14ac:dyDescent="0.35">
      <c r="M1985"/>
      <c r="AC1985"/>
      <c r="AF1985">
        <v>457</v>
      </c>
      <c r="AG1985">
        <v>145051</v>
      </c>
      <c r="AH1985">
        <v>1794</v>
      </c>
      <c r="AI1985">
        <v>3</v>
      </c>
      <c r="AJ1985">
        <v>12</v>
      </c>
      <c r="AK1985">
        <v>280</v>
      </c>
      <c r="AM1985" s="23" t="s">
        <v>968</v>
      </c>
      <c r="AN1985" t="s">
        <v>969</v>
      </c>
      <c r="AO1985">
        <v>7151</v>
      </c>
      <c r="AR1985" s="29">
        <v>5000</v>
      </c>
      <c r="AS1985">
        <v>0</v>
      </c>
    </row>
    <row r="1986" spans="13:46" x14ac:dyDescent="0.35">
      <c r="M1986"/>
      <c r="AC1986"/>
      <c r="AF1986">
        <v>457</v>
      </c>
      <c r="AG1986">
        <v>145051</v>
      </c>
      <c r="AH1986">
        <v>1794</v>
      </c>
      <c r="AI1986">
        <v>3</v>
      </c>
      <c r="AJ1986">
        <v>12</v>
      </c>
      <c r="AK1986">
        <v>280</v>
      </c>
      <c r="AM1986" s="23" t="s">
        <v>968</v>
      </c>
      <c r="AN1986" t="s">
        <v>969</v>
      </c>
      <c r="AO1986">
        <v>7152</v>
      </c>
      <c r="AR1986" s="29">
        <v>5000</v>
      </c>
      <c r="AS1986">
        <v>0</v>
      </c>
    </row>
    <row r="1987" spans="13:46" x14ac:dyDescent="0.35">
      <c r="M1987"/>
      <c r="AC1987"/>
      <c r="AF1987">
        <v>457</v>
      </c>
      <c r="AG1987">
        <v>145051</v>
      </c>
      <c r="AH1987">
        <v>1794</v>
      </c>
      <c r="AI1987">
        <v>3</v>
      </c>
      <c r="AJ1987">
        <v>12</v>
      </c>
      <c r="AK1987">
        <v>280</v>
      </c>
      <c r="AM1987" s="23" t="s">
        <v>968</v>
      </c>
      <c r="AN1987" t="s">
        <v>969</v>
      </c>
      <c r="AO1987">
        <v>7153</v>
      </c>
      <c r="AR1987" s="29">
        <v>5000</v>
      </c>
      <c r="AS1987">
        <v>0</v>
      </c>
    </row>
    <row r="1988" spans="13:46" x14ac:dyDescent="0.35">
      <c r="M1988"/>
      <c r="AC1988"/>
      <c r="AF1988">
        <v>457</v>
      </c>
      <c r="AG1988">
        <v>145051</v>
      </c>
      <c r="AH1988">
        <v>1794</v>
      </c>
      <c r="AI1988">
        <v>3</v>
      </c>
      <c r="AJ1988">
        <v>12</v>
      </c>
      <c r="AK1988">
        <v>280</v>
      </c>
      <c r="AM1988" s="23" t="s">
        <v>968</v>
      </c>
      <c r="AN1988" t="s">
        <v>969</v>
      </c>
      <c r="AO1988">
        <v>7154</v>
      </c>
      <c r="AR1988" s="29">
        <v>5000</v>
      </c>
      <c r="AS1988">
        <v>0</v>
      </c>
    </row>
    <row r="1989" spans="13:46" x14ac:dyDescent="0.35">
      <c r="M1989"/>
      <c r="AC1989"/>
      <c r="AF1989">
        <v>457</v>
      </c>
      <c r="AG1989">
        <v>145051</v>
      </c>
      <c r="AH1989">
        <v>1794</v>
      </c>
      <c r="AI1989">
        <v>3</v>
      </c>
      <c r="AJ1989">
        <v>12</v>
      </c>
      <c r="AK1989">
        <v>280</v>
      </c>
      <c r="AM1989" s="23" t="s">
        <v>968</v>
      </c>
      <c r="AN1989" t="s">
        <v>969</v>
      </c>
      <c r="AO1989">
        <v>7155</v>
      </c>
      <c r="AR1989" s="29">
        <v>5000</v>
      </c>
      <c r="AS1989">
        <v>0</v>
      </c>
    </row>
    <row r="1990" spans="13:46" x14ac:dyDescent="0.35">
      <c r="M1990"/>
      <c r="AC1990"/>
      <c r="AF1990">
        <v>457</v>
      </c>
      <c r="AG1990">
        <v>145051</v>
      </c>
      <c r="AH1990">
        <v>1794</v>
      </c>
      <c r="AI1990">
        <v>3</v>
      </c>
      <c r="AJ1990">
        <v>12</v>
      </c>
      <c r="AK1990">
        <v>280</v>
      </c>
      <c r="AM1990" s="23" t="s">
        <v>968</v>
      </c>
      <c r="AN1990" t="s">
        <v>969</v>
      </c>
      <c r="AO1990">
        <v>7156</v>
      </c>
      <c r="AR1990" s="29">
        <v>7180</v>
      </c>
      <c r="AS1990">
        <v>30</v>
      </c>
    </row>
    <row r="1991" spans="13:46" x14ac:dyDescent="0.35">
      <c r="M1991"/>
      <c r="AC1991"/>
      <c r="AF1991">
        <v>457</v>
      </c>
      <c r="AG1991">
        <v>145051</v>
      </c>
      <c r="AH1991">
        <v>1794</v>
      </c>
      <c r="AI1991">
        <v>3</v>
      </c>
      <c r="AJ1991">
        <v>12</v>
      </c>
      <c r="AK1991">
        <v>280</v>
      </c>
      <c r="AM1991" t="s">
        <v>40</v>
      </c>
      <c r="AN1991" t="s">
        <v>50</v>
      </c>
      <c r="AO1991">
        <v>7167</v>
      </c>
      <c r="AR1991" s="29">
        <v>289</v>
      </c>
      <c r="AS1991">
        <v>52</v>
      </c>
    </row>
    <row r="1992" spans="13:46" x14ac:dyDescent="0.35">
      <c r="M1992"/>
      <c r="AC1992"/>
      <c r="AF1992">
        <v>457</v>
      </c>
      <c r="AG1992">
        <v>145051</v>
      </c>
      <c r="AH1992">
        <v>1794</v>
      </c>
      <c r="AI1992">
        <v>3</v>
      </c>
      <c r="AJ1992">
        <v>12</v>
      </c>
      <c r="AK1992">
        <v>280</v>
      </c>
      <c r="AM1992" t="s">
        <v>337</v>
      </c>
      <c r="AN1992" t="s">
        <v>199</v>
      </c>
      <c r="AO1992">
        <v>7168</v>
      </c>
      <c r="AR1992" s="29">
        <v>67</v>
      </c>
      <c r="AS1992">
        <v>18</v>
      </c>
    </row>
    <row r="1993" spans="13:46" x14ac:dyDescent="0.35">
      <c r="M1993"/>
      <c r="AC1993"/>
      <c r="AF1993">
        <v>457</v>
      </c>
      <c r="AG1993">
        <v>145051</v>
      </c>
      <c r="AH1993">
        <v>1794</v>
      </c>
      <c r="AI1993">
        <v>3</v>
      </c>
      <c r="AJ1993">
        <v>14</v>
      </c>
      <c r="AK1993">
        <v>281</v>
      </c>
      <c r="AM1993" t="s">
        <v>337</v>
      </c>
      <c r="AN1993" t="s">
        <v>199</v>
      </c>
      <c r="AO1993">
        <v>7169</v>
      </c>
      <c r="AR1993" s="29">
        <v>212</v>
      </c>
      <c r="AS1993">
        <v>82</v>
      </c>
    </row>
    <row r="1994" spans="13:46" x14ac:dyDescent="0.35">
      <c r="M1994"/>
      <c r="AC1994"/>
      <c r="AF1994">
        <v>457</v>
      </c>
      <c r="AG1994">
        <v>145051</v>
      </c>
      <c r="AH1994">
        <v>1794</v>
      </c>
      <c r="AI1994">
        <v>3</v>
      </c>
      <c r="AJ1994">
        <v>14</v>
      </c>
      <c r="AK1994">
        <v>281</v>
      </c>
      <c r="AM1994" s="23" t="s">
        <v>970</v>
      </c>
      <c r="AN1994" t="s">
        <v>971</v>
      </c>
      <c r="AO1994">
        <v>7171</v>
      </c>
      <c r="AR1994" s="29">
        <v>200</v>
      </c>
      <c r="AS1994">
        <v>31</v>
      </c>
    </row>
    <row r="1995" spans="13:46" x14ac:dyDescent="0.35">
      <c r="M1995"/>
      <c r="AC1995"/>
      <c r="AF1995">
        <v>457</v>
      </c>
      <c r="AG1995">
        <v>145051</v>
      </c>
      <c r="AH1995">
        <v>1794</v>
      </c>
      <c r="AI1995">
        <v>3</v>
      </c>
      <c r="AJ1995">
        <v>15</v>
      </c>
      <c r="AK1995">
        <v>281</v>
      </c>
      <c r="AM1995" t="s">
        <v>337</v>
      </c>
      <c r="AN1995" t="s">
        <v>199</v>
      </c>
      <c r="AO1995">
        <v>7170</v>
      </c>
      <c r="AR1995" s="29">
        <v>207</v>
      </c>
      <c r="AS1995">
        <v>93</v>
      </c>
    </row>
    <row r="1996" spans="13:46" x14ac:dyDescent="0.35">
      <c r="M1996"/>
      <c r="AC1996"/>
      <c r="AF1996">
        <v>457</v>
      </c>
      <c r="AG1996">
        <v>145055</v>
      </c>
      <c r="AH1996">
        <v>1794</v>
      </c>
      <c r="AI1996">
        <v>3</v>
      </c>
      <c r="AJ1996">
        <v>15</v>
      </c>
      <c r="AK1996">
        <v>281</v>
      </c>
      <c r="AM1996" s="23" t="s">
        <v>972</v>
      </c>
      <c r="AO1996">
        <v>7179</v>
      </c>
      <c r="AR1996" s="29">
        <v>180</v>
      </c>
      <c r="AS1996">
        <v>0</v>
      </c>
    </row>
    <row r="1997" spans="13:46" x14ac:dyDescent="0.35">
      <c r="M1997"/>
      <c r="AC1997"/>
      <c r="AF1997">
        <v>457</v>
      </c>
      <c r="AG1997">
        <v>145055</v>
      </c>
      <c r="AH1997">
        <v>1794</v>
      </c>
      <c r="AI1997">
        <v>3</v>
      </c>
      <c r="AJ1997">
        <v>15</v>
      </c>
      <c r="AK1997">
        <v>281</v>
      </c>
      <c r="AM1997" s="23" t="s">
        <v>970</v>
      </c>
      <c r="AN1997" t="s">
        <v>971</v>
      </c>
      <c r="AO1997">
        <v>7188</v>
      </c>
      <c r="AR1997" s="29">
        <v>61</v>
      </c>
      <c r="AS1997">
        <v>62</v>
      </c>
      <c r="AT1997" s="39"/>
    </row>
    <row r="1998" spans="13:46" x14ac:dyDescent="0.35">
      <c r="M1998"/>
      <c r="AC1998"/>
      <c r="AF1998">
        <v>457</v>
      </c>
      <c r="AG1998">
        <v>145055</v>
      </c>
      <c r="AH1998">
        <v>1794</v>
      </c>
      <c r="AI1998">
        <v>3</v>
      </c>
      <c r="AJ1998">
        <v>15</v>
      </c>
      <c r="AK1998">
        <v>281</v>
      </c>
      <c r="AM1998" s="23" t="s">
        <v>133</v>
      </c>
      <c r="AN1998" t="s">
        <v>973</v>
      </c>
      <c r="AO1998">
        <v>7182</v>
      </c>
      <c r="AR1998" s="29">
        <v>69</v>
      </c>
      <c r="AS1998">
        <v>71</v>
      </c>
    </row>
    <row r="1999" spans="13:46" x14ac:dyDescent="0.35">
      <c r="M1999"/>
      <c r="AC1999"/>
      <c r="AF1999">
        <v>457</v>
      </c>
      <c r="AG1999">
        <v>145055</v>
      </c>
      <c r="AH1999">
        <v>1794</v>
      </c>
      <c r="AI1999">
        <v>3</v>
      </c>
      <c r="AJ1999">
        <v>15</v>
      </c>
      <c r="AK1999">
        <v>281</v>
      </c>
      <c r="AM1999" t="s">
        <v>85</v>
      </c>
      <c r="AN1999" t="s">
        <v>611</v>
      </c>
      <c r="AO1999">
        <v>7183</v>
      </c>
      <c r="AR1999" s="29">
        <v>8</v>
      </c>
      <c r="AS1999">
        <v>3</v>
      </c>
    </row>
    <row r="2000" spans="13:46" x14ac:dyDescent="0.35">
      <c r="M2000"/>
      <c r="AC2000"/>
      <c r="AF2000">
        <v>457</v>
      </c>
      <c r="AG2000">
        <v>145055</v>
      </c>
      <c r="AH2000">
        <v>1794</v>
      </c>
      <c r="AI2000">
        <v>3</v>
      </c>
      <c r="AJ2000">
        <v>15</v>
      </c>
      <c r="AK2000">
        <v>281</v>
      </c>
      <c r="AM2000" s="23" t="s">
        <v>284</v>
      </c>
      <c r="AN2000" t="s">
        <v>31</v>
      </c>
      <c r="AO2000">
        <v>7184</v>
      </c>
      <c r="AR2000" s="29">
        <v>6301</v>
      </c>
      <c r="AS2000">
        <v>55</v>
      </c>
    </row>
    <row r="2001" spans="13:46" x14ac:dyDescent="0.35">
      <c r="M2001"/>
      <c r="AC2001"/>
      <c r="AF2001">
        <v>457</v>
      </c>
      <c r="AG2001">
        <v>145055</v>
      </c>
      <c r="AH2001">
        <v>1794</v>
      </c>
      <c r="AI2001">
        <v>3</v>
      </c>
      <c r="AJ2001">
        <v>15</v>
      </c>
      <c r="AK2001">
        <v>281</v>
      </c>
      <c r="AM2001" t="s">
        <v>228</v>
      </c>
      <c r="AN2001" t="s">
        <v>271</v>
      </c>
      <c r="AO2001">
        <v>7185</v>
      </c>
      <c r="AR2001" s="29">
        <v>15</v>
      </c>
      <c r="AS2001">
        <v>6</v>
      </c>
    </row>
    <row r="2002" spans="13:46" x14ac:dyDescent="0.35">
      <c r="M2002"/>
      <c r="AC2002"/>
      <c r="AF2002">
        <v>457</v>
      </c>
      <c r="AG2002">
        <v>145055</v>
      </c>
      <c r="AH2002">
        <v>1794</v>
      </c>
      <c r="AI2002">
        <v>3</v>
      </c>
      <c r="AJ2002">
        <v>15</v>
      </c>
      <c r="AK2002">
        <v>281</v>
      </c>
      <c r="AM2002" s="23" t="s">
        <v>974</v>
      </c>
      <c r="AN2002" t="s">
        <v>834</v>
      </c>
      <c r="AO2002">
        <v>7186</v>
      </c>
      <c r="AR2002" s="29">
        <v>38</v>
      </c>
      <c r="AS2002">
        <v>0</v>
      </c>
    </row>
    <row r="2003" spans="13:46" x14ac:dyDescent="0.35">
      <c r="M2003"/>
      <c r="AC2003"/>
      <c r="AF2003">
        <v>457</v>
      </c>
      <c r="AG2003">
        <v>145055</v>
      </c>
      <c r="AH2003">
        <v>1794</v>
      </c>
      <c r="AI2003">
        <v>3</v>
      </c>
      <c r="AJ2003">
        <v>15</v>
      </c>
      <c r="AK2003">
        <v>281</v>
      </c>
      <c r="AM2003" s="23" t="s">
        <v>954</v>
      </c>
      <c r="AN2003" t="s">
        <v>955</v>
      </c>
      <c r="AO2003">
        <v>7187</v>
      </c>
      <c r="AR2003" s="29">
        <v>4077</v>
      </c>
      <c r="AS2003">
        <v>69</v>
      </c>
    </row>
    <row r="2004" spans="13:46" x14ac:dyDescent="0.35">
      <c r="M2004"/>
      <c r="AC2004"/>
      <c r="AF2004">
        <v>457</v>
      </c>
      <c r="AG2004">
        <v>145055</v>
      </c>
      <c r="AH2004">
        <v>1794</v>
      </c>
      <c r="AI2004">
        <v>3</v>
      </c>
      <c r="AJ2004">
        <v>15</v>
      </c>
      <c r="AK2004">
        <v>281</v>
      </c>
      <c r="AM2004" s="23" t="s">
        <v>179</v>
      </c>
      <c r="AN2004" t="s">
        <v>952</v>
      </c>
      <c r="AO2004">
        <v>7194</v>
      </c>
      <c r="AQ2004">
        <v>378</v>
      </c>
      <c r="AR2004" s="29">
        <v>511</v>
      </c>
      <c r="AS2004">
        <v>39</v>
      </c>
    </row>
    <row r="2005" spans="13:46" x14ac:dyDescent="0.35">
      <c r="M2005"/>
      <c r="AC2005"/>
      <c r="AF2005">
        <v>457</v>
      </c>
      <c r="AG2005">
        <v>145055</v>
      </c>
      <c r="AH2005">
        <v>1794</v>
      </c>
      <c r="AI2005">
        <v>3</v>
      </c>
      <c r="AJ2005">
        <v>15</v>
      </c>
      <c r="AK2005">
        <v>281</v>
      </c>
      <c r="AM2005" s="23" t="s">
        <v>27</v>
      </c>
      <c r="AN2005" t="s">
        <v>685</v>
      </c>
      <c r="AO2005">
        <v>7195</v>
      </c>
      <c r="AQ2005">
        <v>94</v>
      </c>
      <c r="AR2005" s="29">
        <v>144</v>
      </c>
      <c r="AS2005">
        <v>0</v>
      </c>
    </row>
    <row r="2006" spans="13:46" x14ac:dyDescent="0.35">
      <c r="M2006"/>
      <c r="AC2006"/>
      <c r="AF2006">
        <v>457</v>
      </c>
      <c r="AG2006">
        <v>145055</v>
      </c>
      <c r="AH2006">
        <v>1794</v>
      </c>
      <c r="AI2006">
        <v>4</v>
      </c>
      <c r="AJ2006">
        <v>1</v>
      </c>
      <c r="AK2006">
        <v>283</v>
      </c>
      <c r="AM2006" s="23" t="s">
        <v>162</v>
      </c>
      <c r="AN2006" t="s">
        <v>163</v>
      </c>
      <c r="AO2006">
        <v>7196</v>
      </c>
      <c r="AQ2006">
        <v>232</v>
      </c>
      <c r="AR2006" s="29">
        <v>318</v>
      </c>
      <c r="AS2006">
        <v>20</v>
      </c>
    </row>
    <row r="2007" spans="13:46" x14ac:dyDescent="0.35">
      <c r="M2007"/>
      <c r="AC2007"/>
      <c r="AF2007">
        <v>457</v>
      </c>
      <c r="AG2007">
        <v>145055</v>
      </c>
      <c r="AH2007">
        <v>1794</v>
      </c>
      <c r="AI2007">
        <v>4</v>
      </c>
      <c r="AJ2007">
        <v>1</v>
      </c>
      <c r="AK2007">
        <v>283</v>
      </c>
      <c r="AL2007" t="s">
        <v>23</v>
      </c>
      <c r="AM2007" s="23" t="s">
        <v>330</v>
      </c>
      <c r="AN2007" t="s">
        <v>975</v>
      </c>
      <c r="AO2007">
        <v>7200</v>
      </c>
      <c r="AQ2007">
        <v>457</v>
      </c>
      <c r="AR2007" s="29">
        <v>733</v>
      </c>
      <c r="AS2007">
        <v>55</v>
      </c>
    </row>
    <row r="2008" spans="13:46" x14ac:dyDescent="0.35">
      <c r="M2008"/>
      <c r="AC2008"/>
      <c r="AF2008">
        <v>457</v>
      </c>
      <c r="AG2008">
        <v>145055</v>
      </c>
      <c r="AH2008">
        <v>1794</v>
      </c>
      <c r="AI2008">
        <v>4</v>
      </c>
      <c r="AJ2008">
        <v>1</v>
      </c>
      <c r="AK2008">
        <v>283</v>
      </c>
      <c r="AM2008" s="23" t="s">
        <v>40</v>
      </c>
      <c r="AN2008" t="s">
        <v>41</v>
      </c>
      <c r="AO2008">
        <v>7201</v>
      </c>
      <c r="AR2008" s="29">
        <v>12</v>
      </c>
      <c r="AS2008">
        <v>42</v>
      </c>
    </row>
    <row r="2009" spans="13:46" x14ac:dyDescent="0.35">
      <c r="M2009"/>
      <c r="AC2009"/>
      <c r="AF2009">
        <v>457</v>
      </c>
      <c r="AG2009">
        <v>145055</v>
      </c>
      <c r="AH2009">
        <v>1794</v>
      </c>
      <c r="AI2009">
        <v>4</v>
      </c>
      <c r="AJ2009">
        <v>2</v>
      </c>
      <c r="AK2009">
        <v>283</v>
      </c>
      <c r="AM2009" s="23" t="s">
        <v>151</v>
      </c>
      <c r="AN2009" t="s">
        <v>475</v>
      </c>
      <c r="AO2009">
        <v>7208</v>
      </c>
      <c r="AQ2009">
        <v>131</v>
      </c>
      <c r="AR2009" s="29">
        <v>166</v>
      </c>
      <c r="AS2009">
        <v>58</v>
      </c>
      <c r="AT2009" s="39"/>
    </row>
    <row r="2010" spans="13:46" x14ac:dyDescent="0.35">
      <c r="M2010"/>
      <c r="AC2010"/>
      <c r="AF2010">
        <v>458</v>
      </c>
      <c r="AG2010">
        <v>145100</v>
      </c>
      <c r="AH2010">
        <v>1794</v>
      </c>
      <c r="AI2010">
        <v>4</v>
      </c>
      <c r="AJ2010">
        <v>2</v>
      </c>
      <c r="AK2010">
        <v>283</v>
      </c>
      <c r="AM2010" s="23" t="s">
        <v>26</v>
      </c>
      <c r="AN2010" t="s">
        <v>976</v>
      </c>
      <c r="AO2010">
        <v>7219</v>
      </c>
      <c r="AQ2010">
        <v>519</v>
      </c>
      <c r="AR2010" s="29">
        <v>48</v>
      </c>
      <c r="AS2010">
        <v>25</v>
      </c>
    </row>
    <row r="2011" spans="13:46" x14ac:dyDescent="0.35">
      <c r="M2011"/>
      <c r="AC2011"/>
      <c r="AF2011">
        <v>458</v>
      </c>
      <c r="AG2011">
        <v>145100</v>
      </c>
      <c r="AH2011">
        <v>1794</v>
      </c>
      <c r="AI2011">
        <v>4</v>
      </c>
      <c r="AJ2011">
        <v>4</v>
      </c>
      <c r="AK2011">
        <v>283</v>
      </c>
      <c r="AM2011" s="23" t="s">
        <v>151</v>
      </c>
      <c r="AN2011" t="s">
        <v>475</v>
      </c>
      <c r="AO2011">
        <v>7209</v>
      </c>
      <c r="AQ2011">
        <v>131</v>
      </c>
      <c r="AR2011" s="29">
        <v>54</v>
      </c>
      <c r="AS2011">
        <v>43</v>
      </c>
    </row>
    <row r="2012" spans="13:46" x14ac:dyDescent="0.35">
      <c r="M2012"/>
      <c r="AC2012"/>
      <c r="AF2012">
        <v>458</v>
      </c>
      <c r="AG2012">
        <v>145100</v>
      </c>
      <c r="AH2012">
        <v>1794</v>
      </c>
      <c r="AI2012">
        <v>4</v>
      </c>
      <c r="AJ2012">
        <v>15</v>
      </c>
      <c r="AK2012">
        <v>284</v>
      </c>
      <c r="AM2012" s="23" t="s">
        <v>27</v>
      </c>
      <c r="AN2012" t="s">
        <v>873</v>
      </c>
      <c r="AO2012">
        <v>7220</v>
      </c>
      <c r="AQ2012">
        <v>247</v>
      </c>
      <c r="AR2012" s="29">
        <v>373</v>
      </c>
      <c r="AS2012">
        <v>24</v>
      </c>
    </row>
    <row r="2013" spans="13:46" x14ac:dyDescent="0.35">
      <c r="M2013"/>
      <c r="AC2013"/>
      <c r="AF2013">
        <v>458</v>
      </c>
      <c r="AG2013">
        <v>145100</v>
      </c>
      <c r="AH2013">
        <v>1794</v>
      </c>
      <c r="AI2013">
        <v>4</v>
      </c>
      <c r="AJ2013">
        <v>4</v>
      </c>
      <c r="AK2013">
        <v>283</v>
      </c>
      <c r="AM2013" s="23" t="s">
        <v>33</v>
      </c>
      <c r="AN2013" t="s">
        <v>559</v>
      </c>
      <c r="AO2013">
        <v>7223</v>
      </c>
      <c r="AQ2013">
        <v>247</v>
      </c>
      <c r="AR2013" s="29">
        <v>291</v>
      </c>
      <c r="AS2013">
        <v>15</v>
      </c>
    </row>
    <row r="2014" spans="13:46" x14ac:dyDescent="0.35">
      <c r="M2014"/>
      <c r="AC2014"/>
      <c r="AF2014">
        <v>458</v>
      </c>
      <c r="AG2014">
        <v>145100</v>
      </c>
      <c r="AH2014">
        <v>1794</v>
      </c>
      <c r="AI2014">
        <v>4</v>
      </c>
      <c r="AJ2014">
        <v>16</v>
      </c>
      <c r="AK2014">
        <v>284</v>
      </c>
      <c r="AM2014" s="23" t="s">
        <v>27</v>
      </c>
      <c r="AN2014" t="s">
        <v>977</v>
      </c>
      <c r="AO2014">
        <v>7230</v>
      </c>
      <c r="AQ2014">
        <v>247</v>
      </c>
      <c r="AR2014" s="29">
        <v>79</v>
      </c>
      <c r="AS2014">
        <v>19</v>
      </c>
    </row>
    <row r="2015" spans="13:46" x14ac:dyDescent="0.35">
      <c r="M2015"/>
      <c r="AC2015"/>
      <c r="AF2015">
        <v>458</v>
      </c>
      <c r="AG2015">
        <v>145100</v>
      </c>
      <c r="AH2015">
        <v>1794</v>
      </c>
      <c r="AI2015">
        <v>4</v>
      </c>
      <c r="AJ2015">
        <v>18</v>
      </c>
      <c r="AK2015">
        <v>284</v>
      </c>
      <c r="AM2015" s="23" t="s">
        <v>736</v>
      </c>
      <c r="AN2015" t="s">
        <v>363</v>
      </c>
      <c r="AO2015">
        <v>7231</v>
      </c>
      <c r="AQ2015">
        <v>467</v>
      </c>
      <c r="AR2015" s="29">
        <v>226</v>
      </c>
      <c r="AS2015">
        <v>27</v>
      </c>
    </row>
    <row r="2016" spans="13:46" x14ac:dyDescent="0.35">
      <c r="M2016"/>
      <c r="AC2016"/>
      <c r="AF2016">
        <v>458</v>
      </c>
      <c r="AG2016">
        <v>145100</v>
      </c>
      <c r="AH2016">
        <v>1794</v>
      </c>
      <c r="AI2016">
        <v>4</v>
      </c>
      <c r="AJ2016">
        <v>23</v>
      </c>
      <c r="AK2016">
        <v>285</v>
      </c>
      <c r="AM2016" t="s">
        <v>312</v>
      </c>
      <c r="AN2016" t="s">
        <v>293</v>
      </c>
      <c r="AO2016">
        <v>7232</v>
      </c>
      <c r="AQ2016">
        <v>414</v>
      </c>
      <c r="AR2016" s="29">
        <v>372</v>
      </c>
      <c r="AS2016">
        <v>30</v>
      </c>
    </row>
    <row r="2017" spans="13:45" x14ac:dyDescent="0.35">
      <c r="M2017"/>
      <c r="AC2017"/>
      <c r="AF2017">
        <v>458</v>
      </c>
      <c r="AG2017">
        <v>145100</v>
      </c>
      <c r="AH2017">
        <v>1794</v>
      </c>
      <c r="AI2017">
        <v>4</v>
      </c>
      <c r="AJ2017">
        <v>23</v>
      </c>
      <c r="AK2017">
        <v>285</v>
      </c>
      <c r="AM2017" s="23" t="s">
        <v>33</v>
      </c>
      <c r="AN2017" t="s">
        <v>743</v>
      </c>
      <c r="AO2017">
        <v>7239</v>
      </c>
      <c r="AQ2017">
        <v>369</v>
      </c>
      <c r="AR2017" s="29">
        <v>21</v>
      </c>
      <c r="AS2017">
        <v>97</v>
      </c>
    </row>
    <row r="2018" spans="13:45" x14ac:dyDescent="0.35">
      <c r="M2018"/>
      <c r="AC2018"/>
      <c r="AF2018">
        <v>458</v>
      </c>
      <c r="AG2018">
        <v>145100</v>
      </c>
      <c r="AH2018">
        <v>1794</v>
      </c>
      <c r="AI2018">
        <v>4</v>
      </c>
      <c r="AJ2018">
        <v>23</v>
      </c>
      <c r="AK2018">
        <v>285</v>
      </c>
      <c r="AM2018" s="23" t="s">
        <v>104</v>
      </c>
      <c r="AN2018" t="s">
        <v>577</v>
      </c>
      <c r="AO2018">
        <v>7241</v>
      </c>
      <c r="AQ2018">
        <v>369</v>
      </c>
      <c r="AR2018" s="29">
        <v>289</v>
      </c>
      <c r="AS2018">
        <v>34</v>
      </c>
    </row>
    <row r="2019" spans="13:45" x14ac:dyDescent="0.35">
      <c r="M2019"/>
      <c r="AC2019"/>
      <c r="AF2019">
        <v>458</v>
      </c>
      <c r="AG2019">
        <v>145100</v>
      </c>
      <c r="AH2019">
        <v>1794</v>
      </c>
      <c r="AI2019">
        <v>4</v>
      </c>
      <c r="AJ2019">
        <v>29</v>
      </c>
      <c r="AK2019">
        <v>285</v>
      </c>
      <c r="AM2019" s="23" t="s">
        <v>27</v>
      </c>
      <c r="AN2019" t="s">
        <v>381</v>
      </c>
      <c r="AO2019">
        <v>7242</v>
      </c>
      <c r="AQ2019">
        <v>369</v>
      </c>
      <c r="AR2019" s="29">
        <v>530</v>
      </c>
      <c r="AS2019">
        <v>38</v>
      </c>
    </row>
    <row r="2020" spans="13:45" x14ac:dyDescent="0.35">
      <c r="M2020"/>
      <c r="AC2020"/>
      <c r="AF2020">
        <v>458</v>
      </c>
      <c r="AG2020">
        <v>145100</v>
      </c>
      <c r="AH2020">
        <v>1794</v>
      </c>
      <c r="AI2020">
        <v>4</v>
      </c>
      <c r="AJ2020">
        <v>29</v>
      </c>
      <c r="AK2020">
        <v>285</v>
      </c>
      <c r="AM2020" s="23" t="s">
        <v>26</v>
      </c>
      <c r="AN2020" t="s">
        <v>923</v>
      </c>
      <c r="AO2020">
        <v>7245</v>
      </c>
      <c r="AQ2020">
        <v>483</v>
      </c>
      <c r="AR2020" s="29">
        <v>702</v>
      </c>
      <c r="AS2020">
        <v>76</v>
      </c>
    </row>
    <row r="2021" spans="13:45" x14ac:dyDescent="0.35">
      <c r="M2021"/>
      <c r="AC2021"/>
      <c r="AF2021">
        <v>458</v>
      </c>
      <c r="AG2021">
        <v>145100</v>
      </c>
      <c r="AH2021">
        <v>1794</v>
      </c>
      <c r="AI2021">
        <v>4</v>
      </c>
      <c r="AJ2021">
        <v>29</v>
      </c>
      <c r="AK2021">
        <v>285</v>
      </c>
      <c r="AL2021" t="s">
        <v>23</v>
      </c>
      <c r="AM2021" t="s">
        <v>85</v>
      </c>
      <c r="AN2021" t="s">
        <v>611</v>
      </c>
      <c r="AO2021">
        <v>7246</v>
      </c>
      <c r="AQ2021">
        <v>483</v>
      </c>
      <c r="AR2021" s="29">
        <v>4</v>
      </c>
      <c r="AS2021">
        <v>42</v>
      </c>
    </row>
    <row r="2022" spans="13:45" x14ac:dyDescent="0.35">
      <c r="M2022"/>
      <c r="AC2022"/>
      <c r="AF2022">
        <v>458</v>
      </c>
      <c r="AG2022">
        <v>145100</v>
      </c>
      <c r="AH2022">
        <v>1794</v>
      </c>
      <c r="AI2022">
        <v>4</v>
      </c>
      <c r="AJ2022">
        <v>29</v>
      </c>
      <c r="AK2022">
        <v>285</v>
      </c>
      <c r="AM2022" s="23" t="s">
        <v>133</v>
      </c>
      <c r="AN2022" t="s">
        <v>978</v>
      </c>
      <c r="AO2022">
        <v>7251</v>
      </c>
      <c r="AQ2022">
        <v>483</v>
      </c>
      <c r="AR2022" s="29">
        <v>411</v>
      </c>
      <c r="AS2022">
        <v>13</v>
      </c>
    </row>
    <row r="2023" spans="13:45" x14ac:dyDescent="0.35">
      <c r="M2023"/>
      <c r="AC2023"/>
      <c r="AF2023">
        <v>458</v>
      </c>
      <c r="AG2023">
        <v>145100</v>
      </c>
      <c r="AH2023">
        <v>1794</v>
      </c>
      <c r="AI2023">
        <v>4</v>
      </c>
      <c r="AJ2023">
        <v>29</v>
      </c>
      <c r="AK2023">
        <v>285</v>
      </c>
      <c r="AM2023" s="23" t="s">
        <v>465</v>
      </c>
      <c r="AN2023" t="s">
        <v>728</v>
      </c>
      <c r="AO2023">
        <v>7264</v>
      </c>
      <c r="AQ2023">
        <v>510</v>
      </c>
      <c r="AR2023" s="29">
        <v>1085</v>
      </c>
      <c r="AS2023">
        <v>61</v>
      </c>
    </row>
    <row r="2024" spans="13:45" x14ac:dyDescent="0.35">
      <c r="M2024"/>
      <c r="AC2024"/>
      <c r="AF2024">
        <v>458</v>
      </c>
      <c r="AG2024">
        <v>145100</v>
      </c>
      <c r="AH2024">
        <v>1794</v>
      </c>
      <c r="AI2024">
        <v>5</v>
      </c>
      <c r="AJ2024">
        <v>2</v>
      </c>
      <c r="AK2024">
        <v>285</v>
      </c>
      <c r="AM2024" s="23" t="s">
        <v>27</v>
      </c>
      <c r="AN2024" t="s">
        <v>979</v>
      </c>
      <c r="AO2024">
        <v>7268</v>
      </c>
      <c r="AQ2024">
        <v>531</v>
      </c>
      <c r="AR2024" s="29">
        <v>62</v>
      </c>
      <c r="AS2024">
        <v>28</v>
      </c>
    </row>
    <row r="2025" spans="13:45" x14ac:dyDescent="0.35">
      <c r="M2025"/>
      <c r="AC2025"/>
      <c r="AF2025">
        <v>458</v>
      </c>
      <c r="AG2025">
        <v>145100</v>
      </c>
      <c r="AH2025">
        <v>1794</v>
      </c>
      <c r="AI2025">
        <v>5</v>
      </c>
      <c r="AJ2025">
        <v>5</v>
      </c>
      <c r="AK2025">
        <v>286</v>
      </c>
      <c r="AM2025" s="23" t="s">
        <v>40</v>
      </c>
      <c r="AN2025" t="s">
        <v>41</v>
      </c>
      <c r="AO2025">
        <v>7278</v>
      </c>
      <c r="AQ2025">
        <v>478</v>
      </c>
      <c r="AR2025" s="29">
        <v>56</v>
      </c>
      <c r="AS2025">
        <v>12</v>
      </c>
    </row>
    <row r="2026" spans="13:45" x14ac:dyDescent="0.35">
      <c r="M2026"/>
      <c r="AC2026"/>
      <c r="AF2026">
        <v>458</v>
      </c>
      <c r="AG2026">
        <v>145100</v>
      </c>
      <c r="AH2026">
        <v>1794</v>
      </c>
      <c r="AI2026">
        <v>5</v>
      </c>
      <c r="AJ2026">
        <v>6</v>
      </c>
      <c r="AK2026">
        <v>287</v>
      </c>
      <c r="AM2026" s="23" t="s">
        <v>261</v>
      </c>
      <c r="AN2026" t="s">
        <v>980</v>
      </c>
      <c r="AO2026">
        <v>7293</v>
      </c>
      <c r="AQ2026">
        <v>533</v>
      </c>
      <c r="AR2026" s="29">
        <v>292</v>
      </c>
      <c r="AS2026">
        <v>81</v>
      </c>
    </row>
    <row r="2027" spans="13:45" x14ac:dyDescent="0.35">
      <c r="M2027"/>
      <c r="AC2027"/>
      <c r="AF2027">
        <v>458</v>
      </c>
      <c r="AG2027">
        <v>145100</v>
      </c>
      <c r="AH2027">
        <v>1794</v>
      </c>
      <c r="AI2027">
        <v>5</v>
      </c>
      <c r="AJ2027">
        <v>8</v>
      </c>
      <c r="AK2027">
        <v>287</v>
      </c>
      <c r="AM2027" s="23" t="s">
        <v>332</v>
      </c>
      <c r="AN2027" t="s">
        <v>935</v>
      </c>
      <c r="AO2027">
        <v>7294</v>
      </c>
      <c r="AQ2027">
        <v>533</v>
      </c>
      <c r="AR2027" s="29">
        <v>470</v>
      </c>
      <c r="AS2027">
        <v>16</v>
      </c>
    </row>
    <row r="2028" spans="13:45" x14ac:dyDescent="0.35">
      <c r="M2028"/>
      <c r="AC2028"/>
      <c r="AF2028">
        <v>458</v>
      </c>
      <c r="AG2028">
        <v>145100</v>
      </c>
      <c r="AH2028">
        <v>1794</v>
      </c>
      <c r="AI2028">
        <v>5</v>
      </c>
      <c r="AJ2028">
        <v>14</v>
      </c>
      <c r="AK2028">
        <v>288</v>
      </c>
      <c r="AM2028" s="23" t="s">
        <v>179</v>
      </c>
      <c r="AN2028" t="s">
        <v>981</v>
      </c>
      <c r="AO2028">
        <v>7295</v>
      </c>
      <c r="AQ2028">
        <v>533</v>
      </c>
      <c r="AR2028" s="29">
        <v>136</v>
      </c>
      <c r="AS2028">
        <v>56</v>
      </c>
    </row>
    <row r="2029" spans="13:45" x14ac:dyDescent="0.35">
      <c r="M2029"/>
      <c r="AC2029"/>
      <c r="AF2029">
        <v>458</v>
      </c>
      <c r="AG2029">
        <v>145103</v>
      </c>
      <c r="AH2029">
        <v>1794</v>
      </c>
      <c r="AI2029">
        <v>5</v>
      </c>
      <c r="AJ2029">
        <v>14</v>
      </c>
      <c r="AK2029">
        <v>288</v>
      </c>
      <c r="AM2029" s="23" t="s">
        <v>982</v>
      </c>
      <c r="AN2029" t="s">
        <v>983</v>
      </c>
      <c r="AO2029">
        <v>7299</v>
      </c>
      <c r="AQ2029">
        <v>534</v>
      </c>
      <c r="AR2029" s="29">
        <v>120</v>
      </c>
      <c r="AS2029">
        <v>82</v>
      </c>
    </row>
    <row r="2030" spans="13:45" x14ac:dyDescent="0.35">
      <c r="M2030"/>
      <c r="AC2030"/>
      <c r="AF2030">
        <v>458</v>
      </c>
      <c r="AG2030">
        <v>145103</v>
      </c>
      <c r="AH2030">
        <v>1794</v>
      </c>
      <c r="AI2030">
        <v>5</v>
      </c>
      <c r="AJ2030">
        <v>14</v>
      </c>
      <c r="AK2030">
        <v>288</v>
      </c>
      <c r="AM2030" s="23" t="s">
        <v>465</v>
      </c>
      <c r="AN2030" t="s">
        <v>728</v>
      </c>
      <c r="AO2030">
        <v>7300</v>
      </c>
      <c r="AQ2030">
        <v>510</v>
      </c>
      <c r="AR2030" s="29">
        <v>127</v>
      </c>
      <c r="AS2030">
        <v>26</v>
      </c>
    </row>
    <row r="2031" spans="13:45" x14ac:dyDescent="0.35">
      <c r="M2031"/>
      <c r="AC2031"/>
      <c r="AF2031">
        <v>458</v>
      </c>
      <c r="AG2031">
        <v>145103</v>
      </c>
      <c r="AH2031">
        <v>1794</v>
      </c>
      <c r="AI2031">
        <v>5</v>
      </c>
      <c r="AJ2031">
        <v>16</v>
      </c>
      <c r="AK2031">
        <v>289</v>
      </c>
      <c r="AM2031" t="s">
        <v>85</v>
      </c>
      <c r="AN2031" t="s">
        <v>611</v>
      </c>
      <c r="AO2031">
        <v>7310</v>
      </c>
      <c r="AQ2031">
        <v>257</v>
      </c>
      <c r="AR2031" s="29">
        <v>14</v>
      </c>
      <c r="AS2031">
        <v>3</v>
      </c>
    </row>
    <row r="2032" spans="13:45" x14ac:dyDescent="0.35">
      <c r="M2032"/>
      <c r="AC2032"/>
      <c r="AF2032">
        <v>458</v>
      </c>
      <c r="AG2032">
        <v>145103</v>
      </c>
      <c r="AH2032">
        <v>1794</v>
      </c>
      <c r="AI2032">
        <v>5</v>
      </c>
      <c r="AJ2032">
        <v>16</v>
      </c>
      <c r="AK2032">
        <v>289</v>
      </c>
      <c r="AM2032" s="23" t="s">
        <v>26</v>
      </c>
      <c r="AN2032" t="s">
        <v>923</v>
      </c>
      <c r="AO2032">
        <v>7307</v>
      </c>
      <c r="AQ2032">
        <v>483</v>
      </c>
      <c r="AR2032" s="29">
        <v>527</v>
      </c>
      <c r="AS2032">
        <v>0</v>
      </c>
    </row>
    <row r="2033" spans="13:46" x14ac:dyDescent="0.35">
      <c r="M2033"/>
      <c r="AC2033"/>
      <c r="AF2033">
        <v>458</v>
      </c>
      <c r="AG2033">
        <v>145103</v>
      </c>
      <c r="AH2033">
        <v>1794</v>
      </c>
      <c r="AI2033">
        <v>5</v>
      </c>
      <c r="AJ2033">
        <v>16</v>
      </c>
      <c r="AK2033">
        <v>289</v>
      </c>
      <c r="AM2033" s="23" t="s">
        <v>984</v>
      </c>
      <c r="AN2033" t="s">
        <v>985</v>
      </c>
      <c r="AO2033">
        <v>7322</v>
      </c>
      <c r="AQ2033">
        <v>537</v>
      </c>
      <c r="AR2033" s="29">
        <v>66</v>
      </c>
      <c r="AS2033">
        <v>72</v>
      </c>
    </row>
    <row r="2034" spans="13:46" x14ac:dyDescent="0.35">
      <c r="M2034"/>
      <c r="AC2034"/>
      <c r="AF2034">
        <v>458</v>
      </c>
      <c r="AG2034">
        <v>145103</v>
      </c>
      <c r="AH2034">
        <v>1794</v>
      </c>
      <c r="AI2034">
        <v>5</v>
      </c>
      <c r="AJ2034">
        <v>21</v>
      </c>
      <c r="AK2034">
        <v>289</v>
      </c>
      <c r="AM2034" s="23" t="s">
        <v>151</v>
      </c>
      <c r="AN2034" t="s">
        <v>986</v>
      </c>
      <c r="AO2034">
        <v>7323</v>
      </c>
      <c r="AQ2034">
        <v>537</v>
      </c>
      <c r="AR2034" s="29">
        <v>6229</v>
      </c>
      <c r="AS2034">
        <v>67</v>
      </c>
    </row>
    <row r="2035" spans="13:46" x14ac:dyDescent="0.35">
      <c r="M2035"/>
      <c r="AC2035"/>
      <c r="AF2035">
        <v>458</v>
      </c>
      <c r="AG2035">
        <v>145103</v>
      </c>
      <c r="AH2035">
        <v>1794</v>
      </c>
      <c r="AI2035">
        <v>5</v>
      </c>
      <c r="AJ2035">
        <v>26</v>
      </c>
      <c r="AK2035">
        <v>290</v>
      </c>
      <c r="AM2035" s="23" t="s">
        <v>30</v>
      </c>
      <c r="AN2035" t="s">
        <v>987</v>
      </c>
      <c r="AO2035">
        <v>7327</v>
      </c>
      <c r="AQ2035">
        <v>538</v>
      </c>
      <c r="AR2035" s="29">
        <v>455</v>
      </c>
      <c r="AS2035">
        <v>0</v>
      </c>
    </row>
    <row r="2036" spans="13:46" x14ac:dyDescent="0.35">
      <c r="M2036"/>
      <c r="AC2036"/>
      <c r="AF2036">
        <v>458</v>
      </c>
      <c r="AG2036">
        <v>145103</v>
      </c>
      <c r="AH2036">
        <v>1794</v>
      </c>
      <c r="AI2036">
        <v>5</v>
      </c>
      <c r="AJ2036">
        <v>26</v>
      </c>
      <c r="AK2036">
        <v>290</v>
      </c>
      <c r="AM2036" s="23" t="s">
        <v>319</v>
      </c>
      <c r="AN2036" t="s">
        <v>320</v>
      </c>
      <c r="AO2036">
        <v>7328</v>
      </c>
      <c r="AQ2036">
        <v>32</v>
      </c>
      <c r="AR2036" s="29">
        <v>605</v>
      </c>
      <c r="AS2036">
        <v>19</v>
      </c>
      <c r="AT2036" s="39"/>
    </row>
    <row r="2037" spans="13:46" x14ac:dyDescent="0.35">
      <c r="M2037"/>
      <c r="AC2037"/>
      <c r="AF2037">
        <v>458</v>
      </c>
      <c r="AG2037">
        <v>145103</v>
      </c>
      <c r="AH2037">
        <v>1794</v>
      </c>
      <c r="AI2037">
        <v>5</v>
      </c>
      <c r="AJ2037">
        <v>28</v>
      </c>
      <c r="AK2037">
        <v>291</v>
      </c>
      <c r="AM2037" s="23" t="s">
        <v>724</v>
      </c>
      <c r="AN2037" t="s">
        <v>725</v>
      </c>
      <c r="AO2037">
        <v>7348</v>
      </c>
      <c r="AR2037" s="29">
        <v>416</v>
      </c>
      <c r="AS2037">
        <v>9</v>
      </c>
    </row>
    <row r="2038" spans="13:46" x14ac:dyDescent="0.35">
      <c r="M2038"/>
      <c r="AC2038"/>
      <c r="AF2038">
        <v>458</v>
      </c>
      <c r="AG2038">
        <v>145103</v>
      </c>
      <c r="AH2038">
        <v>1794</v>
      </c>
      <c r="AI2038">
        <v>5</v>
      </c>
      <c r="AJ2038">
        <v>28</v>
      </c>
      <c r="AK2038">
        <v>291</v>
      </c>
      <c r="AM2038" s="23" t="s">
        <v>27</v>
      </c>
      <c r="AN2038" t="s">
        <v>381</v>
      </c>
      <c r="AO2038">
        <v>7349</v>
      </c>
      <c r="AR2038" s="29">
        <v>111</v>
      </c>
      <c r="AS2038">
        <v>6</v>
      </c>
    </row>
    <row r="2039" spans="13:46" x14ac:dyDescent="0.35">
      <c r="M2039"/>
      <c r="AC2039"/>
      <c r="AF2039">
        <v>458</v>
      </c>
      <c r="AG2039">
        <v>145103</v>
      </c>
      <c r="AH2039">
        <v>1794</v>
      </c>
      <c r="AI2039">
        <v>6</v>
      </c>
      <c r="AJ2039">
        <v>5</v>
      </c>
      <c r="AK2039">
        <v>292</v>
      </c>
      <c r="AM2039" s="23" t="s">
        <v>813</v>
      </c>
      <c r="AO2039">
        <v>7354</v>
      </c>
      <c r="AQ2039">
        <v>417</v>
      </c>
      <c r="AR2039" s="29">
        <v>10</v>
      </c>
      <c r="AS2039">
        <v>10</v>
      </c>
    </row>
    <row r="2040" spans="13:46" x14ac:dyDescent="0.35">
      <c r="M2040"/>
      <c r="AC2040"/>
      <c r="AF2040">
        <v>458</v>
      </c>
      <c r="AG2040">
        <v>145103</v>
      </c>
      <c r="AH2040">
        <v>1794</v>
      </c>
      <c r="AI2040">
        <v>6</v>
      </c>
      <c r="AJ2040">
        <v>5</v>
      </c>
      <c r="AK2040">
        <v>292</v>
      </c>
      <c r="AL2040" t="s">
        <v>23</v>
      </c>
      <c r="AM2040" s="23" t="s">
        <v>27</v>
      </c>
      <c r="AN2040" t="s">
        <v>988</v>
      </c>
      <c r="AO2040">
        <v>7355</v>
      </c>
      <c r="AQ2040">
        <v>417</v>
      </c>
      <c r="AR2040" s="29">
        <v>63</v>
      </c>
      <c r="AS2040">
        <v>61</v>
      </c>
    </row>
    <row r="2041" spans="13:46" x14ac:dyDescent="0.35">
      <c r="M2041"/>
      <c r="AC2041"/>
      <c r="AF2041">
        <v>458</v>
      </c>
      <c r="AG2041">
        <v>145103</v>
      </c>
      <c r="AH2041">
        <v>1794</v>
      </c>
      <c r="AI2041">
        <v>6</v>
      </c>
      <c r="AJ2041">
        <v>9</v>
      </c>
      <c r="AK2041">
        <v>292</v>
      </c>
      <c r="AM2041" s="23" t="s">
        <v>989</v>
      </c>
      <c r="AN2041" t="s">
        <v>990</v>
      </c>
      <c r="AO2041">
        <v>7358</v>
      </c>
      <c r="AR2041" s="29">
        <v>180</v>
      </c>
      <c r="AS2041">
        <v>0</v>
      </c>
    </row>
    <row r="2042" spans="13:46" x14ac:dyDescent="0.35">
      <c r="M2042"/>
      <c r="AC2042"/>
      <c r="AF2042">
        <v>458</v>
      </c>
      <c r="AG2042">
        <v>145103</v>
      </c>
      <c r="AH2042">
        <v>1794</v>
      </c>
      <c r="AI2042">
        <v>6</v>
      </c>
      <c r="AJ2042">
        <v>9</v>
      </c>
      <c r="AK2042">
        <v>293</v>
      </c>
      <c r="AM2042" s="23" t="s">
        <v>27</v>
      </c>
      <c r="AN2042" t="s">
        <v>62</v>
      </c>
      <c r="AO2042">
        <v>7359</v>
      </c>
      <c r="AR2042" s="29">
        <v>1074</v>
      </c>
      <c r="AS2042">
        <v>77</v>
      </c>
    </row>
    <row r="2043" spans="13:46" x14ac:dyDescent="0.35">
      <c r="M2043"/>
      <c r="AC2043"/>
      <c r="AF2043">
        <v>458</v>
      </c>
      <c r="AG2043">
        <v>145103</v>
      </c>
      <c r="AH2043">
        <v>1794</v>
      </c>
      <c r="AI2043">
        <v>6</v>
      </c>
      <c r="AJ2043">
        <v>10</v>
      </c>
      <c r="AK2043">
        <v>293</v>
      </c>
      <c r="AM2043" s="23" t="s">
        <v>27</v>
      </c>
      <c r="AN2043" t="s">
        <v>991</v>
      </c>
      <c r="AO2043">
        <v>7361</v>
      </c>
      <c r="AR2043" s="29">
        <v>37</v>
      </c>
      <c r="AS2043">
        <v>90</v>
      </c>
    </row>
    <row r="2044" spans="13:46" x14ac:dyDescent="0.35">
      <c r="M2044"/>
      <c r="AC2044"/>
      <c r="AF2044">
        <v>458</v>
      </c>
      <c r="AG2044">
        <v>145103</v>
      </c>
      <c r="AH2044">
        <v>1794</v>
      </c>
      <c r="AI2044">
        <v>6</v>
      </c>
      <c r="AJ2044">
        <v>10</v>
      </c>
      <c r="AK2044">
        <v>293</v>
      </c>
      <c r="AM2044" t="s">
        <v>85</v>
      </c>
      <c r="AN2044" t="s">
        <v>611</v>
      </c>
      <c r="AO2044">
        <v>7362</v>
      </c>
      <c r="AQ2044">
        <v>257</v>
      </c>
      <c r="AR2044" s="29">
        <v>85</v>
      </c>
      <c r="AS2044">
        <v>3</v>
      </c>
    </row>
    <row r="2045" spans="13:46" x14ac:dyDescent="0.35">
      <c r="M2045"/>
      <c r="AC2045"/>
      <c r="AF2045">
        <v>459</v>
      </c>
      <c r="AG2045">
        <v>145120</v>
      </c>
      <c r="AH2045">
        <v>1794</v>
      </c>
      <c r="AI2045">
        <v>6</v>
      </c>
      <c r="AJ2045">
        <v>12</v>
      </c>
      <c r="AK2045">
        <v>293</v>
      </c>
      <c r="AM2045" s="23" t="s">
        <v>24</v>
      </c>
      <c r="AN2045" t="s">
        <v>624</v>
      </c>
      <c r="AO2045">
        <v>7363</v>
      </c>
      <c r="AQ2045">
        <v>276</v>
      </c>
      <c r="AR2045" s="29">
        <v>942</v>
      </c>
      <c r="AS2045">
        <v>0</v>
      </c>
    </row>
    <row r="2046" spans="13:46" x14ac:dyDescent="0.35">
      <c r="M2046"/>
      <c r="AC2046"/>
      <c r="AF2046">
        <v>459</v>
      </c>
      <c r="AG2046">
        <v>145120</v>
      </c>
      <c r="AH2046">
        <v>1794</v>
      </c>
      <c r="AI2046">
        <v>6</v>
      </c>
      <c r="AJ2046">
        <v>12</v>
      </c>
      <c r="AK2046">
        <v>293</v>
      </c>
      <c r="AM2046" s="23" t="s">
        <v>185</v>
      </c>
      <c r="AN2046" t="s">
        <v>380</v>
      </c>
      <c r="AO2046">
        <v>7370</v>
      </c>
      <c r="AQ2046">
        <v>469</v>
      </c>
      <c r="AR2046" s="29">
        <v>71</v>
      </c>
      <c r="AS2046">
        <v>80</v>
      </c>
    </row>
    <row r="2047" spans="13:46" x14ac:dyDescent="0.35">
      <c r="M2047"/>
      <c r="AC2047"/>
      <c r="AF2047">
        <v>459</v>
      </c>
      <c r="AG2047">
        <v>145120</v>
      </c>
      <c r="AH2047">
        <v>1794</v>
      </c>
      <c r="AI2047">
        <v>6</v>
      </c>
      <c r="AJ2047">
        <v>12</v>
      </c>
      <c r="AK2047">
        <v>293</v>
      </c>
      <c r="AM2047" s="23" t="s">
        <v>179</v>
      </c>
      <c r="AN2047" t="s">
        <v>992</v>
      </c>
      <c r="AO2047">
        <v>7371</v>
      </c>
      <c r="AQ2047">
        <v>537</v>
      </c>
      <c r="AR2047" s="29">
        <v>5000</v>
      </c>
    </row>
    <row r="2048" spans="13:46" x14ac:dyDescent="0.35">
      <c r="M2048"/>
      <c r="AC2048"/>
      <c r="AF2048">
        <v>459</v>
      </c>
      <c r="AG2048">
        <v>145120</v>
      </c>
      <c r="AH2048">
        <v>1794</v>
      </c>
      <c r="AI2048">
        <v>6</v>
      </c>
      <c r="AJ2048">
        <v>13</v>
      </c>
      <c r="AK2048">
        <v>293</v>
      </c>
      <c r="AM2048" s="23" t="s">
        <v>576</v>
      </c>
      <c r="AN2048" t="s">
        <v>410</v>
      </c>
      <c r="AO2048">
        <v>7372</v>
      </c>
      <c r="AQ2048">
        <v>537</v>
      </c>
      <c r="AR2048" s="29">
        <v>7200</v>
      </c>
    </row>
    <row r="2049" spans="13:45" x14ac:dyDescent="0.35">
      <c r="M2049"/>
      <c r="AC2049"/>
      <c r="AF2049">
        <v>459</v>
      </c>
      <c r="AG2049">
        <v>145120</v>
      </c>
      <c r="AH2049">
        <v>1794</v>
      </c>
      <c r="AI2049">
        <v>6</v>
      </c>
      <c r="AJ2049">
        <v>14</v>
      </c>
      <c r="AK2049">
        <v>293</v>
      </c>
      <c r="AM2049" s="23" t="s">
        <v>994</v>
      </c>
      <c r="AN2049" t="s">
        <v>993</v>
      </c>
      <c r="AO2049">
        <v>7381</v>
      </c>
      <c r="AQ2049">
        <v>542</v>
      </c>
      <c r="AR2049" s="29">
        <v>2800</v>
      </c>
      <c r="AS2049">
        <v>0</v>
      </c>
    </row>
    <row r="2050" spans="13:45" x14ac:dyDescent="0.35">
      <c r="M2050"/>
      <c r="AC2050"/>
      <c r="AF2050">
        <v>459</v>
      </c>
      <c r="AG2050">
        <v>145120</v>
      </c>
      <c r="AH2050">
        <v>1794</v>
      </c>
      <c r="AI2050">
        <v>6</v>
      </c>
      <c r="AJ2050">
        <v>14</v>
      </c>
      <c r="AK2050">
        <v>293</v>
      </c>
      <c r="AM2050" s="23" t="s">
        <v>994</v>
      </c>
      <c r="AN2050" t="s">
        <v>993</v>
      </c>
      <c r="AO2050">
        <v>7382</v>
      </c>
      <c r="AQ2050">
        <v>542</v>
      </c>
      <c r="AR2050" s="29">
        <v>2953</v>
      </c>
      <c r="AS2050">
        <v>65</v>
      </c>
    </row>
    <row r="2051" spans="13:45" x14ac:dyDescent="0.35">
      <c r="M2051"/>
      <c r="AC2051"/>
      <c r="AF2051">
        <v>459</v>
      </c>
      <c r="AG2051">
        <v>145120</v>
      </c>
      <c r="AH2051">
        <v>1794</v>
      </c>
      <c r="AI2051">
        <v>7</v>
      </c>
      <c r="AJ2051">
        <v>1</v>
      </c>
      <c r="AK2051">
        <v>295</v>
      </c>
      <c r="AM2051" s="23" t="s">
        <v>506</v>
      </c>
      <c r="AN2051" t="s">
        <v>995</v>
      </c>
      <c r="AO2051">
        <v>7383</v>
      </c>
      <c r="AQ2051">
        <v>543</v>
      </c>
      <c r="AR2051" s="29">
        <v>16</v>
      </c>
      <c r="AS2051">
        <v>13</v>
      </c>
    </row>
    <row r="2052" spans="13:45" x14ac:dyDescent="0.35">
      <c r="M2052"/>
      <c r="AC2052"/>
      <c r="AF2052">
        <v>459</v>
      </c>
      <c r="AG2052">
        <v>145120</v>
      </c>
      <c r="AH2052">
        <v>1794</v>
      </c>
      <c r="AI2052">
        <v>7</v>
      </c>
      <c r="AJ2052">
        <v>1</v>
      </c>
      <c r="AK2052">
        <v>295</v>
      </c>
      <c r="AM2052" s="23" t="s">
        <v>104</v>
      </c>
      <c r="AN2052" t="s">
        <v>996</v>
      </c>
      <c r="AO2052">
        <v>7384</v>
      </c>
      <c r="AQ2052">
        <v>543</v>
      </c>
      <c r="AR2052" s="29">
        <v>101</v>
      </c>
      <c r="AS2052">
        <v>69</v>
      </c>
    </row>
    <row r="2053" spans="13:45" x14ac:dyDescent="0.35">
      <c r="M2053"/>
      <c r="AC2053"/>
      <c r="AF2053">
        <v>459</v>
      </c>
      <c r="AG2053">
        <v>145120</v>
      </c>
      <c r="AH2053">
        <v>1794</v>
      </c>
      <c r="AI2053">
        <v>7</v>
      </c>
      <c r="AJ2053">
        <v>1</v>
      </c>
      <c r="AK2053">
        <v>295</v>
      </c>
      <c r="AM2053" s="23" t="s">
        <v>253</v>
      </c>
      <c r="AN2053" t="s">
        <v>996</v>
      </c>
      <c r="AO2053">
        <v>7385</v>
      </c>
      <c r="AQ2053">
        <v>543</v>
      </c>
      <c r="AR2053" s="29">
        <v>299</v>
      </c>
      <c r="AS2053">
        <v>79</v>
      </c>
    </row>
    <row r="2054" spans="13:45" x14ac:dyDescent="0.35">
      <c r="M2054"/>
      <c r="AC2054"/>
      <c r="AF2054">
        <v>459</v>
      </c>
      <c r="AG2054">
        <v>145120</v>
      </c>
      <c r="AH2054">
        <v>1794</v>
      </c>
      <c r="AI2054">
        <v>7</v>
      </c>
      <c r="AJ2054">
        <v>1</v>
      </c>
      <c r="AK2054">
        <v>295</v>
      </c>
      <c r="AM2054" s="23" t="s">
        <v>424</v>
      </c>
      <c r="AN2054" t="s">
        <v>997</v>
      </c>
      <c r="AO2054">
        <v>7386</v>
      </c>
      <c r="AQ2054">
        <v>543</v>
      </c>
      <c r="AR2054" s="29">
        <v>101</v>
      </c>
      <c r="AS2054">
        <v>69</v>
      </c>
    </row>
    <row r="2055" spans="13:45" x14ac:dyDescent="0.35">
      <c r="M2055"/>
      <c r="AC2055"/>
      <c r="AF2055">
        <v>459</v>
      </c>
      <c r="AG2055">
        <v>145120</v>
      </c>
      <c r="AH2055">
        <v>1794</v>
      </c>
      <c r="AI2055">
        <v>7</v>
      </c>
      <c r="AJ2055">
        <v>1</v>
      </c>
      <c r="AK2055">
        <v>295</v>
      </c>
      <c r="AM2055" s="23" t="s">
        <v>173</v>
      </c>
      <c r="AN2055" t="s">
        <v>998</v>
      </c>
      <c r="AO2055">
        <v>7393</v>
      </c>
      <c r="AQ2055">
        <v>544</v>
      </c>
      <c r="AR2055" s="29">
        <v>5140</v>
      </c>
      <c r="AS2055">
        <v>86</v>
      </c>
    </row>
    <row r="2056" spans="13:45" x14ac:dyDescent="0.35">
      <c r="M2056"/>
      <c r="AC2056"/>
      <c r="AF2056">
        <v>459</v>
      </c>
      <c r="AG2056">
        <v>145120</v>
      </c>
      <c r="AH2056">
        <v>1794</v>
      </c>
      <c r="AI2056">
        <v>7</v>
      </c>
      <c r="AJ2056">
        <v>1</v>
      </c>
      <c r="AK2056">
        <v>295</v>
      </c>
      <c r="AM2056" s="23" t="s">
        <v>999</v>
      </c>
      <c r="AN2056" t="s">
        <v>971</v>
      </c>
      <c r="AO2056">
        <v>7393</v>
      </c>
      <c r="AQ2056">
        <v>544</v>
      </c>
      <c r="AR2056" s="29">
        <v>43</v>
      </c>
      <c r="AS2056">
        <v>41</v>
      </c>
    </row>
    <row r="2057" spans="13:45" x14ac:dyDescent="0.35">
      <c r="M2057"/>
      <c r="AC2057"/>
      <c r="AF2057">
        <v>459</v>
      </c>
      <c r="AG2057">
        <v>145120</v>
      </c>
      <c r="AH2057">
        <v>1794</v>
      </c>
      <c r="AI2057">
        <v>7</v>
      </c>
      <c r="AJ2057">
        <v>7</v>
      </c>
      <c r="AK2057">
        <v>295</v>
      </c>
      <c r="AM2057" s="23" t="s">
        <v>151</v>
      </c>
      <c r="AN2057" t="s">
        <v>1000</v>
      </c>
      <c r="AO2057">
        <v>7395</v>
      </c>
      <c r="AQ2057">
        <v>544</v>
      </c>
      <c r="AR2057" s="29">
        <v>89</v>
      </c>
      <c r="AS2057">
        <v>25</v>
      </c>
    </row>
    <row r="2058" spans="13:45" x14ac:dyDescent="0.35">
      <c r="M2058"/>
      <c r="AC2058"/>
      <c r="AF2058">
        <v>459</v>
      </c>
      <c r="AG2058">
        <v>145120</v>
      </c>
      <c r="AH2058">
        <v>1794</v>
      </c>
      <c r="AI2058">
        <v>7</v>
      </c>
      <c r="AJ2058">
        <v>7</v>
      </c>
      <c r="AK2058">
        <v>295</v>
      </c>
      <c r="AM2058" s="23" t="s">
        <v>465</v>
      </c>
      <c r="AN2058" t="s">
        <v>728</v>
      </c>
      <c r="AO2058">
        <v>7414</v>
      </c>
      <c r="AQ2058">
        <v>510</v>
      </c>
      <c r="AR2058" s="29">
        <v>1244</v>
      </c>
      <c r="AS2058">
        <v>32</v>
      </c>
    </row>
    <row r="2059" spans="13:45" x14ac:dyDescent="0.35">
      <c r="M2059"/>
      <c r="AC2059"/>
      <c r="AF2059">
        <v>459</v>
      </c>
      <c r="AG2059">
        <v>145120</v>
      </c>
      <c r="AH2059">
        <v>1794</v>
      </c>
      <c r="AI2059">
        <v>7</v>
      </c>
      <c r="AJ2059">
        <v>7</v>
      </c>
      <c r="AK2059">
        <v>295</v>
      </c>
      <c r="AM2059" s="23" t="s">
        <v>758</v>
      </c>
      <c r="AN2059" t="s">
        <v>521</v>
      </c>
      <c r="AO2059">
        <v>7417</v>
      </c>
      <c r="AQ2059">
        <v>487</v>
      </c>
      <c r="AR2059" s="29">
        <v>9</v>
      </c>
      <c r="AS2059">
        <v>10</v>
      </c>
    </row>
    <row r="2060" spans="13:45" x14ac:dyDescent="0.35">
      <c r="M2060"/>
      <c r="AC2060"/>
      <c r="AF2060">
        <v>459</v>
      </c>
      <c r="AG2060">
        <v>145120</v>
      </c>
      <c r="AH2060">
        <v>1794</v>
      </c>
      <c r="AI2060">
        <v>7</v>
      </c>
      <c r="AJ2060">
        <v>16</v>
      </c>
      <c r="AK2060">
        <v>297</v>
      </c>
      <c r="AM2060" s="23" t="s">
        <v>1002</v>
      </c>
      <c r="AN2060" t="s">
        <v>491</v>
      </c>
      <c r="AO2060">
        <v>7419</v>
      </c>
      <c r="AR2060" s="29">
        <v>82</v>
      </c>
      <c r="AS2060">
        <v>69</v>
      </c>
    </row>
    <row r="2061" spans="13:45" x14ac:dyDescent="0.35">
      <c r="M2061"/>
      <c r="AC2061"/>
      <c r="AF2061">
        <v>459</v>
      </c>
      <c r="AG2061">
        <v>145120</v>
      </c>
      <c r="AH2061">
        <v>1794</v>
      </c>
      <c r="AI2061">
        <v>7</v>
      </c>
      <c r="AJ2061">
        <v>21</v>
      </c>
      <c r="AK2061">
        <v>297</v>
      </c>
      <c r="AM2061" s="23" t="s">
        <v>122</v>
      </c>
      <c r="AN2061" t="s">
        <v>733</v>
      </c>
      <c r="AO2061">
        <v>7420</v>
      </c>
      <c r="AQ2061">
        <v>29</v>
      </c>
      <c r="AR2061" s="29">
        <v>846</v>
      </c>
      <c r="AS2061">
        <v>17</v>
      </c>
    </row>
    <row r="2062" spans="13:45" x14ac:dyDescent="0.35">
      <c r="M2062"/>
      <c r="AC2062"/>
      <c r="AF2062">
        <v>459</v>
      </c>
      <c r="AG2062">
        <v>145124</v>
      </c>
      <c r="AH2062">
        <v>1794</v>
      </c>
      <c r="AI2062">
        <v>7</v>
      </c>
      <c r="AJ2062">
        <v>23</v>
      </c>
      <c r="AK2062">
        <v>297</v>
      </c>
      <c r="AL2062" t="s">
        <v>1001</v>
      </c>
      <c r="AM2062" s="23" t="s">
        <v>179</v>
      </c>
      <c r="AN2062" t="s">
        <v>952</v>
      </c>
      <c r="AO2062">
        <v>7432</v>
      </c>
      <c r="AQ2062">
        <v>539</v>
      </c>
      <c r="AR2062" s="29">
        <v>18</v>
      </c>
      <c r="AS2062">
        <v>90</v>
      </c>
    </row>
    <row r="2063" spans="13:45" x14ac:dyDescent="0.35">
      <c r="M2063"/>
      <c r="AC2063"/>
      <c r="AF2063">
        <v>459</v>
      </c>
      <c r="AG2063">
        <v>145124</v>
      </c>
      <c r="AH2063">
        <v>1794</v>
      </c>
      <c r="AI2063">
        <v>7</v>
      </c>
      <c r="AJ2063">
        <v>25</v>
      </c>
      <c r="AK2063">
        <v>297</v>
      </c>
      <c r="AM2063" t="s">
        <v>337</v>
      </c>
      <c r="AN2063" t="s">
        <v>199</v>
      </c>
      <c r="AO2063">
        <v>7442</v>
      </c>
      <c r="AQ2063">
        <v>524</v>
      </c>
      <c r="AR2063" s="29">
        <v>3737</v>
      </c>
      <c r="AS2063">
        <v>0</v>
      </c>
    </row>
    <row r="2064" spans="13:45" x14ac:dyDescent="0.35">
      <c r="M2064"/>
      <c r="AC2064"/>
      <c r="AF2064">
        <v>459</v>
      </c>
      <c r="AG2064">
        <v>145124</v>
      </c>
      <c r="AH2064">
        <v>1794</v>
      </c>
      <c r="AI2064">
        <v>7</v>
      </c>
      <c r="AJ2064">
        <v>31</v>
      </c>
      <c r="AK2064">
        <v>297</v>
      </c>
      <c r="AM2064" t="s">
        <v>337</v>
      </c>
      <c r="AN2064" t="s">
        <v>199</v>
      </c>
      <c r="AO2064">
        <v>7443</v>
      </c>
      <c r="AQ2064">
        <v>524</v>
      </c>
      <c r="AR2064" s="29">
        <v>3000</v>
      </c>
      <c r="AS2064">
        <v>0</v>
      </c>
    </row>
    <row r="2065" spans="13:46" x14ac:dyDescent="0.35">
      <c r="M2065"/>
      <c r="AC2065"/>
      <c r="AF2065">
        <v>459</v>
      </c>
      <c r="AG2065">
        <v>145124</v>
      </c>
      <c r="AH2065">
        <v>1794</v>
      </c>
      <c r="AI2065">
        <v>8</v>
      </c>
      <c r="AJ2065">
        <v>9</v>
      </c>
      <c r="AK2065">
        <v>298</v>
      </c>
      <c r="AM2065" t="s">
        <v>337</v>
      </c>
      <c r="AN2065" t="s">
        <v>199</v>
      </c>
      <c r="AO2065">
        <v>7444</v>
      </c>
      <c r="AQ2065">
        <v>524</v>
      </c>
      <c r="AR2065" s="29">
        <v>842</v>
      </c>
      <c r="AS2065">
        <v>2</v>
      </c>
    </row>
    <row r="2066" spans="13:46" x14ac:dyDescent="0.35">
      <c r="M2066"/>
      <c r="AC2066"/>
      <c r="AF2066">
        <v>459</v>
      </c>
      <c r="AG2066">
        <v>145124</v>
      </c>
      <c r="AH2066">
        <v>1794</v>
      </c>
      <c r="AI2066">
        <v>8</v>
      </c>
      <c r="AJ2066">
        <v>9</v>
      </c>
      <c r="AK2066">
        <v>298</v>
      </c>
      <c r="AM2066" t="s">
        <v>337</v>
      </c>
      <c r="AN2066" t="s">
        <v>199</v>
      </c>
      <c r="AO2066">
        <v>7445</v>
      </c>
      <c r="AQ2066">
        <v>524</v>
      </c>
      <c r="AR2066" s="29">
        <v>2946</v>
      </c>
      <c r="AS2066">
        <v>57</v>
      </c>
    </row>
    <row r="2067" spans="13:46" x14ac:dyDescent="0.35">
      <c r="M2067"/>
      <c r="AC2067"/>
      <c r="AF2067">
        <v>459</v>
      </c>
      <c r="AG2067">
        <v>145124</v>
      </c>
      <c r="AH2067">
        <v>1794</v>
      </c>
      <c r="AI2067">
        <v>8</v>
      </c>
      <c r="AJ2067">
        <v>9</v>
      </c>
      <c r="AK2067">
        <v>298</v>
      </c>
      <c r="AM2067" s="23" t="s">
        <v>813</v>
      </c>
      <c r="AO2067">
        <v>7450</v>
      </c>
      <c r="AQ2067">
        <v>417</v>
      </c>
      <c r="AR2067" s="29">
        <v>360</v>
      </c>
      <c r="AS2067">
        <v>0</v>
      </c>
    </row>
    <row r="2068" spans="13:46" x14ac:dyDescent="0.35">
      <c r="M2068"/>
      <c r="AC2068"/>
      <c r="AF2068">
        <v>459</v>
      </c>
      <c r="AG2068">
        <v>145124</v>
      </c>
      <c r="AH2068">
        <v>1794</v>
      </c>
      <c r="AI2068">
        <v>8</v>
      </c>
      <c r="AJ2068">
        <v>9</v>
      </c>
      <c r="AK2068">
        <v>298</v>
      </c>
      <c r="AM2068" s="23" t="s">
        <v>26</v>
      </c>
      <c r="AN2068" t="s">
        <v>1003</v>
      </c>
      <c r="AO2068">
        <v>7451</v>
      </c>
      <c r="AQ2068">
        <v>432</v>
      </c>
      <c r="AR2068" s="29">
        <v>24</v>
      </c>
      <c r="AS2068">
        <v>93</v>
      </c>
    </row>
    <row r="2069" spans="13:46" x14ac:dyDescent="0.35">
      <c r="M2069"/>
      <c r="AC2069"/>
      <c r="AF2069">
        <v>459</v>
      </c>
      <c r="AG2069">
        <v>145124</v>
      </c>
      <c r="AH2069">
        <v>1794</v>
      </c>
      <c r="AI2069">
        <v>8</v>
      </c>
      <c r="AJ2069">
        <v>21</v>
      </c>
      <c r="AK2069">
        <v>299</v>
      </c>
      <c r="AM2069" s="23" t="s">
        <v>334</v>
      </c>
      <c r="AN2069" t="s">
        <v>1004</v>
      </c>
      <c r="AO2069">
        <v>7457</v>
      </c>
      <c r="AQ2069">
        <v>12</v>
      </c>
      <c r="AR2069" s="29">
        <v>53</v>
      </c>
      <c r="AS2069">
        <v>55</v>
      </c>
    </row>
    <row r="2070" spans="13:46" x14ac:dyDescent="0.35">
      <c r="M2070"/>
      <c r="AC2070"/>
      <c r="AF2070">
        <v>459</v>
      </c>
      <c r="AG2070">
        <v>145124</v>
      </c>
      <c r="AH2070">
        <v>1794</v>
      </c>
      <c r="AI2070">
        <v>8</v>
      </c>
      <c r="AJ2070">
        <v>21</v>
      </c>
      <c r="AK2070">
        <v>299</v>
      </c>
      <c r="AM2070" s="23" t="s">
        <v>465</v>
      </c>
      <c r="AN2070" t="s">
        <v>728</v>
      </c>
      <c r="AO2070">
        <v>7460</v>
      </c>
      <c r="AQ2070">
        <v>510</v>
      </c>
      <c r="AR2070" s="29">
        <v>57</v>
      </c>
      <c r="AS2070">
        <v>67</v>
      </c>
    </row>
    <row r="2071" spans="13:46" x14ac:dyDescent="0.35">
      <c r="M2071"/>
      <c r="AC2071"/>
      <c r="AF2071">
        <v>459</v>
      </c>
      <c r="AG2071">
        <v>145124</v>
      </c>
      <c r="AH2071">
        <v>1794</v>
      </c>
      <c r="AI2071">
        <v>8</v>
      </c>
      <c r="AJ2071">
        <v>25</v>
      </c>
      <c r="AK2071">
        <v>299</v>
      </c>
      <c r="AM2071" s="23" t="s">
        <v>465</v>
      </c>
      <c r="AN2071" t="s">
        <v>728</v>
      </c>
      <c r="AO2071">
        <v>7471</v>
      </c>
      <c r="AQ2071">
        <v>510</v>
      </c>
      <c r="AR2071" s="29">
        <v>128</v>
      </c>
      <c r="AS2071">
        <v>71</v>
      </c>
    </row>
    <row r="2072" spans="13:46" x14ac:dyDescent="0.35">
      <c r="M2072"/>
      <c r="AC2072"/>
      <c r="AF2072">
        <v>459</v>
      </c>
      <c r="AG2072">
        <v>145124</v>
      </c>
      <c r="AH2072">
        <v>1794</v>
      </c>
      <c r="AI2072">
        <v>8</v>
      </c>
      <c r="AJ2072">
        <v>26</v>
      </c>
      <c r="AK2072">
        <v>299</v>
      </c>
      <c r="AM2072" s="23" t="s">
        <v>26</v>
      </c>
      <c r="AN2072" t="s">
        <v>121</v>
      </c>
      <c r="AO2072">
        <v>7476</v>
      </c>
      <c r="AQ2072">
        <v>85</v>
      </c>
      <c r="AR2072" s="29">
        <v>23</v>
      </c>
      <c r="AS2072">
        <v>1</v>
      </c>
    </row>
    <row r="2073" spans="13:46" x14ac:dyDescent="0.35">
      <c r="M2073"/>
      <c r="AC2073"/>
      <c r="AF2073">
        <v>459</v>
      </c>
      <c r="AG2073">
        <v>145124</v>
      </c>
      <c r="AH2073">
        <v>1794</v>
      </c>
      <c r="AI2073">
        <v>9</v>
      </c>
      <c r="AJ2073">
        <v>2</v>
      </c>
      <c r="AK2073">
        <v>300</v>
      </c>
      <c r="AM2073" s="23" t="s">
        <v>317</v>
      </c>
      <c r="AN2073" t="s">
        <v>630</v>
      </c>
      <c r="AO2073">
        <v>7477</v>
      </c>
      <c r="AQ2073">
        <v>506</v>
      </c>
      <c r="AR2073" s="29">
        <v>87</v>
      </c>
      <c r="AS2073">
        <v>4</v>
      </c>
    </row>
    <row r="2074" spans="13:46" x14ac:dyDescent="0.35">
      <c r="M2074"/>
      <c r="AC2074"/>
      <c r="AF2074">
        <v>459</v>
      </c>
      <c r="AG2074">
        <v>145124</v>
      </c>
      <c r="AH2074">
        <v>1794</v>
      </c>
      <c r="AI2074">
        <v>9</v>
      </c>
      <c r="AJ2074">
        <v>9</v>
      </c>
      <c r="AK2074">
        <v>300</v>
      </c>
      <c r="AM2074" s="23" t="s">
        <v>746</v>
      </c>
      <c r="AN2074" t="s">
        <v>747</v>
      </c>
      <c r="AO2074">
        <v>7478</v>
      </c>
      <c r="AQ2074">
        <v>294</v>
      </c>
      <c r="AR2074" s="29">
        <v>431</v>
      </c>
      <c r="AS2074">
        <v>58</v>
      </c>
    </row>
    <row r="2075" spans="13:46" x14ac:dyDescent="0.35">
      <c r="M2075"/>
      <c r="AC2075"/>
      <c r="AF2075">
        <v>459</v>
      </c>
      <c r="AG2075">
        <v>145124</v>
      </c>
      <c r="AH2075">
        <v>1794</v>
      </c>
      <c r="AI2075">
        <v>9</v>
      </c>
      <c r="AJ2075">
        <v>9</v>
      </c>
      <c r="AK2075">
        <v>300</v>
      </c>
      <c r="AM2075" s="23" t="s">
        <v>465</v>
      </c>
      <c r="AN2075" t="s">
        <v>728</v>
      </c>
      <c r="AO2075">
        <v>7483</v>
      </c>
      <c r="AQ2075">
        <v>510</v>
      </c>
      <c r="AR2075" s="29">
        <v>197</v>
      </c>
      <c r="AS2075">
        <v>43</v>
      </c>
    </row>
    <row r="2076" spans="13:46" x14ac:dyDescent="0.35">
      <c r="M2076"/>
      <c r="AC2076"/>
      <c r="AF2076">
        <v>459</v>
      </c>
      <c r="AG2076">
        <v>145124</v>
      </c>
      <c r="AH2076">
        <v>1794</v>
      </c>
      <c r="AI2076">
        <v>9</v>
      </c>
      <c r="AJ2076">
        <v>9</v>
      </c>
      <c r="AK2076">
        <v>301</v>
      </c>
      <c r="AM2076" s="23" t="s">
        <v>465</v>
      </c>
      <c r="AN2076" t="s">
        <v>728</v>
      </c>
      <c r="AO2076">
        <v>7484</v>
      </c>
      <c r="AQ2076">
        <v>510</v>
      </c>
      <c r="AR2076" s="29">
        <v>1102</v>
      </c>
      <c r="AS2076">
        <v>98</v>
      </c>
    </row>
    <row r="2077" spans="13:46" x14ac:dyDescent="0.35">
      <c r="M2077"/>
      <c r="AC2077"/>
      <c r="AF2077">
        <v>459</v>
      </c>
      <c r="AG2077">
        <v>145124</v>
      </c>
      <c r="AH2077">
        <v>1794</v>
      </c>
      <c r="AI2077">
        <v>9</v>
      </c>
      <c r="AJ2077">
        <v>13</v>
      </c>
      <c r="AK2077">
        <v>301</v>
      </c>
      <c r="AM2077" s="23" t="s">
        <v>1005</v>
      </c>
      <c r="AN2077" t="s">
        <v>378</v>
      </c>
      <c r="AO2077">
        <v>7489</v>
      </c>
      <c r="AR2077" s="29">
        <v>218</v>
      </c>
      <c r="AS2077">
        <v>44</v>
      </c>
    </row>
    <row r="2078" spans="13:46" x14ac:dyDescent="0.35">
      <c r="M2078"/>
      <c r="AC2078"/>
      <c r="AF2078">
        <v>460</v>
      </c>
      <c r="AG2078">
        <v>145128</v>
      </c>
      <c r="AH2078">
        <v>1794</v>
      </c>
      <c r="AI2078">
        <v>9</v>
      </c>
      <c r="AJ2078">
        <v>13</v>
      </c>
      <c r="AK2078">
        <v>301</v>
      </c>
      <c r="AM2078" s="23" t="s">
        <v>24</v>
      </c>
      <c r="AN2078" t="s">
        <v>1006</v>
      </c>
      <c r="AO2078">
        <v>7495</v>
      </c>
      <c r="AQ2078">
        <v>123</v>
      </c>
      <c r="AR2078" s="29">
        <v>3000</v>
      </c>
      <c r="AS2078">
        <v>0</v>
      </c>
      <c r="AT2078" s="39"/>
    </row>
    <row r="2079" spans="13:46" x14ac:dyDescent="0.35">
      <c r="M2079"/>
      <c r="AC2079"/>
      <c r="AF2079">
        <v>460</v>
      </c>
      <c r="AG2079">
        <v>145128</v>
      </c>
      <c r="AH2079">
        <v>1794</v>
      </c>
      <c r="AI2079">
        <v>9</v>
      </c>
      <c r="AJ2079">
        <v>15</v>
      </c>
      <c r="AK2079">
        <v>301</v>
      </c>
      <c r="AM2079" s="23" t="s">
        <v>1008</v>
      </c>
      <c r="AN2079" t="s">
        <v>1007</v>
      </c>
      <c r="AO2079">
        <v>7496</v>
      </c>
      <c r="AQ2079">
        <v>125</v>
      </c>
      <c r="AR2079" s="29">
        <v>4487</v>
      </c>
      <c r="AS2079">
        <v>30</v>
      </c>
    </row>
    <row r="2080" spans="13:46" x14ac:dyDescent="0.35">
      <c r="M2080"/>
      <c r="AC2080"/>
      <c r="AF2080">
        <v>460</v>
      </c>
      <c r="AG2080">
        <v>145128</v>
      </c>
      <c r="AH2080">
        <v>1794</v>
      </c>
      <c r="AI2080">
        <v>9</v>
      </c>
      <c r="AJ2080">
        <v>7</v>
      </c>
      <c r="AK2080">
        <v>302</v>
      </c>
      <c r="AL2080" t="s">
        <v>267</v>
      </c>
      <c r="AM2080" s="23" t="s">
        <v>27</v>
      </c>
      <c r="AN2080" t="s">
        <v>1009</v>
      </c>
      <c r="AO2080">
        <v>7497</v>
      </c>
      <c r="AQ2080">
        <v>125</v>
      </c>
      <c r="AR2080" s="29">
        <v>55</v>
      </c>
      <c r="AS2080">
        <v>36</v>
      </c>
    </row>
    <row r="2081" spans="13:45" x14ac:dyDescent="0.35">
      <c r="M2081"/>
      <c r="AC2081"/>
      <c r="AF2081">
        <v>460</v>
      </c>
      <c r="AG2081">
        <v>145128</v>
      </c>
      <c r="AH2081">
        <v>1794</v>
      </c>
      <c r="AI2081">
        <v>9</v>
      </c>
      <c r="AJ2081">
        <v>7</v>
      </c>
      <c r="AK2081">
        <v>302</v>
      </c>
      <c r="AM2081" s="23" t="s">
        <v>179</v>
      </c>
      <c r="AN2081" t="s">
        <v>291</v>
      </c>
      <c r="AO2081">
        <v>7504</v>
      </c>
      <c r="AQ2081">
        <v>71</v>
      </c>
      <c r="AR2081" s="29">
        <v>178</v>
      </c>
      <c r="AS2081">
        <v>64</v>
      </c>
    </row>
    <row r="2082" spans="13:45" x14ac:dyDescent="0.35">
      <c r="M2082"/>
      <c r="AC2082"/>
      <c r="AF2082">
        <v>460</v>
      </c>
      <c r="AG2082">
        <v>145128</v>
      </c>
      <c r="AH2082">
        <v>1794</v>
      </c>
      <c r="AI2082">
        <v>9</v>
      </c>
      <c r="AJ2082">
        <v>7</v>
      </c>
      <c r="AK2082">
        <v>302</v>
      </c>
      <c r="AM2082" s="23" t="s">
        <v>970</v>
      </c>
      <c r="AN2082" t="s">
        <v>971</v>
      </c>
      <c r="AO2082">
        <v>7505</v>
      </c>
      <c r="AQ2082">
        <v>525</v>
      </c>
      <c r="AR2082" s="29">
        <v>505</v>
      </c>
      <c r="AS2082">
        <v>39</v>
      </c>
    </row>
    <row r="2083" spans="13:45" x14ac:dyDescent="0.35">
      <c r="M2083"/>
      <c r="AC2083"/>
      <c r="AF2083">
        <v>460</v>
      </c>
      <c r="AG2083">
        <v>145128</v>
      </c>
      <c r="AH2083">
        <v>1794</v>
      </c>
      <c r="AI2083">
        <v>9</v>
      </c>
      <c r="AJ2083">
        <v>7</v>
      </c>
      <c r="AK2083">
        <v>302</v>
      </c>
      <c r="AM2083" s="23" t="s">
        <v>151</v>
      </c>
      <c r="AN2083" t="s">
        <v>1000</v>
      </c>
      <c r="AO2083">
        <v>7511</v>
      </c>
      <c r="AQ2083">
        <v>544</v>
      </c>
      <c r="AR2083" s="29">
        <v>40</v>
      </c>
      <c r="AS2083">
        <v>15</v>
      </c>
    </row>
    <row r="2084" spans="13:45" x14ac:dyDescent="0.35">
      <c r="M2084"/>
      <c r="AC2084"/>
      <c r="AF2084">
        <v>460</v>
      </c>
      <c r="AG2084">
        <v>145128</v>
      </c>
      <c r="AH2084">
        <v>1794</v>
      </c>
      <c r="AI2084">
        <v>9</v>
      </c>
      <c r="AJ2084">
        <v>7</v>
      </c>
      <c r="AK2084">
        <v>302</v>
      </c>
      <c r="AM2084" s="23" t="s">
        <v>27</v>
      </c>
      <c r="AN2084" t="s">
        <v>65</v>
      </c>
      <c r="AO2084">
        <v>7524</v>
      </c>
      <c r="AQ2084">
        <v>441</v>
      </c>
      <c r="AR2084" s="29">
        <v>15159</v>
      </c>
      <c r="AS2084">
        <v>61</v>
      </c>
    </row>
    <row r="2085" spans="13:45" x14ac:dyDescent="0.35">
      <c r="M2085"/>
      <c r="AC2085"/>
      <c r="AF2085">
        <v>460</v>
      </c>
      <c r="AG2085">
        <v>145128</v>
      </c>
      <c r="AH2085">
        <v>1794</v>
      </c>
      <c r="AI2085">
        <v>9</v>
      </c>
      <c r="AJ2085">
        <v>10</v>
      </c>
      <c r="AK2085">
        <v>303</v>
      </c>
      <c r="AM2085" s="23" t="s">
        <v>1010</v>
      </c>
      <c r="AN2085" t="s">
        <v>381</v>
      </c>
      <c r="AO2085">
        <v>7525</v>
      </c>
      <c r="AQ2085">
        <v>70</v>
      </c>
      <c r="AR2085" s="29">
        <v>947</v>
      </c>
      <c r="AS2085">
        <v>27</v>
      </c>
    </row>
    <row r="2086" spans="13:45" x14ac:dyDescent="0.35">
      <c r="M2086"/>
      <c r="AC2086"/>
      <c r="AF2086">
        <v>460</v>
      </c>
      <c r="AG2086">
        <v>145128</v>
      </c>
      <c r="AH2086">
        <v>1794</v>
      </c>
      <c r="AI2086">
        <v>9</v>
      </c>
      <c r="AJ2086">
        <v>16</v>
      </c>
      <c r="AK2086">
        <v>304</v>
      </c>
      <c r="AM2086" s="23" t="s">
        <v>1011</v>
      </c>
      <c r="AO2086">
        <v>7528</v>
      </c>
      <c r="AQ2086">
        <v>20</v>
      </c>
      <c r="AR2086" s="29">
        <v>11700</v>
      </c>
      <c r="AS2086">
        <v>0</v>
      </c>
    </row>
    <row r="2087" spans="13:45" x14ac:dyDescent="0.35">
      <c r="M2087"/>
      <c r="AC2087"/>
      <c r="AF2087">
        <v>460</v>
      </c>
      <c r="AG2087">
        <v>145128</v>
      </c>
      <c r="AH2087">
        <v>1794</v>
      </c>
      <c r="AI2087">
        <v>9</v>
      </c>
      <c r="AJ2087">
        <v>16</v>
      </c>
      <c r="AK2087">
        <v>304</v>
      </c>
      <c r="AM2087" s="23" t="s">
        <v>34</v>
      </c>
      <c r="AN2087" t="s">
        <v>131</v>
      </c>
      <c r="AO2087">
        <v>7542</v>
      </c>
      <c r="AQ2087">
        <v>35</v>
      </c>
      <c r="AR2087" s="29">
        <v>112</v>
      </c>
      <c r="AS2087">
        <v>31</v>
      </c>
    </row>
    <row r="2088" spans="13:45" x14ac:dyDescent="0.35">
      <c r="M2088"/>
      <c r="AC2088"/>
      <c r="AF2088">
        <v>460</v>
      </c>
      <c r="AG2088">
        <v>145128</v>
      </c>
      <c r="AH2088">
        <v>1794</v>
      </c>
      <c r="AI2088">
        <v>9</v>
      </c>
      <c r="AJ2088">
        <v>16</v>
      </c>
      <c r="AK2088">
        <v>304</v>
      </c>
      <c r="AM2088" t="s">
        <v>337</v>
      </c>
      <c r="AN2088" t="s">
        <v>199</v>
      </c>
      <c r="AO2088">
        <v>7552</v>
      </c>
      <c r="AQ2088">
        <v>524</v>
      </c>
      <c r="AR2088" s="29">
        <v>1605</v>
      </c>
      <c r="AS2088">
        <v>33</v>
      </c>
    </row>
    <row r="2089" spans="13:45" x14ac:dyDescent="0.35">
      <c r="M2089"/>
      <c r="AC2089"/>
      <c r="AF2089">
        <v>460</v>
      </c>
      <c r="AG2089">
        <v>145128</v>
      </c>
      <c r="AH2089">
        <v>1794</v>
      </c>
      <c r="AI2089">
        <v>9</v>
      </c>
      <c r="AJ2089">
        <v>24</v>
      </c>
      <c r="AK2089">
        <v>306</v>
      </c>
      <c r="AM2089" s="23" t="s">
        <v>42</v>
      </c>
      <c r="AN2089" t="s">
        <v>45</v>
      </c>
      <c r="AO2089">
        <v>7560</v>
      </c>
      <c r="AQ2089">
        <v>120</v>
      </c>
      <c r="AR2089" s="29">
        <v>202</v>
      </c>
      <c r="AS2089">
        <v>51</v>
      </c>
    </row>
    <row r="2090" spans="13:45" x14ac:dyDescent="0.35">
      <c r="M2090"/>
      <c r="AC2090"/>
      <c r="AF2090">
        <v>460</v>
      </c>
      <c r="AG2090">
        <v>145128</v>
      </c>
      <c r="AH2090">
        <v>1794</v>
      </c>
      <c r="AI2090">
        <v>10</v>
      </c>
      <c r="AJ2090">
        <v>1</v>
      </c>
      <c r="AK2090">
        <v>307</v>
      </c>
      <c r="AM2090" s="23" t="s">
        <v>330</v>
      </c>
      <c r="AN2090" t="s">
        <v>513</v>
      </c>
      <c r="AO2090">
        <v>7587</v>
      </c>
      <c r="AQ2090">
        <v>480</v>
      </c>
      <c r="AR2090" s="29">
        <v>38</v>
      </c>
      <c r="AS2090">
        <v>31</v>
      </c>
    </row>
    <row r="2091" spans="13:45" x14ac:dyDescent="0.35">
      <c r="M2091"/>
      <c r="AC2091"/>
      <c r="AF2091">
        <v>460</v>
      </c>
      <c r="AG2091">
        <v>145128</v>
      </c>
      <c r="AH2091">
        <v>1794</v>
      </c>
      <c r="AI2091">
        <v>10</v>
      </c>
      <c r="AJ2091">
        <v>6</v>
      </c>
      <c r="AK2091">
        <v>308</v>
      </c>
      <c r="AM2091" s="23" t="s">
        <v>84</v>
      </c>
      <c r="AN2091" t="s">
        <v>696</v>
      </c>
      <c r="AO2091">
        <v>7608</v>
      </c>
      <c r="AQ2091">
        <v>97</v>
      </c>
      <c r="AR2091" s="29">
        <v>98</v>
      </c>
      <c r="AS2091">
        <v>13</v>
      </c>
    </row>
    <row r="2092" spans="13:45" x14ac:dyDescent="0.35">
      <c r="M2092"/>
      <c r="AC2092"/>
      <c r="AF2092">
        <v>460</v>
      </c>
      <c r="AG2092">
        <v>145128</v>
      </c>
      <c r="AH2092">
        <v>1794</v>
      </c>
      <c r="AI2092">
        <v>10</v>
      </c>
      <c r="AJ2092">
        <v>21</v>
      </c>
      <c r="AK2092">
        <v>309</v>
      </c>
      <c r="AM2092" s="23" t="s">
        <v>104</v>
      </c>
      <c r="AN2092" t="s">
        <v>577</v>
      </c>
      <c r="AO2092">
        <v>7609</v>
      </c>
      <c r="AQ2092">
        <v>42</v>
      </c>
      <c r="AR2092" s="29">
        <v>772</v>
      </c>
      <c r="AS2092">
        <v>43</v>
      </c>
    </row>
    <row r="2093" spans="13:45" x14ac:dyDescent="0.35">
      <c r="M2093"/>
      <c r="AC2093"/>
      <c r="AF2093">
        <v>460</v>
      </c>
      <c r="AG2093">
        <v>145128</v>
      </c>
      <c r="AH2093">
        <v>1794</v>
      </c>
      <c r="AI2093">
        <v>10</v>
      </c>
      <c r="AJ2093">
        <v>3</v>
      </c>
      <c r="AK2093">
        <v>311</v>
      </c>
      <c r="AM2093" s="23" t="s">
        <v>104</v>
      </c>
      <c r="AN2093" t="s">
        <v>577</v>
      </c>
      <c r="AO2093">
        <v>7610</v>
      </c>
      <c r="AQ2093">
        <v>42</v>
      </c>
      <c r="AR2093" s="29">
        <v>160</v>
      </c>
      <c r="AS2093">
        <v>61</v>
      </c>
    </row>
    <row r="2094" spans="13:45" x14ac:dyDescent="0.35">
      <c r="M2094"/>
      <c r="AC2094"/>
      <c r="AF2094">
        <v>460</v>
      </c>
      <c r="AG2094">
        <v>145133</v>
      </c>
      <c r="AH2094">
        <v>1794</v>
      </c>
      <c r="AI2094">
        <v>10</v>
      </c>
      <c r="AJ2094">
        <v>3</v>
      </c>
      <c r="AK2094">
        <v>311</v>
      </c>
      <c r="AM2094" s="23" t="s">
        <v>93</v>
      </c>
      <c r="AN2094" s="23" t="s">
        <v>701</v>
      </c>
      <c r="AO2094">
        <v>7611</v>
      </c>
      <c r="AQ2094">
        <v>183</v>
      </c>
      <c r="AR2094" s="29">
        <v>29</v>
      </c>
      <c r="AS2094">
        <v>2</v>
      </c>
    </row>
    <row r="2095" spans="13:45" x14ac:dyDescent="0.35">
      <c r="M2095"/>
      <c r="AC2095"/>
      <c r="AF2095">
        <v>460</v>
      </c>
      <c r="AG2095">
        <v>145133</v>
      </c>
      <c r="AH2095">
        <v>1794</v>
      </c>
      <c r="AI2095">
        <v>10</v>
      </c>
      <c r="AJ2095">
        <v>3</v>
      </c>
      <c r="AK2095">
        <v>311</v>
      </c>
      <c r="AM2095" s="23" t="s">
        <v>173</v>
      </c>
      <c r="AN2095" t="s">
        <v>739</v>
      </c>
      <c r="AO2095">
        <v>7612</v>
      </c>
      <c r="AQ2095">
        <v>494</v>
      </c>
      <c r="AR2095" s="29">
        <v>3129</v>
      </c>
      <c r="AS2095">
        <v>45</v>
      </c>
    </row>
    <row r="2096" spans="13:45" x14ac:dyDescent="0.35">
      <c r="M2096"/>
      <c r="AC2096"/>
      <c r="AF2096">
        <v>460</v>
      </c>
      <c r="AG2096">
        <v>145133</v>
      </c>
      <c r="AH2096">
        <v>1794</v>
      </c>
      <c r="AI2096">
        <v>10</v>
      </c>
      <c r="AJ2096">
        <v>3</v>
      </c>
      <c r="AK2096">
        <v>311</v>
      </c>
      <c r="AM2096" s="23" t="s">
        <v>1012</v>
      </c>
      <c r="AO2096">
        <v>7613</v>
      </c>
      <c r="AQ2096">
        <v>388</v>
      </c>
      <c r="AR2096" s="29">
        <v>35762</v>
      </c>
      <c r="AS2096">
        <v>87</v>
      </c>
    </row>
    <row r="2097" spans="13:45" x14ac:dyDescent="0.35">
      <c r="M2097"/>
      <c r="AC2097"/>
      <c r="AF2097">
        <v>460</v>
      </c>
      <c r="AG2097">
        <v>145133</v>
      </c>
      <c r="AH2097">
        <v>1794</v>
      </c>
      <c r="AI2097">
        <v>10</v>
      </c>
      <c r="AJ2097">
        <v>3</v>
      </c>
      <c r="AK2097">
        <v>311</v>
      </c>
      <c r="AM2097" s="23" t="s">
        <v>53</v>
      </c>
      <c r="AN2097" t="s">
        <v>1013</v>
      </c>
      <c r="AO2097">
        <v>7617</v>
      </c>
      <c r="AQ2097">
        <v>535</v>
      </c>
      <c r="AR2097" s="29">
        <v>1148</v>
      </c>
      <c r="AS2097">
        <v>79</v>
      </c>
    </row>
    <row r="2098" spans="13:45" x14ac:dyDescent="0.35">
      <c r="M2098"/>
      <c r="AC2098"/>
      <c r="AF2098">
        <v>460</v>
      </c>
      <c r="AG2098">
        <v>145133</v>
      </c>
      <c r="AH2098">
        <v>1794</v>
      </c>
      <c r="AI2098">
        <v>10</v>
      </c>
      <c r="AJ2098">
        <v>3</v>
      </c>
      <c r="AK2098">
        <v>311</v>
      </c>
      <c r="AM2098" s="23" t="s">
        <v>53</v>
      </c>
      <c r="AN2098" t="s">
        <v>1013</v>
      </c>
      <c r="AO2098">
        <v>7618</v>
      </c>
      <c r="AQ2098">
        <v>535</v>
      </c>
      <c r="AR2098" s="29">
        <v>2034</v>
      </c>
      <c r="AS2098">
        <v>82</v>
      </c>
    </row>
    <row r="2099" spans="13:45" x14ac:dyDescent="0.35">
      <c r="M2099"/>
      <c r="AC2099"/>
      <c r="AF2099">
        <v>460</v>
      </c>
      <c r="AG2099">
        <v>145133</v>
      </c>
      <c r="AH2099">
        <v>1794</v>
      </c>
      <c r="AI2099">
        <v>10</v>
      </c>
      <c r="AJ2099">
        <v>4</v>
      </c>
      <c r="AK2099">
        <v>311</v>
      </c>
      <c r="AM2099" s="23" t="s">
        <v>330</v>
      </c>
      <c r="AN2099" t="s">
        <v>822</v>
      </c>
      <c r="AO2099">
        <v>7623</v>
      </c>
      <c r="AQ2099">
        <v>486</v>
      </c>
      <c r="AR2099" s="29">
        <v>69</v>
      </c>
      <c r="AS2099">
        <v>32</v>
      </c>
    </row>
    <row r="2100" spans="13:45" x14ac:dyDescent="0.35">
      <c r="M2100"/>
      <c r="AC2100"/>
      <c r="AF2100">
        <v>460</v>
      </c>
      <c r="AG2100">
        <v>145133</v>
      </c>
      <c r="AH2100">
        <v>1794</v>
      </c>
      <c r="AI2100">
        <v>10</v>
      </c>
      <c r="AJ2100">
        <v>6</v>
      </c>
      <c r="AK2100">
        <v>311</v>
      </c>
      <c r="AM2100" s="23" t="s">
        <v>179</v>
      </c>
      <c r="AN2100" t="s">
        <v>952</v>
      </c>
      <c r="AO2100">
        <v>7624</v>
      </c>
      <c r="AQ2100">
        <v>539</v>
      </c>
      <c r="AR2100" s="29">
        <v>63</v>
      </c>
      <c r="AS2100">
        <v>22</v>
      </c>
    </row>
    <row r="2101" spans="13:45" x14ac:dyDescent="0.35">
      <c r="M2101"/>
      <c r="AC2101"/>
      <c r="AF2101">
        <v>460</v>
      </c>
      <c r="AG2101">
        <v>145133</v>
      </c>
      <c r="AH2101">
        <v>1794</v>
      </c>
      <c r="AI2101">
        <v>10</v>
      </c>
      <c r="AJ2101">
        <v>9</v>
      </c>
      <c r="AK2101">
        <v>312</v>
      </c>
      <c r="AM2101" s="23" t="s">
        <v>758</v>
      </c>
      <c r="AN2101" t="s">
        <v>521</v>
      </c>
      <c r="AO2101">
        <v>7625</v>
      </c>
      <c r="AQ2101">
        <v>487</v>
      </c>
      <c r="AR2101" s="29">
        <v>168</v>
      </c>
      <c r="AS2101">
        <v>20</v>
      </c>
    </row>
    <row r="2102" spans="13:45" x14ac:dyDescent="0.35">
      <c r="M2102"/>
      <c r="AC2102"/>
      <c r="AF2102">
        <v>460</v>
      </c>
      <c r="AG2102">
        <v>145133</v>
      </c>
      <c r="AH2102">
        <v>1794</v>
      </c>
      <c r="AI2102">
        <v>10</v>
      </c>
      <c r="AJ2102">
        <v>9</v>
      </c>
      <c r="AK2102">
        <v>312</v>
      </c>
      <c r="AM2102" s="23" t="s">
        <v>317</v>
      </c>
      <c r="AN2102" t="s">
        <v>630</v>
      </c>
      <c r="AO2102">
        <v>7627</v>
      </c>
      <c r="AQ2102">
        <v>49</v>
      </c>
      <c r="AR2102" s="29">
        <v>107</v>
      </c>
      <c r="AS2102">
        <v>87</v>
      </c>
    </row>
    <row r="2103" spans="13:45" x14ac:dyDescent="0.35">
      <c r="M2103"/>
      <c r="AC2103"/>
      <c r="AF2103">
        <v>460</v>
      </c>
      <c r="AG2103">
        <v>145133</v>
      </c>
      <c r="AH2103">
        <v>1794</v>
      </c>
      <c r="AI2103">
        <v>10</v>
      </c>
      <c r="AJ2103">
        <v>9</v>
      </c>
      <c r="AK2103">
        <v>312</v>
      </c>
      <c r="AM2103" s="23" t="s">
        <v>40</v>
      </c>
      <c r="AN2103" t="s">
        <v>1014</v>
      </c>
      <c r="AO2103">
        <v>7627</v>
      </c>
      <c r="AQ2103">
        <v>49</v>
      </c>
      <c r="AR2103" s="29">
        <v>1988</v>
      </c>
      <c r="AS2103">
        <v>34</v>
      </c>
    </row>
    <row r="2104" spans="13:45" x14ac:dyDescent="0.35">
      <c r="M2104"/>
      <c r="AC2104"/>
      <c r="AF2104">
        <v>460</v>
      </c>
      <c r="AG2104">
        <v>145133</v>
      </c>
      <c r="AH2104">
        <v>1794</v>
      </c>
      <c r="AI2104">
        <v>10</v>
      </c>
      <c r="AJ2104">
        <v>10</v>
      </c>
      <c r="AK2104">
        <v>312</v>
      </c>
      <c r="AM2104" s="23" t="s">
        <v>104</v>
      </c>
      <c r="AN2104" t="s">
        <v>577</v>
      </c>
      <c r="AO2104">
        <v>7629</v>
      </c>
      <c r="AQ2104">
        <v>42</v>
      </c>
      <c r="AR2104" s="29">
        <v>167</v>
      </c>
      <c r="AS2104">
        <v>11</v>
      </c>
    </row>
    <row r="2105" spans="13:45" x14ac:dyDescent="0.35">
      <c r="M2105"/>
      <c r="AC2105"/>
      <c r="AF2105">
        <v>460</v>
      </c>
      <c r="AG2105">
        <v>145133</v>
      </c>
      <c r="AH2105">
        <v>1794</v>
      </c>
      <c r="AI2105">
        <v>10</v>
      </c>
      <c r="AJ2105">
        <v>10</v>
      </c>
      <c r="AK2105">
        <v>312</v>
      </c>
      <c r="AM2105" s="23" t="s">
        <v>465</v>
      </c>
      <c r="AN2105" t="s">
        <v>728</v>
      </c>
      <c r="AO2105">
        <v>7630</v>
      </c>
      <c r="AQ2105">
        <v>510</v>
      </c>
      <c r="AR2105" s="29">
        <v>142</v>
      </c>
      <c r="AS2105">
        <v>40</v>
      </c>
    </row>
    <row r="2106" spans="13:45" x14ac:dyDescent="0.35">
      <c r="M2106"/>
      <c r="AC2106"/>
      <c r="AF2106">
        <v>460</v>
      </c>
      <c r="AG2106">
        <v>145133</v>
      </c>
      <c r="AH2106">
        <v>1794</v>
      </c>
      <c r="AI2106">
        <v>10</v>
      </c>
      <c r="AJ2106">
        <v>11</v>
      </c>
      <c r="AK2106">
        <v>312</v>
      </c>
      <c r="AM2106" s="23" t="s">
        <v>53</v>
      </c>
      <c r="AN2106" s="23" t="s">
        <v>801</v>
      </c>
      <c r="AO2106">
        <v>7633</v>
      </c>
      <c r="AQ2106">
        <v>535</v>
      </c>
      <c r="AR2106" s="29">
        <v>517</v>
      </c>
      <c r="AS2106">
        <v>87</v>
      </c>
    </row>
    <row r="2107" spans="13:45" x14ac:dyDescent="0.35">
      <c r="M2107"/>
      <c r="AC2107"/>
      <c r="AF2107">
        <v>460</v>
      </c>
      <c r="AG2107">
        <v>145133</v>
      </c>
      <c r="AH2107">
        <v>1794</v>
      </c>
      <c r="AI2107">
        <v>10</v>
      </c>
      <c r="AJ2107">
        <v>11</v>
      </c>
      <c r="AK2107">
        <v>312</v>
      </c>
      <c r="AM2107" s="23" t="s">
        <v>465</v>
      </c>
      <c r="AN2107" t="s">
        <v>728</v>
      </c>
      <c r="AO2107">
        <v>7638</v>
      </c>
      <c r="AQ2107">
        <v>510</v>
      </c>
      <c r="AR2107" s="29">
        <v>196</v>
      </c>
      <c r="AS2107">
        <v>35</v>
      </c>
    </row>
    <row r="2108" spans="13:45" x14ac:dyDescent="0.35">
      <c r="M2108"/>
      <c r="AC2108"/>
      <c r="AF2108">
        <v>460</v>
      </c>
      <c r="AG2108">
        <v>145133</v>
      </c>
      <c r="AH2108">
        <v>1794</v>
      </c>
      <c r="AI2108">
        <v>10</v>
      </c>
      <c r="AJ2108">
        <v>12</v>
      </c>
      <c r="AK2108">
        <v>312</v>
      </c>
      <c r="AM2108" s="23" t="s">
        <v>465</v>
      </c>
      <c r="AN2108" t="s">
        <v>728</v>
      </c>
      <c r="AO2108">
        <v>7639</v>
      </c>
      <c r="AQ2108">
        <v>510</v>
      </c>
      <c r="AR2108" s="29">
        <v>456</v>
      </c>
      <c r="AS2108">
        <v>7</v>
      </c>
    </row>
    <row r="2109" spans="13:45" x14ac:dyDescent="0.35">
      <c r="M2109"/>
      <c r="AC2109"/>
      <c r="AF2109">
        <v>460</v>
      </c>
      <c r="AG2109">
        <v>145133</v>
      </c>
      <c r="AH2109">
        <v>1794</v>
      </c>
      <c r="AI2109">
        <v>10</v>
      </c>
      <c r="AJ2109">
        <v>15</v>
      </c>
      <c r="AK2109">
        <v>313</v>
      </c>
      <c r="AM2109" s="23" t="s">
        <v>497</v>
      </c>
      <c r="AN2109" t="s">
        <v>1015</v>
      </c>
      <c r="AO2109">
        <v>7640</v>
      </c>
      <c r="AQ2109">
        <v>223</v>
      </c>
      <c r="AR2109" s="29">
        <v>200</v>
      </c>
      <c r="AS2109">
        <v>42</v>
      </c>
    </row>
    <row r="2110" spans="13:45" x14ac:dyDescent="0.35">
      <c r="M2110"/>
      <c r="AC2110"/>
      <c r="AF2110">
        <v>475</v>
      </c>
      <c r="AG2110">
        <v>145207</v>
      </c>
      <c r="AH2110">
        <v>1794</v>
      </c>
      <c r="AI2110">
        <v>10</v>
      </c>
      <c r="AJ2110">
        <v>15</v>
      </c>
      <c r="AK2110">
        <v>313</v>
      </c>
      <c r="AM2110" s="23" t="s">
        <v>122</v>
      </c>
      <c r="AN2110" t="s">
        <v>228</v>
      </c>
      <c r="AO2110">
        <v>7641</v>
      </c>
      <c r="AQ2110">
        <v>371</v>
      </c>
      <c r="AR2110" s="29">
        <v>4</v>
      </c>
      <c r="AS2110">
        <v>98</v>
      </c>
    </row>
    <row r="2111" spans="13:45" x14ac:dyDescent="0.35">
      <c r="M2111"/>
      <c r="AC2111"/>
      <c r="AF2111">
        <v>475</v>
      </c>
      <c r="AG2111">
        <v>145207</v>
      </c>
      <c r="AH2111">
        <v>1794</v>
      </c>
      <c r="AI2111">
        <v>12</v>
      </c>
      <c r="AJ2111">
        <v>15</v>
      </c>
      <c r="AK2111">
        <v>313</v>
      </c>
      <c r="AM2111" s="23" t="s">
        <v>999</v>
      </c>
      <c r="AN2111" t="s">
        <v>1016</v>
      </c>
      <c r="AO2111">
        <v>7645</v>
      </c>
      <c r="AQ2111">
        <v>56</v>
      </c>
      <c r="AR2111" s="29">
        <v>10</v>
      </c>
      <c r="AS2111">
        <v>98</v>
      </c>
    </row>
    <row r="2112" spans="13:45" x14ac:dyDescent="0.35">
      <c r="M2112"/>
      <c r="AC2112"/>
      <c r="AF2112">
        <v>475</v>
      </c>
      <c r="AG2112">
        <v>145207</v>
      </c>
      <c r="AH2112">
        <v>1794</v>
      </c>
      <c r="AI2112">
        <v>12</v>
      </c>
      <c r="AJ2112">
        <v>15</v>
      </c>
      <c r="AK2112">
        <v>313</v>
      </c>
      <c r="AM2112" s="23" t="s">
        <v>999</v>
      </c>
      <c r="AN2112" t="s">
        <v>1016</v>
      </c>
      <c r="AO2112">
        <v>7647</v>
      </c>
      <c r="AQ2112">
        <v>56</v>
      </c>
      <c r="AR2112" s="29">
        <v>15</v>
      </c>
      <c r="AS2112">
        <v>21</v>
      </c>
    </row>
    <row r="2113" spans="13:46" x14ac:dyDescent="0.35">
      <c r="M2113"/>
      <c r="AC2113"/>
      <c r="AF2113">
        <v>475</v>
      </c>
      <c r="AG2113">
        <v>145207</v>
      </c>
      <c r="AH2113">
        <v>1794</v>
      </c>
      <c r="AI2113">
        <v>12</v>
      </c>
      <c r="AJ2113">
        <v>16</v>
      </c>
      <c r="AK2113">
        <v>313</v>
      </c>
      <c r="AM2113" s="23" t="s">
        <v>27</v>
      </c>
      <c r="AN2113" t="s">
        <v>1017</v>
      </c>
      <c r="AO2113">
        <v>7648</v>
      </c>
      <c r="AQ2113">
        <v>470</v>
      </c>
      <c r="AR2113" s="29">
        <v>959</v>
      </c>
      <c r="AS2113">
        <v>93</v>
      </c>
      <c r="AT2113" s="39"/>
    </row>
    <row r="2114" spans="13:46" x14ac:dyDescent="0.35">
      <c r="M2114"/>
      <c r="AC2114"/>
      <c r="AF2114">
        <v>475</v>
      </c>
      <c r="AG2114">
        <v>145207</v>
      </c>
      <c r="AH2114">
        <v>1794</v>
      </c>
      <c r="AI2114">
        <v>12</v>
      </c>
      <c r="AJ2114">
        <v>16</v>
      </c>
      <c r="AK2114">
        <v>313</v>
      </c>
      <c r="AM2114" s="23" t="s">
        <v>499</v>
      </c>
      <c r="AN2114" t="s">
        <v>500</v>
      </c>
      <c r="AO2114">
        <v>7662</v>
      </c>
      <c r="AQ2114">
        <v>87</v>
      </c>
      <c r="AR2114" s="29">
        <v>509</v>
      </c>
      <c r="AS2114">
        <v>77</v>
      </c>
    </row>
    <row r="2115" spans="13:46" x14ac:dyDescent="0.35">
      <c r="M2115"/>
      <c r="AC2115"/>
      <c r="AF2115">
        <v>475</v>
      </c>
      <c r="AG2115">
        <v>145207</v>
      </c>
      <c r="AH2115">
        <v>1795</v>
      </c>
      <c r="AI2115">
        <v>1</v>
      </c>
      <c r="AJ2115">
        <v>3</v>
      </c>
      <c r="AK2115">
        <v>314</v>
      </c>
      <c r="AM2115" s="23" t="s">
        <v>999</v>
      </c>
      <c r="AN2115" t="s">
        <v>971</v>
      </c>
      <c r="AO2115">
        <v>7663</v>
      </c>
      <c r="AQ2115">
        <v>525</v>
      </c>
      <c r="AR2115" s="29">
        <v>106</v>
      </c>
      <c r="AS2115">
        <v>1</v>
      </c>
    </row>
    <row r="2116" spans="13:46" x14ac:dyDescent="0.35">
      <c r="M2116"/>
      <c r="AC2116"/>
      <c r="AF2116">
        <v>475</v>
      </c>
      <c r="AG2116">
        <v>145207</v>
      </c>
      <c r="AH2116">
        <v>1795</v>
      </c>
      <c r="AI2116">
        <v>1</v>
      </c>
      <c r="AJ2116">
        <v>21</v>
      </c>
      <c r="AK2116">
        <v>315</v>
      </c>
      <c r="AM2116" s="23" t="s">
        <v>1019</v>
      </c>
      <c r="AN2116" t="s">
        <v>1020</v>
      </c>
      <c r="AO2116">
        <v>7664</v>
      </c>
      <c r="AQ2116">
        <v>177</v>
      </c>
      <c r="AR2116" s="29">
        <v>1060</v>
      </c>
      <c r="AS2116">
        <v>0</v>
      </c>
    </row>
    <row r="2117" spans="13:46" x14ac:dyDescent="0.35">
      <c r="M2117"/>
      <c r="AC2117"/>
      <c r="AF2117">
        <v>475</v>
      </c>
      <c r="AG2117">
        <v>145207</v>
      </c>
      <c r="AH2117">
        <v>1795</v>
      </c>
      <c r="AI2117">
        <v>1</v>
      </c>
      <c r="AJ2117">
        <v>22</v>
      </c>
      <c r="AK2117">
        <v>315</v>
      </c>
      <c r="AM2117" s="23" t="s">
        <v>104</v>
      </c>
      <c r="AN2117" t="s">
        <v>577</v>
      </c>
      <c r="AO2117">
        <v>7665</v>
      </c>
      <c r="AQ2117">
        <v>42</v>
      </c>
      <c r="AR2117" s="29">
        <v>233</v>
      </c>
      <c r="AS2117">
        <v>45</v>
      </c>
    </row>
    <row r="2118" spans="13:46" x14ac:dyDescent="0.35">
      <c r="M2118"/>
      <c r="AC2118"/>
      <c r="AF2118">
        <v>475</v>
      </c>
      <c r="AG2118">
        <v>145207</v>
      </c>
      <c r="AH2118">
        <v>1795</v>
      </c>
      <c r="AI2118">
        <v>1</v>
      </c>
      <c r="AJ2118">
        <v>22</v>
      </c>
      <c r="AK2118">
        <v>315</v>
      </c>
      <c r="AL2118" t="s">
        <v>1018</v>
      </c>
      <c r="AM2118" s="23" t="s">
        <v>179</v>
      </c>
      <c r="AN2118" t="s">
        <v>413</v>
      </c>
      <c r="AO2118">
        <v>7666</v>
      </c>
      <c r="AQ2118">
        <v>136</v>
      </c>
      <c r="AR2118" s="29">
        <v>398</v>
      </c>
      <c r="AS2118">
        <v>40</v>
      </c>
    </row>
    <row r="2119" spans="13:46" x14ac:dyDescent="0.35">
      <c r="M2119"/>
      <c r="AC2119"/>
      <c r="AF2119">
        <v>475</v>
      </c>
      <c r="AG2119">
        <v>145207</v>
      </c>
      <c r="AH2119">
        <v>1795</v>
      </c>
      <c r="AI2119">
        <v>1</v>
      </c>
      <c r="AJ2119">
        <v>22</v>
      </c>
      <c r="AK2119">
        <v>315</v>
      </c>
      <c r="AM2119" s="23" t="s">
        <v>892</v>
      </c>
      <c r="AN2119" t="s">
        <v>734</v>
      </c>
      <c r="AO2119">
        <v>7677</v>
      </c>
      <c r="AQ2119">
        <v>19</v>
      </c>
      <c r="AR2119" s="29">
        <v>288</v>
      </c>
      <c r="AS2119">
        <v>0</v>
      </c>
    </row>
    <row r="2120" spans="13:46" x14ac:dyDescent="0.35">
      <c r="M2120"/>
      <c r="AC2120"/>
      <c r="AF2120">
        <v>475</v>
      </c>
      <c r="AG2120">
        <v>145207</v>
      </c>
      <c r="AH2120">
        <v>1795</v>
      </c>
      <c r="AI2120">
        <v>1</v>
      </c>
      <c r="AJ2120">
        <v>22</v>
      </c>
      <c r="AK2120">
        <v>315</v>
      </c>
      <c r="AM2120" s="23" t="s">
        <v>33</v>
      </c>
      <c r="AN2120" t="s">
        <v>742</v>
      </c>
      <c r="AO2120">
        <v>7678</v>
      </c>
      <c r="AQ2120">
        <v>387</v>
      </c>
      <c r="AR2120" s="29">
        <v>54</v>
      </c>
      <c r="AS2120">
        <v>83</v>
      </c>
    </row>
    <row r="2121" spans="13:46" x14ac:dyDescent="0.35">
      <c r="M2121"/>
      <c r="AC2121"/>
      <c r="AF2121">
        <v>475</v>
      </c>
      <c r="AG2121">
        <v>145207</v>
      </c>
      <c r="AH2121">
        <v>1795</v>
      </c>
      <c r="AI2121">
        <v>2</v>
      </c>
      <c r="AJ2121">
        <v>4</v>
      </c>
      <c r="AK2121">
        <v>316</v>
      </c>
      <c r="AM2121" s="23" t="s">
        <v>33</v>
      </c>
      <c r="AN2121" t="s">
        <v>742</v>
      </c>
      <c r="AO2121">
        <v>7679</v>
      </c>
      <c r="AQ2121">
        <v>387</v>
      </c>
      <c r="AR2121" s="29">
        <v>309</v>
      </c>
      <c r="AS2121">
        <v>5</v>
      </c>
    </row>
    <row r="2122" spans="13:46" x14ac:dyDescent="0.35">
      <c r="M2122"/>
      <c r="AC2122"/>
      <c r="AF2122">
        <v>475</v>
      </c>
      <c r="AG2122">
        <v>145207</v>
      </c>
      <c r="AH2122">
        <v>1795</v>
      </c>
      <c r="AI2122">
        <v>2</v>
      </c>
      <c r="AJ2122">
        <v>4</v>
      </c>
      <c r="AK2122">
        <v>316</v>
      </c>
      <c r="AM2122" s="23" t="s">
        <v>1010</v>
      </c>
      <c r="AN2122" t="s">
        <v>381</v>
      </c>
      <c r="AO2122">
        <v>7680</v>
      </c>
      <c r="AQ2122">
        <v>70</v>
      </c>
      <c r="AR2122" s="29">
        <v>2201</v>
      </c>
      <c r="AS2122">
        <v>24</v>
      </c>
    </row>
    <row r="2123" spans="13:46" x14ac:dyDescent="0.35">
      <c r="M2123"/>
      <c r="AC2123"/>
      <c r="AF2123">
        <v>475</v>
      </c>
      <c r="AG2123">
        <v>145207</v>
      </c>
      <c r="AH2123">
        <v>1795</v>
      </c>
      <c r="AI2123">
        <v>2</v>
      </c>
      <c r="AJ2123">
        <v>4</v>
      </c>
      <c r="AK2123">
        <v>316</v>
      </c>
      <c r="AM2123" s="23" t="s">
        <v>122</v>
      </c>
      <c r="AN2123" t="s">
        <v>386</v>
      </c>
      <c r="AO2123">
        <v>7697</v>
      </c>
      <c r="AQ2123">
        <v>73</v>
      </c>
      <c r="AR2123" s="29">
        <v>26</v>
      </c>
      <c r="AS2123">
        <v>64</v>
      </c>
    </row>
    <row r="2124" spans="13:46" x14ac:dyDescent="0.35">
      <c r="M2124"/>
      <c r="AC2124"/>
      <c r="AF2124">
        <v>475</v>
      </c>
      <c r="AG2124">
        <v>145207</v>
      </c>
      <c r="AH2124">
        <v>1795</v>
      </c>
      <c r="AI2124">
        <v>2</v>
      </c>
      <c r="AJ2124">
        <v>4</v>
      </c>
      <c r="AK2124">
        <v>316</v>
      </c>
      <c r="AM2124" s="23" t="s">
        <v>122</v>
      </c>
      <c r="AN2124" t="s">
        <v>386</v>
      </c>
      <c r="AO2124">
        <v>7698</v>
      </c>
      <c r="AQ2124">
        <v>73</v>
      </c>
      <c r="AR2124" s="29">
        <v>88</v>
      </c>
      <c r="AS2124">
        <v>80</v>
      </c>
    </row>
    <row r="2125" spans="13:46" x14ac:dyDescent="0.35">
      <c r="M2125"/>
      <c r="AC2125"/>
      <c r="AF2125">
        <v>475</v>
      </c>
      <c r="AG2125">
        <v>145207</v>
      </c>
      <c r="AH2125">
        <v>1795</v>
      </c>
      <c r="AI2125">
        <v>2</v>
      </c>
      <c r="AJ2125">
        <v>17</v>
      </c>
      <c r="AK2125">
        <v>317</v>
      </c>
      <c r="AM2125" s="23" t="s">
        <v>53</v>
      </c>
      <c r="AN2125" s="23" t="s">
        <v>801</v>
      </c>
      <c r="AO2125">
        <v>7701</v>
      </c>
      <c r="AQ2125">
        <v>535</v>
      </c>
      <c r="AR2125" s="29">
        <v>609</v>
      </c>
      <c r="AS2125">
        <v>9</v>
      </c>
    </row>
    <row r="2126" spans="13:46" x14ac:dyDescent="0.35">
      <c r="M2126"/>
      <c r="AC2126"/>
      <c r="AF2126">
        <v>475</v>
      </c>
      <c r="AG2126">
        <v>145207</v>
      </c>
      <c r="AH2126">
        <v>1795</v>
      </c>
      <c r="AI2126">
        <v>2</v>
      </c>
      <c r="AJ2126">
        <v>17</v>
      </c>
      <c r="AK2126">
        <v>317</v>
      </c>
      <c r="AM2126" s="23" t="s">
        <v>151</v>
      </c>
      <c r="AN2126" t="s">
        <v>475</v>
      </c>
      <c r="AO2126">
        <v>7706</v>
      </c>
      <c r="AQ2126">
        <v>131</v>
      </c>
      <c r="AR2126" s="29">
        <v>345</v>
      </c>
      <c r="AS2126">
        <v>33</v>
      </c>
    </row>
    <row r="2127" spans="13:46" x14ac:dyDescent="0.35">
      <c r="M2127"/>
      <c r="AC2127"/>
      <c r="AF2127">
        <v>475</v>
      </c>
      <c r="AG2127">
        <v>145207</v>
      </c>
      <c r="AH2127">
        <v>1795</v>
      </c>
      <c r="AI2127">
        <v>2</v>
      </c>
      <c r="AJ2127">
        <v>20</v>
      </c>
      <c r="AK2127">
        <v>318</v>
      </c>
      <c r="AM2127" s="23" t="s">
        <v>30</v>
      </c>
      <c r="AN2127" t="s">
        <v>736</v>
      </c>
      <c r="AO2127">
        <v>7713</v>
      </c>
      <c r="AQ2127">
        <v>363</v>
      </c>
      <c r="AR2127" s="29">
        <v>348</v>
      </c>
      <c r="AS2127">
        <v>56</v>
      </c>
    </row>
    <row r="2128" spans="13:46" x14ac:dyDescent="0.35">
      <c r="M2128"/>
      <c r="AC2128"/>
      <c r="AF2128">
        <v>475</v>
      </c>
      <c r="AG2128">
        <v>145207</v>
      </c>
      <c r="AH2128">
        <v>1795</v>
      </c>
      <c r="AI2128">
        <v>2</v>
      </c>
      <c r="AJ2128">
        <v>23</v>
      </c>
      <c r="AK2128">
        <v>318</v>
      </c>
      <c r="AM2128" s="23" t="s">
        <v>1021</v>
      </c>
      <c r="AO2128">
        <v>7716</v>
      </c>
      <c r="AQ2128">
        <v>138</v>
      </c>
      <c r="AR2128" s="29">
        <v>5000</v>
      </c>
      <c r="AT2128" s="39"/>
    </row>
    <row r="2129" spans="13:46" x14ac:dyDescent="0.35">
      <c r="M2129"/>
      <c r="AC2129"/>
      <c r="AF2129">
        <v>475</v>
      </c>
      <c r="AG2129">
        <v>145207</v>
      </c>
      <c r="AH2129">
        <v>1795</v>
      </c>
      <c r="AI2129">
        <v>2</v>
      </c>
      <c r="AJ2129">
        <v>28</v>
      </c>
      <c r="AK2129">
        <v>318</v>
      </c>
      <c r="AM2129" s="23" t="s">
        <v>1021</v>
      </c>
      <c r="AO2129">
        <v>7717</v>
      </c>
      <c r="AQ2129">
        <v>138</v>
      </c>
      <c r="AR2129" s="29">
        <v>5000</v>
      </c>
    </row>
    <row r="2130" spans="13:46" x14ac:dyDescent="0.35">
      <c r="M2130"/>
      <c r="AC2130"/>
      <c r="AF2130">
        <v>475</v>
      </c>
      <c r="AG2130">
        <v>145213</v>
      </c>
      <c r="AH2130">
        <v>1795</v>
      </c>
      <c r="AI2130">
        <v>3</v>
      </c>
      <c r="AJ2130">
        <v>2</v>
      </c>
      <c r="AK2130">
        <v>319</v>
      </c>
      <c r="AM2130" s="23" t="s">
        <v>1021</v>
      </c>
      <c r="AO2130">
        <v>7718</v>
      </c>
      <c r="AQ2130">
        <v>138</v>
      </c>
      <c r="AR2130" s="29">
        <v>3185</v>
      </c>
      <c r="AS2130">
        <v>52</v>
      </c>
    </row>
    <row r="2131" spans="13:46" x14ac:dyDescent="0.35">
      <c r="M2131"/>
      <c r="AC2131"/>
      <c r="AF2131">
        <v>475</v>
      </c>
      <c r="AG2131">
        <v>145213</v>
      </c>
      <c r="AH2131">
        <v>1795</v>
      </c>
      <c r="AI2131">
        <v>3</v>
      </c>
      <c r="AJ2131">
        <v>2</v>
      </c>
      <c r="AK2131">
        <v>319</v>
      </c>
      <c r="AM2131" s="23" t="s">
        <v>953</v>
      </c>
      <c r="AO2131">
        <v>7719</v>
      </c>
      <c r="AQ2131">
        <v>504</v>
      </c>
      <c r="AR2131" s="29">
        <v>3067</v>
      </c>
      <c r="AS2131">
        <v>67</v>
      </c>
    </row>
    <row r="2132" spans="13:46" x14ac:dyDescent="0.35">
      <c r="M2132"/>
      <c r="AC2132"/>
      <c r="AF2132">
        <v>475</v>
      </c>
      <c r="AG2132">
        <v>145213</v>
      </c>
      <c r="AH2132">
        <v>1795</v>
      </c>
      <c r="AI2132">
        <v>3</v>
      </c>
      <c r="AJ2132">
        <v>2</v>
      </c>
      <c r="AK2132">
        <v>319</v>
      </c>
      <c r="AM2132" s="23" t="s">
        <v>953</v>
      </c>
      <c r="AO2132">
        <v>7722</v>
      </c>
      <c r="AQ2132">
        <v>504</v>
      </c>
      <c r="AR2132" s="29">
        <v>5500</v>
      </c>
    </row>
    <row r="2133" spans="13:46" x14ac:dyDescent="0.35">
      <c r="M2133"/>
      <c r="AC2133"/>
      <c r="AF2133">
        <v>475</v>
      </c>
      <c r="AG2133">
        <v>145213</v>
      </c>
      <c r="AH2133">
        <v>1795</v>
      </c>
      <c r="AI2133">
        <v>3</v>
      </c>
      <c r="AJ2133">
        <v>2</v>
      </c>
      <c r="AK2133">
        <v>319</v>
      </c>
      <c r="AM2133" s="23" t="s">
        <v>27</v>
      </c>
      <c r="AN2133" t="s">
        <v>420</v>
      </c>
      <c r="AO2133">
        <v>7724</v>
      </c>
      <c r="AQ2133">
        <v>80</v>
      </c>
      <c r="AR2133" s="29">
        <v>353</v>
      </c>
      <c r="AS2133">
        <v>88</v>
      </c>
    </row>
    <row r="2134" spans="13:46" x14ac:dyDescent="0.35">
      <c r="M2134"/>
      <c r="AC2134"/>
      <c r="AF2134">
        <v>475</v>
      </c>
      <c r="AG2134">
        <v>145213</v>
      </c>
      <c r="AH2134">
        <v>1795</v>
      </c>
      <c r="AI2134">
        <v>3</v>
      </c>
      <c r="AJ2134">
        <v>4</v>
      </c>
      <c r="AK2134">
        <v>319</v>
      </c>
      <c r="AM2134" s="23" t="s">
        <v>953</v>
      </c>
      <c r="AO2134">
        <v>7727</v>
      </c>
      <c r="AQ2134">
        <v>504</v>
      </c>
      <c r="AR2134" s="29">
        <v>167</v>
      </c>
      <c r="AS2134">
        <v>89</v>
      </c>
    </row>
    <row r="2135" spans="13:46" x14ac:dyDescent="0.35">
      <c r="M2135"/>
      <c r="AC2135"/>
      <c r="AF2135">
        <v>475</v>
      </c>
      <c r="AG2135">
        <v>145213</v>
      </c>
      <c r="AH2135">
        <v>1795</v>
      </c>
      <c r="AI2135">
        <v>3</v>
      </c>
      <c r="AJ2135">
        <v>6</v>
      </c>
      <c r="AK2135">
        <v>319</v>
      </c>
      <c r="AM2135" s="23" t="s">
        <v>330</v>
      </c>
      <c r="AN2135" t="s">
        <v>899</v>
      </c>
      <c r="AO2135">
        <v>7730</v>
      </c>
      <c r="AQ2135">
        <v>31</v>
      </c>
      <c r="AR2135" s="29">
        <v>142</v>
      </c>
      <c r="AS2135">
        <v>66</v>
      </c>
    </row>
    <row r="2136" spans="13:46" x14ac:dyDescent="0.35">
      <c r="M2136"/>
      <c r="AC2136"/>
      <c r="AF2136">
        <v>475</v>
      </c>
      <c r="AG2136">
        <v>145213</v>
      </c>
      <c r="AH2136">
        <v>1795</v>
      </c>
      <c r="AI2136">
        <v>3</v>
      </c>
      <c r="AJ2136">
        <v>7</v>
      </c>
      <c r="AK2136">
        <v>320</v>
      </c>
      <c r="AM2136" s="23" t="s">
        <v>693</v>
      </c>
      <c r="AN2136" t="s">
        <v>1022</v>
      </c>
      <c r="AO2136">
        <v>7731</v>
      </c>
      <c r="AQ2136">
        <v>376</v>
      </c>
      <c r="AR2136" s="29">
        <v>103</v>
      </c>
      <c r="AS2136">
        <v>61</v>
      </c>
    </row>
    <row r="2137" spans="13:46" x14ac:dyDescent="0.35">
      <c r="M2137"/>
      <c r="AC2137"/>
      <c r="AF2137">
        <v>475</v>
      </c>
      <c r="AG2137">
        <v>145213</v>
      </c>
      <c r="AH2137">
        <v>1795</v>
      </c>
      <c r="AI2137">
        <v>3</v>
      </c>
      <c r="AJ2137">
        <v>10</v>
      </c>
      <c r="AK2137">
        <v>320</v>
      </c>
      <c r="AM2137" s="23" t="s">
        <v>1023</v>
      </c>
      <c r="AN2137" t="s">
        <v>1024</v>
      </c>
      <c r="AO2137">
        <v>7744</v>
      </c>
      <c r="AQ2137">
        <v>86</v>
      </c>
      <c r="AR2137" s="29">
        <v>114</v>
      </c>
      <c r="AS2137">
        <v>49</v>
      </c>
    </row>
    <row r="2138" spans="13:46" x14ac:dyDescent="0.35">
      <c r="M2138"/>
      <c r="AC2138"/>
      <c r="AF2138">
        <v>475</v>
      </c>
      <c r="AG2138">
        <v>145213</v>
      </c>
      <c r="AH2138">
        <v>1795</v>
      </c>
      <c r="AI2138">
        <v>3</v>
      </c>
      <c r="AJ2138">
        <v>10</v>
      </c>
      <c r="AK2138">
        <v>320</v>
      </c>
      <c r="AL2138" t="s">
        <v>23</v>
      </c>
      <c r="AM2138" s="23" t="s">
        <v>465</v>
      </c>
      <c r="AN2138" t="s">
        <v>728</v>
      </c>
      <c r="AO2138">
        <v>7748</v>
      </c>
      <c r="AQ2138">
        <v>510</v>
      </c>
      <c r="AR2138" s="29">
        <v>331</v>
      </c>
      <c r="AS2138">
        <v>84</v>
      </c>
    </row>
    <row r="2139" spans="13:46" x14ac:dyDescent="0.35">
      <c r="M2139"/>
      <c r="AC2139"/>
      <c r="AF2139">
        <v>475</v>
      </c>
      <c r="AG2139">
        <v>145213</v>
      </c>
      <c r="AH2139">
        <v>1795</v>
      </c>
      <c r="AI2139">
        <v>3</v>
      </c>
      <c r="AJ2139">
        <v>14</v>
      </c>
      <c r="AK2139">
        <v>321</v>
      </c>
      <c r="AM2139" s="23" t="s">
        <v>465</v>
      </c>
      <c r="AN2139" t="s">
        <v>728</v>
      </c>
      <c r="AO2139">
        <v>7749</v>
      </c>
      <c r="AQ2139">
        <v>510</v>
      </c>
      <c r="AR2139" s="29">
        <v>17</v>
      </c>
      <c r="AS2139">
        <v>80</v>
      </c>
    </row>
    <row r="2140" spans="13:46" x14ac:dyDescent="0.35">
      <c r="M2140"/>
      <c r="AC2140"/>
      <c r="AF2140">
        <v>475</v>
      </c>
      <c r="AG2140">
        <v>145213</v>
      </c>
      <c r="AH2140">
        <v>1795</v>
      </c>
      <c r="AI2140">
        <v>3</v>
      </c>
      <c r="AJ2140">
        <v>16</v>
      </c>
      <c r="AK2140">
        <v>321</v>
      </c>
      <c r="AM2140" s="23" t="s">
        <v>1025</v>
      </c>
      <c r="AN2140" t="s">
        <v>381</v>
      </c>
      <c r="AO2140">
        <v>7750</v>
      </c>
      <c r="AQ2140">
        <v>70</v>
      </c>
      <c r="AR2140" s="29">
        <v>484</v>
      </c>
      <c r="AS2140">
        <v>27</v>
      </c>
    </row>
    <row r="2141" spans="13:46" x14ac:dyDescent="0.35">
      <c r="M2141"/>
      <c r="AC2141"/>
      <c r="AF2141">
        <v>475</v>
      </c>
      <c r="AG2141">
        <v>145213</v>
      </c>
      <c r="AH2141">
        <v>1795</v>
      </c>
      <c r="AI2141">
        <v>3</v>
      </c>
      <c r="AJ2141">
        <v>16</v>
      </c>
      <c r="AK2141">
        <v>321</v>
      </c>
      <c r="AM2141" s="23" t="s">
        <v>36</v>
      </c>
      <c r="AN2141" t="s">
        <v>44</v>
      </c>
      <c r="AO2141">
        <v>7751</v>
      </c>
      <c r="AQ2141">
        <v>337</v>
      </c>
      <c r="AR2141" s="29">
        <v>1000</v>
      </c>
      <c r="AS2141">
        <v>0</v>
      </c>
    </row>
    <row r="2142" spans="13:46" x14ac:dyDescent="0.35">
      <c r="M2142"/>
      <c r="AC2142"/>
      <c r="AF2142">
        <v>475</v>
      </c>
      <c r="AG2142">
        <v>145213</v>
      </c>
      <c r="AH2142">
        <v>1795</v>
      </c>
      <c r="AI2142">
        <v>4</v>
      </c>
      <c r="AJ2142">
        <v>1</v>
      </c>
      <c r="AK2142">
        <v>322</v>
      </c>
      <c r="AM2142" s="23" t="s">
        <v>36</v>
      </c>
      <c r="AN2142" t="s">
        <v>44</v>
      </c>
      <c r="AO2142">
        <v>7765</v>
      </c>
      <c r="AQ2142">
        <v>337</v>
      </c>
      <c r="AR2142" s="29">
        <v>2203</v>
      </c>
      <c r="AS2142">
        <v>13</v>
      </c>
      <c r="AT2142" s="39"/>
    </row>
    <row r="2143" spans="13:46" x14ac:dyDescent="0.35">
      <c r="M2143"/>
      <c r="AC2143"/>
      <c r="AF2143">
        <v>475</v>
      </c>
      <c r="AG2143">
        <v>145213</v>
      </c>
      <c r="AH2143">
        <v>1795</v>
      </c>
      <c r="AI2143">
        <v>4</v>
      </c>
      <c r="AJ2143">
        <v>1</v>
      </c>
      <c r="AK2143">
        <v>322</v>
      </c>
      <c r="AM2143" s="23" t="s">
        <v>40</v>
      </c>
      <c r="AN2143" t="s">
        <v>41</v>
      </c>
      <c r="AO2143">
        <v>7768</v>
      </c>
      <c r="AQ2143">
        <v>475</v>
      </c>
      <c r="AR2143" s="29">
        <v>1064</v>
      </c>
      <c r="AS2143">
        <v>75</v>
      </c>
    </row>
    <row r="2144" spans="13:46" x14ac:dyDescent="0.35">
      <c r="M2144"/>
      <c r="AC2144"/>
      <c r="AF2144">
        <v>475</v>
      </c>
      <c r="AG2144">
        <v>145213</v>
      </c>
      <c r="AH2144">
        <v>1795</v>
      </c>
      <c r="AI2144">
        <v>4</v>
      </c>
      <c r="AJ2144">
        <v>10</v>
      </c>
      <c r="AK2144">
        <v>323</v>
      </c>
      <c r="AM2144" t="s">
        <v>40</v>
      </c>
      <c r="AN2144" t="s">
        <v>50</v>
      </c>
      <c r="AO2144">
        <v>7771</v>
      </c>
      <c r="AQ2144">
        <v>527</v>
      </c>
      <c r="AR2144" s="29">
        <v>10000</v>
      </c>
    </row>
    <row r="2145" spans="13:45" x14ac:dyDescent="0.35">
      <c r="M2145"/>
      <c r="AC2145"/>
      <c r="AF2145">
        <v>475</v>
      </c>
      <c r="AG2145">
        <v>145213</v>
      </c>
      <c r="AH2145">
        <v>1795</v>
      </c>
      <c r="AI2145">
        <v>4</v>
      </c>
      <c r="AJ2145">
        <v>14</v>
      </c>
      <c r="AK2145">
        <v>323</v>
      </c>
      <c r="AM2145" s="23" t="s">
        <v>1026</v>
      </c>
      <c r="AO2145">
        <v>7772</v>
      </c>
      <c r="AQ2145">
        <v>146</v>
      </c>
      <c r="AR2145" s="29">
        <v>948</v>
      </c>
      <c r="AS2145">
        <v>88</v>
      </c>
    </row>
    <row r="2146" spans="13:45" x14ac:dyDescent="0.35">
      <c r="M2146"/>
      <c r="AC2146"/>
      <c r="AF2146">
        <v>475</v>
      </c>
      <c r="AG2146">
        <v>145213</v>
      </c>
      <c r="AH2146">
        <v>1795</v>
      </c>
      <c r="AI2146">
        <v>4</v>
      </c>
      <c r="AJ2146">
        <v>17</v>
      </c>
      <c r="AK2146">
        <v>323</v>
      </c>
      <c r="AM2146" s="23" t="s">
        <v>26</v>
      </c>
      <c r="AN2146" t="s">
        <v>137</v>
      </c>
      <c r="AO2146">
        <v>7773</v>
      </c>
      <c r="AQ2146">
        <v>532</v>
      </c>
      <c r="AR2146" s="29">
        <v>9928</v>
      </c>
      <c r="AS2146">
        <v>10</v>
      </c>
    </row>
    <row r="2147" spans="13:45" x14ac:dyDescent="0.35">
      <c r="M2147"/>
      <c r="AC2147"/>
      <c r="AF2147">
        <v>475</v>
      </c>
      <c r="AG2147">
        <v>145213</v>
      </c>
      <c r="AH2147">
        <v>1795</v>
      </c>
      <c r="AI2147">
        <v>4</v>
      </c>
      <c r="AJ2147">
        <v>17</v>
      </c>
      <c r="AK2147">
        <v>323</v>
      </c>
      <c r="AM2147" t="s">
        <v>312</v>
      </c>
      <c r="AN2147" t="s">
        <v>293</v>
      </c>
      <c r="AO2147">
        <v>7774</v>
      </c>
      <c r="AQ2147">
        <v>414</v>
      </c>
      <c r="AR2147" s="29">
        <v>59</v>
      </c>
      <c r="AS2147">
        <v>10</v>
      </c>
    </row>
    <row r="2148" spans="13:45" x14ac:dyDescent="0.35">
      <c r="M2148"/>
      <c r="AC2148"/>
      <c r="AF2148">
        <v>475</v>
      </c>
      <c r="AG2148">
        <v>145213</v>
      </c>
      <c r="AH2148">
        <v>1795</v>
      </c>
      <c r="AI2148">
        <v>4</v>
      </c>
      <c r="AJ2148">
        <v>17</v>
      </c>
      <c r="AK2148">
        <v>323</v>
      </c>
      <c r="AM2148" s="23" t="s">
        <v>692</v>
      </c>
      <c r="AN2148" t="s">
        <v>685</v>
      </c>
      <c r="AO2148">
        <v>7775</v>
      </c>
      <c r="AQ2148">
        <v>60</v>
      </c>
      <c r="AR2148" s="29">
        <v>21</v>
      </c>
      <c r="AS2148">
        <v>60</v>
      </c>
    </row>
    <row r="2149" spans="13:45" x14ac:dyDescent="0.35">
      <c r="M2149"/>
      <c r="AC2149"/>
      <c r="AF2149">
        <v>475</v>
      </c>
      <c r="AG2149">
        <v>145213</v>
      </c>
      <c r="AH2149">
        <v>1795</v>
      </c>
      <c r="AI2149">
        <v>4</v>
      </c>
      <c r="AJ2149">
        <v>17</v>
      </c>
      <c r="AK2149">
        <v>323</v>
      </c>
      <c r="AM2149" s="23" t="s">
        <v>692</v>
      </c>
      <c r="AN2149" t="s">
        <v>685</v>
      </c>
      <c r="AO2149">
        <v>7776</v>
      </c>
      <c r="AQ2149">
        <v>60</v>
      </c>
      <c r="AR2149" s="29">
        <v>4689</v>
      </c>
      <c r="AS2149">
        <v>79</v>
      </c>
    </row>
    <row r="2150" spans="13:45" x14ac:dyDescent="0.35">
      <c r="M2150"/>
      <c r="AC2150"/>
      <c r="AF2150">
        <v>475</v>
      </c>
      <c r="AG2150">
        <v>145213</v>
      </c>
      <c r="AH2150">
        <v>1795</v>
      </c>
      <c r="AI2150">
        <v>4</v>
      </c>
      <c r="AJ2150">
        <v>20</v>
      </c>
      <c r="AK2150">
        <v>323</v>
      </c>
      <c r="AM2150" s="23" t="s">
        <v>24</v>
      </c>
      <c r="AN2150" t="s">
        <v>685</v>
      </c>
      <c r="AO2150">
        <v>7777</v>
      </c>
      <c r="AQ2150">
        <v>94</v>
      </c>
      <c r="AR2150" s="29">
        <v>81</v>
      </c>
      <c r="AS2150">
        <v>19</v>
      </c>
    </row>
    <row r="2151" spans="13:45" x14ac:dyDescent="0.35">
      <c r="M2151"/>
      <c r="AC2151"/>
      <c r="AF2151">
        <v>475</v>
      </c>
      <c r="AG2151">
        <v>145213</v>
      </c>
      <c r="AH2151">
        <v>1795</v>
      </c>
      <c r="AI2151">
        <v>4</v>
      </c>
      <c r="AJ2151">
        <v>20</v>
      </c>
      <c r="AK2151">
        <v>323</v>
      </c>
      <c r="AM2151" s="23" t="s">
        <v>24</v>
      </c>
      <c r="AN2151" t="s">
        <v>685</v>
      </c>
      <c r="AO2151">
        <v>7778</v>
      </c>
      <c r="AQ2151">
        <v>60</v>
      </c>
      <c r="AR2151" s="29">
        <v>12</v>
      </c>
      <c r="AS2151">
        <v>96</v>
      </c>
    </row>
    <row r="2152" spans="13:45" x14ac:dyDescent="0.35">
      <c r="M2152"/>
      <c r="AC2152"/>
      <c r="AF2152">
        <v>475</v>
      </c>
      <c r="AG2152">
        <v>145213</v>
      </c>
      <c r="AH2152">
        <v>1795</v>
      </c>
      <c r="AI2152">
        <v>4</v>
      </c>
      <c r="AJ2152">
        <v>20</v>
      </c>
      <c r="AK2152">
        <v>323</v>
      </c>
      <c r="AL2152" t="s">
        <v>23</v>
      </c>
      <c r="AM2152" s="23" t="s">
        <v>24</v>
      </c>
      <c r="AN2152" t="s">
        <v>685</v>
      </c>
      <c r="AO2152">
        <v>7779</v>
      </c>
      <c r="AQ2152">
        <v>60</v>
      </c>
      <c r="AR2152" s="29">
        <v>226</v>
      </c>
      <c r="AS2152">
        <v>87</v>
      </c>
    </row>
    <row r="2153" spans="13:45" x14ac:dyDescent="0.35">
      <c r="M2153"/>
      <c r="AC2153"/>
      <c r="AF2153">
        <v>475</v>
      </c>
      <c r="AG2153">
        <v>145213</v>
      </c>
      <c r="AH2153">
        <v>1795</v>
      </c>
      <c r="AI2153">
        <v>4</v>
      </c>
      <c r="AJ2153">
        <v>20</v>
      </c>
      <c r="AK2153">
        <v>323</v>
      </c>
      <c r="AM2153" s="23" t="s">
        <v>36</v>
      </c>
      <c r="AN2153" t="s">
        <v>44</v>
      </c>
      <c r="AO2153">
        <v>7780</v>
      </c>
      <c r="AQ2153">
        <v>33</v>
      </c>
      <c r="AR2153" s="29">
        <v>1131</v>
      </c>
      <c r="AS2153">
        <v>28</v>
      </c>
    </row>
    <row r="2154" spans="13:45" x14ac:dyDescent="0.35">
      <c r="M2154"/>
      <c r="AC2154"/>
      <c r="AF2154">
        <v>475</v>
      </c>
      <c r="AG2154">
        <v>145213</v>
      </c>
      <c r="AH2154">
        <v>1795</v>
      </c>
      <c r="AI2154">
        <v>4</v>
      </c>
      <c r="AJ2154">
        <v>20</v>
      </c>
      <c r="AK2154">
        <v>323</v>
      </c>
      <c r="AM2154" t="s">
        <v>53</v>
      </c>
      <c r="AN2154" t="s">
        <v>801</v>
      </c>
      <c r="AO2154">
        <v>7781</v>
      </c>
      <c r="AQ2154">
        <v>535</v>
      </c>
      <c r="AR2154" s="29">
        <v>9224</v>
      </c>
      <c r="AS2154">
        <v>94</v>
      </c>
    </row>
    <row r="2155" spans="13:45" x14ac:dyDescent="0.35">
      <c r="M2155"/>
      <c r="AC2155"/>
      <c r="AF2155">
        <v>475</v>
      </c>
      <c r="AG2155">
        <v>145213</v>
      </c>
      <c r="AH2155">
        <v>1795</v>
      </c>
      <c r="AI2155">
        <v>4</v>
      </c>
      <c r="AJ2155">
        <v>20</v>
      </c>
      <c r="AK2155">
        <v>323</v>
      </c>
      <c r="AM2155" s="23" t="s">
        <v>999</v>
      </c>
      <c r="AN2155" t="s">
        <v>971</v>
      </c>
      <c r="AO2155">
        <v>7790</v>
      </c>
      <c r="AQ2155">
        <v>525</v>
      </c>
      <c r="AR2155" s="29">
        <v>93</v>
      </c>
      <c r="AS2155">
        <v>94</v>
      </c>
    </row>
    <row r="2156" spans="13:45" x14ac:dyDescent="0.35">
      <c r="M2156"/>
      <c r="AC2156"/>
      <c r="AF2156">
        <v>478</v>
      </c>
      <c r="AG2156">
        <v>145226</v>
      </c>
      <c r="AH2156">
        <v>1795</v>
      </c>
      <c r="AI2156">
        <v>4</v>
      </c>
      <c r="AJ2156">
        <v>20</v>
      </c>
      <c r="AK2156">
        <v>323</v>
      </c>
      <c r="AM2156" s="23" t="s">
        <v>999</v>
      </c>
      <c r="AN2156" t="s">
        <v>971</v>
      </c>
      <c r="AO2156">
        <v>7791</v>
      </c>
      <c r="AQ2156">
        <v>525</v>
      </c>
      <c r="AR2156" s="29">
        <v>668</v>
      </c>
      <c r="AS2156">
        <v>63</v>
      </c>
    </row>
    <row r="2157" spans="13:45" x14ac:dyDescent="0.35">
      <c r="M2157"/>
      <c r="AC2157"/>
      <c r="AF2157">
        <v>478</v>
      </c>
      <c r="AG2157">
        <v>145226</v>
      </c>
      <c r="AH2157">
        <v>1795</v>
      </c>
      <c r="AI2157">
        <v>4</v>
      </c>
      <c r="AJ2157">
        <v>28</v>
      </c>
      <c r="AK2157">
        <v>324</v>
      </c>
      <c r="AM2157" s="23" t="s">
        <v>465</v>
      </c>
      <c r="AN2157" t="s">
        <v>728</v>
      </c>
      <c r="AO2157">
        <v>7796</v>
      </c>
      <c r="AQ2157">
        <v>510</v>
      </c>
      <c r="AR2157" s="29">
        <v>304</v>
      </c>
      <c r="AS2157">
        <v>64</v>
      </c>
    </row>
    <row r="2158" spans="13:45" x14ac:dyDescent="0.35">
      <c r="M2158"/>
      <c r="AC2158"/>
      <c r="AF2158">
        <v>478</v>
      </c>
      <c r="AG2158">
        <v>145226</v>
      </c>
      <c r="AH2158">
        <v>1795</v>
      </c>
      <c r="AI2158">
        <v>4</v>
      </c>
      <c r="AJ2158">
        <v>28</v>
      </c>
      <c r="AK2158">
        <v>324</v>
      </c>
      <c r="AM2158" s="23" t="s">
        <v>24</v>
      </c>
      <c r="AN2158" t="s">
        <v>887</v>
      </c>
      <c r="AO2158">
        <v>7797</v>
      </c>
      <c r="AQ2158">
        <v>3</v>
      </c>
      <c r="AR2158" s="29">
        <v>20</v>
      </c>
      <c r="AS2158">
        <v>39</v>
      </c>
    </row>
    <row r="2159" spans="13:45" x14ac:dyDescent="0.35">
      <c r="M2159"/>
      <c r="AC2159"/>
      <c r="AF2159">
        <v>478</v>
      </c>
      <c r="AG2159">
        <v>145226</v>
      </c>
      <c r="AH2159">
        <v>1795</v>
      </c>
      <c r="AI2159">
        <v>5</v>
      </c>
      <c r="AJ2159">
        <v>1</v>
      </c>
      <c r="AK2159">
        <v>325</v>
      </c>
      <c r="AM2159" s="23" t="s">
        <v>813</v>
      </c>
      <c r="AO2159">
        <v>7798</v>
      </c>
      <c r="AQ2159">
        <v>417</v>
      </c>
      <c r="AR2159" s="29">
        <v>1936</v>
      </c>
      <c r="AS2159">
        <v>82</v>
      </c>
    </row>
    <row r="2160" spans="13:45" x14ac:dyDescent="0.35">
      <c r="M2160"/>
      <c r="AC2160"/>
      <c r="AF2160">
        <v>478</v>
      </c>
      <c r="AG2160">
        <v>145226</v>
      </c>
      <c r="AH2160">
        <v>1795</v>
      </c>
      <c r="AI2160">
        <v>5</v>
      </c>
      <c r="AJ2160">
        <v>1</v>
      </c>
      <c r="AK2160">
        <v>325</v>
      </c>
      <c r="AM2160" s="23" t="s">
        <v>1010</v>
      </c>
      <c r="AN2160" t="s">
        <v>381</v>
      </c>
      <c r="AO2160">
        <v>7805</v>
      </c>
      <c r="AQ2160">
        <v>70</v>
      </c>
      <c r="AR2160" s="29">
        <v>2041</v>
      </c>
      <c r="AS2160">
        <v>6</v>
      </c>
    </row>
    <row r="2161" spans="13:45" x14ac:dyDescent="0.35">
      <c r="M2161"/>
      <c r="AC2161"/>
      <c r="AF2161">
        <v>478</v>
      </c>
      <c r="AG2161">
        <v>145226</v>
      </c>
      <c r="AH2161">
        <v>1795</v>
      </c>
      <c r="AI2161">
        <v>5</v>
      </c>
      <c r="AJ2161">
        <v>2</v>
      </c>
      <c r="AK2161">
        <v>325</v>
      </c>
      <c r="AM2161" s="23" t="s">
        <v>1027</v>
      </c>
      <c r="AN2161" t="s">
        <v>1028</v>
      </c>
      <c r="AO2161">
        <v>7808</v>
      </c>
      <c r="AQ2161">
        <v>151</v>
      </c>
      <c r="AR2161" s="29">
        <v>839</v>
      </c>
      <c r="AS2161">
        <v>73</v>
      </c>
    </row>
    <row r="2162" spans="13:45" x14ac:dyDescent="0.35">
      <c r="M2162"/>
      <c r="AC2162"/>
      <c r="AF2162">
        <v>478</v>
      </c>
      <c r="AG2162">
        <v>145226</v>
      </c>
      <c r="AH2162">
        <v>1795</v>
      </c>
      <c r="AI2162">
        <v>5</v>
      </c>
      <c r="AJ2162">
        <v>6</v>
      </c>
      <c r="AK2162">
        <v>325</v>
      </c>
      <c r="AM2162" s="23" t="s">
        <v>42</v>
      </c>
      <c r="AN2162" t="s">
        <v>1029</v>
      </c>
      <c r="AO2162">
        <v>7812</v>
      </c>
      <c r="AQ2162">
        <v>152</v>
      </c>
      <c r="AR2162" s="29">
        <v>1806</v>
      </c>
      <c r="AS2162">
        <v>32</v>
      </c>
    </row>
    <row r="2163" spans="13:45" x14ac:dyDescent="0.35">
      <c r="M2163"/>
      <c r="AC2163"/>
      <c r="AF2163">
        <v>478</v>
      </c>
      <c r="AG2163">
        <v>145226</v>
      </c>
      <c r="AH2163">
        <v>1795</v>
      </c>
      <c r="AI2163">
        <v>5</v>
      </c>
      <c r="AJ2163">
        <v>7</v>
      </c>
      <c r="AK2163">
        <v>325</v>
      </c>
      <c r="AM2163" s="23" t="s">
        <v>104</v>
      </c>
      <c r="AN2163" t="s">
        <v>577</v>
      </c>
      <c r="AO2163">
        <v>7815</v>
      </c>
      <c r="AQ2163">
        <v>42</v>
      </c>
      <c r="AR2163" s="29">
        <v>458</v>
      </c>
      <c r="AS2163">
        <v>69</v>
      </c>
    </row>
    <row r="2164" spans="13:45" x14ac:dyDescent="0.35">
      <c r="M2164"/>
      <c r="AC2164"/>
      <c r="AF2164">
        <v>478</v>
      </c>
      <c r="AG2164">
        <v>145226</v>
      </c>
      <c r="AH2164">
        <v>1795</v>
      </c>
      <c r="AI2164">
        <v>5</v>
      </c>
      <c r="AJ2164">
        <v>9</v>
      </c>
      <c r="AK2164">
        <v>325</v>
      </c>
      <c r="AM2164" s="23" t="s">
        <v>104</v>
      </c>
      <c r="AN2164" t="s">
        <v>577</v>
      </c>
      <c r="AO2164">
        <v>7816</v>
      </c>
      <c r="AQ2164">
        <v>42</v>
      </c>
      <c r="AR2164" s="29">
        <v>6479</v>
      </c>
      <c r="AS2164">
        <v>33</v>
      </c>
    </row>
    <row r="2165" spans="13:45" x14ac:dyDescent="0.35">
      <c r="M2165"/>
      <c r="AC2165"/>
      <c r="AF2165">
        <v>478</v>
      </c>
      <c r="AG2165">
        <v>145226</v>
      </c>
      <c r="AH2165">
        <v>1795</v>
      </c>
      <c r="AI2165">
        <v>5</v>
      </c>
      <c r="AJ2165">
        <v>11</v>
      </c>
      <c r="AK2165">
        <v>325</v>
      </c>
      <c r="AM2165" s="23" t="s">
        <v>53</v>
      </c>
      <c r="AN2165" s="23" t="s">
        <v>801</v>
      </c>
      <c r="AO2165">
        <v>7817</v>
      </c>
      <c r="AQ2165">
        <v>535</v>
      </c>
      <c r="AR2165" s="29">
        <v>452</v>
      </c>
      <c r="AS2165">
        <v>10</v>
      </c>
    </row>
    <row r="2166" spans="13:45" x14ac:dyDescent="0.35">
      <c r="M2166"/>
      <c r="AC2166"/>
      <c r="AF2166">
        <v>478</v>
      </c>
      <c r="AG2166">
        <v>145226</v>
      </c>
      <c r="AH2166">
        <v>1795</v>
      </c>
      <c r="AI2166">
        <v>5</v>
      </c>
      <c r="AJ2166">
        <v>11</v>
      </c>
      <c r="AK2166">
        <v>325</v>
      </c>
      <c r="AM2166" s="23" t="s">
        <v>317</v>
      </c>
      <c r="AN2166" s="23" t="s">
        <v>630</v>
      </c>
      <c r="AO2166">
        <v>7822</v>
      </c>
      <c r="AQ2166">
        <v>523</v>
      </c>
      <c r="AR2166" s="29">
        <v>5000</v>
      </c>
    </row>
    <row r="2167" spans="13:45" x14ac:dyDescent="0.35">
      <c r="M2167"/>
      <c r="AC2167"/>
      <c r="AF2167">
        <v>478</v>
      </c>
      <c r="AG2167">
        <v>145226</v>
      </c>
      <c r="AH2167">
        <v>1795</v>
      </c>
      <c r="AI2167">
        <v>5</v>
      </c>
      <c r="AJ2167">
        <v>11</v>
      </c>
      <c r="AK2167">
        <v>325</v>
      </c>
      <c r="AM2167" s="23" t="s">
        <v>42</v>
      </c>
      <c r="AN2167" s="23" t="s">
        <v>1036</v>
      </c>
      <c r="AO2167">
        <v>7826</v>
      </c>
      <c r="AQ2167">
        <v>156</v>
      </c>
      <c r="AR2167" s="29">
        <v>5000</v>
      </c>
    </row>
    <row r="2168" spans="13:45" x14ac:dyDescent="0.35">
      <c r="M2168"/>
      <c r="AC2168"/>
      <c r="AF2168">
        <v>478</v>
      </c>
      <c r="AG2168">
        <v>145226</v>
      </c>
      <c r="AH2168">
        <v>1795</v>
      </c>
      <c r="AI2168">
        <v>5</v>
      </c>
      <c r="AJ2168">
        <v>13</v>
      </c>
      <c r="AK2168">
        <v>325</v>
      </c>
      <c r="AM2168" s="23" t="s">
        <v>953</v>
      </c>
      <c r="AO2168">
        <v>7833</v>
      </c>
      <c r="AQ2168">
        <v>504</v>
      </c>
      <c r="AR2168">
        <v>1649</v>
      </c>
      <c r="AS2168" s="29">
        <v>97</v>
      </c>
    </row>
    <row r="2169" spans="13:45" x14ac:dyDescent="0.35">
      <c r="M2169"/>
      <c r="AC2169"/>
      <c r="AF2169">
        <v>478</v>
      </c>
      <c r="AG2169">
        <v>145226</v>
      </c>
      <c r="AH2169">
        <v>1795</v>
      </c>
      <c r="AI2169">
        <v>5</v>
      </c>
      <c r="AJ2169">
        <v>14</v>
      </c>
      <c r="AK2169">
        <v>325</v>
      </c>
      <c r="AM2169" s="23" t="s">
        <v>813</v>
      </c>
      <c r="AO2169">
        <v>7866</v>
      </c>
      <c r="AQ2169">
        <v>417</v>
      </c>
      <c r="AR2169" s="29">
        <v>4118</v>
      </c>
      <c r="AS2169">
        <v>2</v>
      </c>
    </row>
    <row r="2170" spans="13:45" x14ac:dyDescent="0.35">
      <c r="M2170"/>
      <c r="AC2170"/>
      <c r="AF2170">
        <v>478</v>
      </c>
      <c r="AG2170">
        <v>145226</v>
      </c>
      <c r="AH2170">
        <v>1795</v>
      </c>
      <c r="AI2170">
        <v>5</v>
      </c>
      <c r="AJ2170">
        <v>15</v>
      </c>
      <c r="AK2170">
        <v>325</v>
      </c>
      <c r="AM2170" s="23" t="s">
        <v>30</v>
      </c>
      <c r="AN2170" t="s">
        <v>1031</v>
      </c>
      <c r="AO2170">
        <v>7877</v>
      </c>
      <c r="AQ2170">
        <v>61</v>
      </c>
      <c r="AR2170" s="29">
        <v>12803</v>
      </c>
      <c r="AS2170">
        <v>72</v>
      </c>
    </row>
    <row r="2171" spans="13:45" x14ac:dyDescent="0.35">
      <c r="M2171"/>
      <c r="AC2171"/>
      <c r="AF2171">
        <v>478</v>
      </c>
      <c r="AG2171">
        <v>145226</v>
      </c>
      <c r="AH2171">
        <v>1795</v>
      </c>
      <c r="AI2171">
        <v>6</v>
      </c>
      <c r="AJ2171">
        <v>8</v>
      </c>
      <c r="AK2171">
        <v>333</v>
      </c>
      <c r="AM2171" s="23" t="s">
        <v>33</v>
      </c>
      <c r="AN2171" t="s">
        <v>742</v>
      </c>
      <c r="AO2171">
        <v>7880</v>
      </c>
      <c r="AQ2171">
        <v>387</v>
      </c>
      <c r="AR2171" s="29">
        <v>1723</v>
      </c>
      <c r="AS2171">
        <v>94</v>
      </c>
    </row>
    <row r="2172" spans="13:45" x14ac:dyDescent="0.35">
      <c r="M2172"/>
      <c r="AC2172"/>
      <c r="AF2172">
        <v>478</v>
      </c>
      <c r="AG2172">
        <v>145226</v>
      </c>
      <c r="AH2172">
        <v>1795</v>
      </c>
      <c r="AI2172">
        <v>6</v>
      </c>
      <c r="AJ2172">
        <v>11</v>
      </c>
      <c r="AK2172">
        <v>332</v>
      </c>
      <c r="AM2172" s="23" t="s">
        <v>693</v>
      </c>
      <c r="AN2172" t="s">
        <v>1022</v>
      </c>
      <c r="AO2172">
        <v>7883</v>
      </c>
      <c r="AQ2172">
        <v>483</v>
      </c>
      <c r="AR2172" s="29">
        <v>937</v>
      </c>
      <c r="AS2172">
        <v>56</v>
      </c>
    </row>
    <row r="2173" spans="13:45" x14ac:dyDescent="0.35">
      <c r="M2173"/>
      <c r="AC2173"/>
      <c r="AF2173">
        <v>478</v>
      </c>
      <c r="AG2173">
        <v>145226</v>
      </c>
      <c r="AH2173">
        <v>1795</v>
      </c>
      <c r="AI2173">
        <v>6</v>
      </c>
      <c r="AJ2173">
        <v>11</v>
      </c>
      <c r="AK2173">
        <v>332</v>
      </c>
      <c r="AM2173" s="23" t="s">
        <v>1032</v>
      </c>
      <c r="AN2173" t="s">
        <v>1033</v>
      </c>
      <c r="AO2173">
        <v>7889</v>
      </c>
      <c r="AQ2173">
        <v>57</v>
      </c>
      <c r="AR2173" s="29">
        <v>1222</v>
      </c>
      <c r="AS2173">
        <v>61</v>
      </c>
    </row>
    <row r="2174" spans="13:45" x14ac:dyDescent="0.35">
      <c r="M2174"/>
      <c r="AC2174"/>
      <c r="AF2174">
        <v>478</v>
      </c>
      <c r="AG2174">
        <v>145226</v>
      </c>
      <c r="AH2174">
        <v>1795</v>
      </c>
      <c r="AI2174">
        <v>6</v>
      </c>
      <c r="AJ2174">
        <v>13</v>
      </c>
      <c r="AK2174">
        <v>332</v>
      </c>
      <c r="AL2174" t="s">
        <v>23</v>
      </c>
      <c r="AM2174" s="23" t="s">
        <v>1034</v>
      </c>
      <c r="AN2174" t="s">
        <v>1035</v>
      </c>
      <c r="AO2174">
        <v>7890</v>
      </c>
      <c r="AQ2174">
        <v>58</v>
      </c>
      <c r="AR2174" s="29">
        <v>467</v>
      </c>
      <c r="AS2174">
        <v>2</v>
      </c>
    </row>
    <row r="2175" spans="13:45" x14ac:dyDescent="0.35">
      <c r="M2175"/>
      <c r="AC2175"/>
      <c r="AF2175">
        <v>478</v>
      </c>
      <c r="AG2175">
        <v>145226</v>
      </c>
      <c r="AH2175">
        <v>1795</v>
      </c>
      <c r="AI2175">
        <v>6</v>
      </c>
      <c r="AJ2175">
        <v>16</v>
      </c>
      <c r="AK2175">
        <v>333</v>
      </c>
      <c r="AM2175" s="23" t="s">
        <v>35</v>
      </c>
      <c r="AN2175" t="s">
        <v>260</v>
      </c>
      <c r="AO2175">
        <v>7894</v>
      </c>
      <c r="AQ2175">
        <v>57</v>
      </c>
      <c r="AR2175" s="29">
        <v>66</v>
      </c>
      <c r="AS2175">
        <v>43</v>
      </c>
    </row>
    <row r="2176" spans="13:45" x14ac:dyDescent="0.35">
      <c r="M2176"/>
      <c r="AC2176"/>
      <c r="AF2176">
        <v>478</v>
      </c>
      <c r="AG2176">
        <v>145226</v>
      </c>
      <c r="AH2176">
        <v>1795</v>
      </c>
      <c r="AI2176">
        <v>6</v>
      </c>
      <c r="AJ2176">
        <v>16</v>
      </c>
      <c r="AK2176">
        <v>333</v>
      </c>
      <c r="AM2176" s="23" t="s">
        <v>953</v>
      </c>
      <c r="AO2176">
        <v>7893</v>
      </c>
      <c r="AQ2176">
        <v>504</v>
      </c>
      <c r="AR2176" s="29">
        <v>180</v>
      </c>
      <c r="AS2176">
        <v>0</v>
      </c>
    </row>
    <row r="2177" spans="13:46" x14ac:dyDescent="0.35">
      <c r="M2177"/>
      <c r="AC2177"/>
      <c r="AF2177">
        <v>478</v>
      </c>
      <c r="AG2177">
        <v>145226</v>
      </c>
      <c r="AH2177">
        <v>1795</v>
      </c>
      <c r="AI2177">
        <v>6</v>
      </c>
      <c r="AJ2177">
        <v>16</v>
      </c>
      <c r="AK2177">
        <v>333</v>
      </c>
      <c r="AM2177" s="23" t="s">
        <v>42</v>
      </c>
      <c r="AN2177" t="s">
        <v>1029</v>
      </c>
      <c r="AO2177">
        <v>7894</v>
      </c>
      <c r="AQ2177">
        <v>152</v>
      </c>
      <c r="AR2177" s="29">
        <v>920</v>
      </c>
      <c r="AS2177">
        <v>16</v>
      </c>
    </row>
    <row r="2178" spans="13:46" x14ac:dyDescent="0.35">
      <c r="M2178"/>
      <c r="AC2178"/>
      <c r="AF2178">
        <v>478</v>
      </c>
      <c r="AG2178">
        <v>145226</v>
      </c>
      <c r="AH2178">
        <v>1795</v>
      </c>
      <c r="AI2178">
        <v>6</v>
      </c>
      <c r="AJ2178">
        <v>16</v>
      </c>
      <c r="AK2178">
        <v>333</v>
      </c>
      <c r="AM2178" s="23" t="s">
        <v>1010</v>
      </c>
      <c r="AN2178" t="s">
        <v>381</v>
      </c>
      <c r="AO2178">
        <v>7867</v>
      </c>
      <c r="AQ2178">
        <v>70</v>
      </c>
      <c r="AR2178" s="29">
        <v>1029</v>
      </c>
      <c r="AS2178">
        <v>33</v>
      </c>
    </row>
    <row r="2179" spans="13:46" x14ac:dyDescent="0.35">
      <c r="M2179"/>
      <c r="AC2179"/>
      <c r="AF2179">
        <v>478</v>
      </c>
      <c r="AG2179">
        <v>145226</v>
      </c>
      <c r="AH2179">
        <v>1795</v>
      </c>
      <c r="AI2179">
        <v>6</v>
      </c>
      <c r="AJ2179">
        <v>16</v>
      </c>
      <c r="AK2179">
        <v>333</v>
      </c>
      <c r="AM2179" s="23" t="s">
        <v>1037</v>
      </c>
      <c r="AN2179" t="s">
        <v>1038</v>
      </c>
      <c r="AO2179">
        <v>7897</v>
      </c>
      <c r="AQ2179">
        <v>29</v>
      </c>
      <c r="AR2179" s="29">
        <v>95</v>
      </c>
      <c r="AS2179">
        <v>14</v>
      </c>
    </row>
    <row r="2180" spans="13:46" x14ac:dyDescent="0.35">
      <c r="M2180"/>
      <c r="AC2180"/>
      <c r="AF2180">
        <v>528</v>
      </c>
      <c r="AG2180">
        <v>145251</v>
      </c>
      <c r="AH2180">
        <v>1795</v>
      </c>
      <c r="AI2180">
        <v>6</v>
      </c>
      <c r="AJ2180">
        <v>3</v>
      </c>
      <c r="AK2180">
        <v>331</v>
      </c>
      <c r="AM2180" s="23" t="s">
        <v>185</v>
      </c>
      <c r="AN2180" t="s">
        <v>457</v>
      </c>
      <c r="AO2180">
        <v>7898</v>
      </c>
      <c r="AQ2180">
        <v>67</v>
      </c>
      <c r="AR2180" s="29">
        <v>15</v>
      </c>
      <c r="AS2180">
        <v>84</v>
      </c>
    </row>
    <row r="2181" spans="13:46" x14ac:dyDescent="0.35">
      <c r="M2181"/>
      <c r="AC2181"/>
      <c r="AF2181">
        <v>528</v>
      </c>
      <c r="AG2181">
        <v>145251</v>
      </c>
      <c r="AH2181">
        <v>1795</v>
      </c>
      <c r="AI2181">
        <v>7</v>
      </c>
      <c r="AJ2181">
        <v>1</v>
      </c>
      <c r="AK2181">
        <v>334</v>
      </c>
      <c r="AM2181" s="23" t="s">
        <v>1010</v>
      </c>
      <c r="AN2181" t="s">
        <v>381</v>
      </c>
      <c r="AO2181">
        <v>7907</v>
      </c>
      <c r="AQ2181">
        <v>70</v>
      </c>
      <c r="AR2181" s="29">
        <v>84</v>
      </c>
      <c r="AS2181">
        <v>27</v>
      </c>
    </row>
    <row r="2182" spans="13:46" x14ac:dyDescent="0.35">
      <c r="M2182"/>
      <c r="AC2182"/>
      <c r="AF2182">
        <v>528</v>
      </c>
      <c r="AG2182">
        <v>145251</v>
      </c>
      <c r="AH2182">
        <v>1795</v>
      </c>
      <c r="AI2182">
        <v>7</v>
      </c>
      <c r="AJ2182">
        <v>1</v>
      </c>
      <c r="AK2182">
        <v>334</v>
      </c>
      <c r="AL2182" t="s">
        <v>1039</v>
      </c>
      <c r="AM2182" s="23" t="s">
        <v>104</v>
      </c>
      <c r="AN2182" t="s">
        <v>577</v>
      </c>
      <c r="AO2182">
        <v>7909</v>
      </c>
      <c r="AQ2182">
        <v>482</v>
      </c>
      <c r="AR2182" s="29">
        <v>382</v>
      </c>
      <c r="AS2182">
        <v>24</v>
      </c>
    </row>
    <row r="2183" spans="13:46" x14ac:dyDescent="0.35">
      <c r="M2183"/>
      <c r="AC2183"/>
      <c r="AF2183">
        <v>528</v>
      </c>
      <c r="AG2183">
        <v>145251</v>
      </c>
      <c r="AH2183">
        <v>1795</v>
      </c>
      <c r="AI2183">
        <v>7</v>
      </c>
      <c r="AJ2183">
        <v>8</v>
      </c>
      <c r="AK2183">
        <v>335</v>
      </c>
      <c r="AM2183" s="23" t="s">
        <v>953</v>
      </c>
      <c r="AO2183">
        <v>7910</v>
      </c>
      <c r="AQ2183">
        <v>504</v>
      </c>
      <c r="AR2183" s="29">
        <v>3803</v>
      </c>
      <c r="AS2183">
        <v>33</v>
      </c>
    </row>
    <row r="2184" spans="13:46" x14ac:dyDescent="0.35">
      <c r="M2184"/>
      <c r="AC2184"/>
      <c r="AF2184">
        <v>528</v>
      </c>
      <c r="AG2184">
        <v>145251</v>
      </c>
      <c r="AH2184">
        <v>1795</v>
      </c>
      <c r="AI2184">
        <v>7</v>
      </c>
      <c r="AJ2184">
        <v>10</v>
      </c>
      <c r="AK2184">
        <v>335</v>
      </c>
      <c r="AM2184" s="23" t="s">
        <v>42</v>
      </c>
      <c r="AN2184" t="s">
        <v>1029</v>
      </c>
      <c r="AO2184">
        <v>7911</v>
      </c>
      <c r="AQ2184">
        <v>452</v>
      </c>
      <c r="AR2184" s="29">
        <v>754</v>
      </c>
      <c r="AS2184">
        <v>27</v>
      </c>
    </row>
    <row r="2185" spans="13:46" x14ac:dyDescent="0.35">
      <c r="M2185"/>
      <c r="AC2185"/>
      <c r="AF2185">
        <v>528</v>
      </c>
      <c r="AG2185">
        <v>145251</v>
      </c>
      <c r="AH2185">
        <v>1795</v>
      </c>
      <c r="AI2185">
        <v>7</v>
      </c>
      <c r="AJ2185">
        <v>10</v>
      </c>
      <c r="AK2185">
        <v>335</v>
      </c>
      <c r="AM2185" s="23" t="s">
        <v>179</v>
      </c>
      <c r="AN2185" t="s">
        <v>1040</v>
      </c>
      <c r="AO2185">
        <v>7918</v>
      </c>
      <c r="AQ2185">
        <v>46</v>
      </c>
      <c r="AR2185" s="29">
        <v>377</v>
      </c>
      <c r="AS2185">
        <v>84</v>
      </c>
      <c r="AT2185" s="39"/>
    </row>
    <row r="2186" spans="13:46" x14ac:dyDescent="0.35">
      <c r="M2186"/>
      <c r="AC2186"/>
      <c r="AF2186">
        <v>528</v>
      </c>
      <c r="AG2186">
        <v>145256</v>
      </c>
      <c r="AH2186">
        <v>1795</v>
      </c>
      <c r="AI2186">
        <v>7</v>
      </c>
      <c r="AJ2186">
        <v>10</v>
      </c>
      <c r="AK2186">
        <v>335</v>
      </c>
      <c r="AM2186" s="23" t="s">
        <v>1041</v>
      </c>
      <c r="AN2186" t="s">
        <v>681</v>
      </c>
      <c r="AO2186">
        <v>7919</v>
      </c>
      <c r="AQ2186">
        <v>46</v>
      </c>
      <c r="AR2186" s="29">
        <v>95</v>
      </c>
      <c r="AS2186">
        <v>23</v>
      </c>
    </row>
    <row r="2187" spans="13:46" x14ac:dyDescent="0.35">
      <c r="M2187"/>
      <c r="AC2187"/>
      <c r="AF2187">
        <v>528</v>
      </c>
      <c r="AG2187">
        <v>145256</v>
      </c>
      <c r="AH2187">
        <v>1795</v>
      </c>
      <c r="AI2187">
        <v>7</v>
      </c>
      <c r="AJ2187">
        <v>13</v>
      </c>
      <c r="AK2187">
        <v>336</v>
      </c>
      <c r="AM2187" s="23" t="s">
        <v>953</v>
      </c>
      <c r="AO2187">
        <v>7926</v>
      </c>
      <c r="AQ2187">
        <v>504</v>
      </c>
      <c r="AR2187" s="29">
        <v>12000</v>
      </c>
      <c r="AS2187">
        <v>0</v>
      </c>
    </row>
    <row r="2188" spans="13:46" x14ac:dyDescent="0.35">
      <c r="M2188"/>
      <c r="AC2188"/>
      <c r="AF2188">
        <v>528</v>
      </c>
      <c r="AG2188">
        <v>145256</v>
      </c>
      <c r="AH2188">
        <v>1795</v>
      </c>
      <c r="AI2188">
        <v>7</v>
      </c>
      <c r="AJ2188">
        <v>13</v>
      </c>
      <c r="AK2188">
        <v>336</v>
      </c>
      <c r="AM2188" s="23" t="s">
        <v>330</v>
      </c>
      <c r="AN2188" t="s">
        <v>822</v>
      </c>
      <c r="AO2188">
        <v>7929</v>
      </c>
      <c r="AQ2188">
        <v>486</v>
      </c>
      <c r="AR2188" s="29">
        <v>2351</v>
      </c>
      <c r="AS2188">
        <v>72</v>
      </c>
    </row>
    <row r="2189" spans="13:46" x14ac:dyDescent="0.35">
      <c r="M2189"/>
      <c r="AC2189"/>
      <c r="AF2189">
        <v>528</v>
      </c>
      <c r="AG2189">
        <v>145256</v>
      </c>
      <c r="AH2189">
        <v>1795</v>
      </c>
      <c r="AI2189">
        <v>7</v>
      </c>
      <c r="AJ2189">
        <v>16</v>
      </c>
      <c r="AK2189">
        <v>336</v>
      </c>
      <c r="AM2189" s="23" t="s">
        <v>953</v>
      </c>
      <c r="AO2189">
        <v>7931</v>
      </c>
      <c r="AQ2189">
        <v>504</v>
      </c>
      <c r="AR2189" s="29">
        <v>1313</v>
      </c>
      <c r="AS2189">
        <v>27</v>
      </c>
    </row>
    <row r="2190" spans="13:46" x14ac:dyDescent="0.35">
      <c r="M2190"/>
      <c r="AC2190"/>
      <c r="AF2190">
        <v>528</v>
      </c>
      <c r="AG2190">
        <v>145256</v>
      </c>
      <c r="AH2190">
        <v>1795</v>
      </c>
      <c r="AI2190">
        <v>7</v>
      </c>
      <c r="AJ2190">
        <v>17</v>
      </c>
      <c r="AK2190">
        <v>336</v>
      </c>
      <c r="AM2190" s="23" t="s">
        <v>953</v>
      </c>
      <c r="AO2190">
        <v>7932</v>
      </c>
      <c r="AQ2190">
        <v>504</v>
      </c>
      <c r="AR2190" s="29">
        <v>1222</v>
      </c>
      <c r="AS2190">
        <v>2</v>
      </c>
    </row>
    <row r="2191" spans="13:46" x14ac:dyDescent="0.35">
      <c r="M2191"/>
      <c r="AC2191"/>
      <c r="AF2191">
        <v>528</v>
      </c>
      <c r="AG2191">
        <v>145256</v>
      </c>
      <c r="AH2191">
        <v>1795</v>
      </c>
      <c r="AI2191">
        <v>7</v>
      </c>
      <c r="AJ2191">
        <v>17</v>
      </c>
      <c r="AK2191">
        <v>337</v>
      </c>
      <c r="AM2191" s="23" t="s">
        <v>1042</v>
      </c>
      <c r="AN2191" t="s">
        <v>127</v>
      </c>
      <c r="AO2191">
        <v>7933</v>
      </c>
      <c r="AQ2191">
        <v>545</v>
      </c>
      <c r="AR2191" s="29">
        <v>7328</v>
      </c>
      <c r="AS2191">
        <v>57</v>
      </c>
    </row>
    <row r="2192" spans="13:46" x14ac:dyDescent="0.35">
      <c r="M2192"/>
      <c r="AC2192"/>
      <c r="AF2192">
        <v>528</v>
      </c>
      <c r="AG2192">
        <v>145256</v>
      </c>
      <c r="AH2192">
        <v>1795</v>
      </c>
      <c r="AI2192">
        <v>7</v>
      </c>
      <c r="AJ2192">
        <v>20</v>
      </c>
      <c r="AK2192">
        <v>337</v>
      </c>
      <c r="AM2192" s="23" t="s">
        <v>1043</v>
      </c>
      <c r="AN2192" t="s">
        <v>1044</v>
      </c>
      <c r="AO2192">
        <v>7940</v>
      </c>
      <c r="AQ2192">
        <v>509</v>
      </c>
      <c r="AR2192" s="29">
        <v>1685</v>
      </c>
      <c r="AS2192">
        <v>4</v>
      </c>
    </row>
    <row r="2193" spans="13:45" x14ac:dyDescent="0.35">
      <c r="M2193"/>
      <c r="AC2193"/>
      <c r="AF2193">
        <v>528</v>
      </c>
      <c r="AG2193">
        <v>145256</v>
      </c>
      <c r="AH2193">
        <v>1795</v>
      </c>
      <c r="AI2193">
        <v>7</v>
      </c>
      <c r="AJ2193">
        <v>21</v>
      </c>
      <c r="AK2193">
        <v>337</v>
      </c>
      <c r="AM2193" s="23" t="s">
        <v>642</v>
      </c>
      <c r="AN2193" t="s">
        <v>643</v>
      </c>
      <c r="AO2193">
        <v>7944</v>
      </c>
      <c r="AQ2193">
        <v>300</v>
      </c>
      <c r="AR2193" s="29">
        <v>509</v>
      </c>
      <c r="AS2193">
        <v>78</v>
      </c>
    </row>
    <row r="2194" spans="13:45" x14ac:dyDescent="0.35">
      <c r="M2194"/>
      <c r="AC2194"/>
      <c r="AF2194">
        <v>528</v>
      </c>
      <c r="AG2194">
        <v>145256</v>
      </c>
      <c r="AH2194">
        <v>1795</v>
      </c>
      <c r="AI2194">
        <v>7</v>
      </c>
      <c r="AJ2194">
        <v>27</v>
      </c>
      <c r="AK2194">
        <v>337</v>
      </c>
      <c r="AM2194" t="s">
        <v>122</v>
      </c>
      <c r="AN2194" t="s">
        <v>733</v>
      </c>
      <c r="AO2194">
        <v>7946</v>
      </c>
      <c r="AQ2194">
        <v>29</v>
      </c>
      <c r="AR2194" s="29">
        <v>1500</v>
      </c>
      <c r="AS2194">
        <v>0</v>
      </c>
    </row>
    <row r="2195" spans="13:45" x14ac:dyDescent="0.35">
      <c r="M2195"/>
      <c r="AC2195"/>
      <c r="AF2195">
        <v>528</v>
      </c>
      <c r="AG2195">
        <v>145256</v>
      </c>
      <c r="AH2195">
        <v>1795</v>
      </c>
      <c r="AI2195">
        <v>7</v>
      </c>
      <c r="AJ2195">
        <v>30</v>
      </c>
      <c r="AK2195">
        <v>337</v>
      </c>
      <c r="AM2195" s="23" t="s">
        <v>1045</v>
      </c>
      <c r="AN2195" t="s">
        <v>1046</v>
      </c>
      <c r="AO2195">
        <v>7948</v>
      </c>
      <c r="AQ2195">
        <v>95</v>
      </c>
      <c r="AR2195" s="29">
        <v>43</v>
      </c>
      <c r="AS2195">
        <v>99</v>
      </c>
    </row>
    <row r="2196" spans="13:45" x14ac:dyDescent="0.35">
      <c r="M2196"/>
      <c r="AC2196"/>
      <c r="AF2196">
        <v>528</v>
      </c>
      <c r="AG2196">
        <v>145256</v>
      </c>
      <c r="AH2196">
        <v>1795</v>
      </c>
      <c r="AI2196">
        <v>8</v>
      </c>
      <c r="AJ2196">
        <v>4</v>
      </c>
      <c r="AK2196">
        <v>337</v>
      </c>
      <c r="AM2196" s="23" t="s">
        <v>26</v>
      </c>
      <c r="AN2196" t="s">
        <v>165</v>
      </c>
      <c r="AO2196">
        <v>7952</v>
      </c>
      <c r="AQ2196">
        <v>95</v>
      </c>
      <c r="AR2196" s="29">
        <v>11947</v>
      </c>
      <c r="AS2196">
        <v>81</v>
      </c>
    </row>
    <row r="2197" spans="13:45" x14ac:dyDescent="0.35">
      <c r="M2197"/>
      <c r="AC2197"/>
      <c r="AF2197">
        <v>528</v>
      </c>
      <c r="AG2197">
        <v>145256</v>
      </c>
      <c r="AH2197">
        <v>1795</v>
      </c>
      <c r="AI2197">
        <v>8</v>
      </c>
      <c r="AJ2197">
        <v>6</v>
      </c>
      <c r="AK2197">
        <v>338</v>
      </c>
      <c r="AM2197" s="23" t="s">
        <v>773</v>
      </c>
      <c r="AN2197" t="s">
        <v>521</v>
      </c>
      <c r="AO2197">
        <v>7956</v>
      </c>
      <c r="AQ2197">
        <v>487</v>
      </c>
      <c r="AR2197" s="29">
        <v>9</v>
      </c>
      <c r="AS2197">
        <v>33</v>
      </c>
    </row>
    <row r="2198" spans="13:45" x14ac:dyDescent="0.35">
      <c r="M2198"/>
      <c r="AC2198"/>
      <c r="AF2198">
        <v>528</v>
      </c>
      <c r="AG2198">
        <v>145256</v>
      </c>
      <c r="AH2198">
        <v>1795</v>
      </c>
      <c r="AI2198">
        <v>8</v>
      </c>
      <c r="AJ2198">
        <v>10</v>
      </c>
      <c r="AK2198">
        <v>338</v>
      </c>
      <c r="AM2198" s="23" t="s">
        <v>953</v>
      </c>
      <c r="AO2198">
        <v>7960</v>
      </c>
      <c r="AQ2198">
        <v>504</v>
      </c>
      <c r="AR2198" s="29">
        <v>2531</v>
      </c>
      <c r="AS2198">
        <v>62</v>
      </c>
    </row>
    <row r="2199" spans="13:45" x14ac:dyDescent="0.35">
      <c r="M2199"/>
      <c r="AC2199"/>
      <c r="AF2199">
        <v>528</v>
      </c>
      <c r="AG2199">
        <v>145256</v>
      </c>
      <c r="AH2199">
        <v>1795</v>
      </c>
      <c r="AI2199">
        <v>8</v>
      </c>
      <c r="AJ2199">
        <v>14</v>
      </c>
      <c r="AK2199">
        <v>338</v>
      </c>
      <c r="AM2199" s="23" t="s">
        <v>999</v>
      </c>
      <c r="AN2199" t="s">
        <v>971</v>
      </c>
      <c r="AO2199">
        <v>7967</v>
      </c>
      <c r="AQ2199">
        <v>527</v>
      </c>
      <c r="AR2199" s="29">
        <v>371</v>
      </c>
      <c r="AS2199">
        <v>20</v>
      </c>
    </row>
    <row r="2200" spans="13:45" x14ac:dyDescent="0.35">
      <c r="M2200"/>
      <c r="AC2200"/>
      <c r="AF2200">
        <v>528</v>
      </c>
      <c r="AG2200">
        <v>145256</v>
      </c>
      <c r="AH2200">
        <v>1795</v>
      </c>
      <c r="AI2200">
        <v>8</v>
      </c>
      <c r="AJ2200">
        <v>20</v>
      </c>
      <c r="AK2200">
        <v>388</v>
      </c>
      <c r="AM2200" s="23" t="s">
        <v>1047</v>
      </c>
      <c r="AO2200">
        <v>7968</v>
      </c>
      <c r="AQ2200">
        <v>410</v>
      </c>
      <c r="AR2200" s="29">
        <v>1373</v>
      </c>
      <c r="AS2200">
        <v>30</v>
      </c>
    </row>
    <row r="2201" spans="13:45" x14ac:dyDescent="0.35">
      <c r="M2201"/>
      <c r="AC2201"/>
      <c r="AF2201">
        <v>528</v>
      </c>
      <c r="AG2201">
        <v>145256</v>
      </c>
      <c r="AH2201">
        <v>1795</v>
      </c>
      <c r="AI2201">
        <v>8</v>
      </c>
      <c r="AJ2201">
        <v>24</v>
      </c>
      <c r="AK2201">
        <v>339</v>
      </c>
      <c r="AM2201" s="23" t="s">
        <v>104</v>
      </c>
      <c r="AN2201" t="s">
        <v>577</v>
      </c>
      <c r="AO2201">
        <v>7961</v>
      </c>
      <c r="AQ2201">
        <v>482</v>
      </c>
      <c r="AR2201" s="29">
        <v>1915</v>
      </c>
      <c r="AS2201">
        <v>57</v>
      </c>
    </row>
    <row r="2202" spans="13:45" x14ac:dyDescent="0.35">
      <c r="M2202"/>
      <c r="AC2202"/>
      <c r="AF2202">
        <v>528</v>
      </c>
      <c r="AG2202">
        <v>145256</v>
      </c>
      <c r="AH2202">
        <v>1795</v>
      </c>
      <c r="AI2202">
        <v>8</v>
      </c>
      <c r="AJ2202">
        <v>25</v>
      </c>
      <c r="AK2202">
        <v>339</v>
      </c>
      <c r="AM2202" s="23" t="s">
        <v>953</v>
      </c>
      <c r="AO2202">
        <v>7970</v>
      </c>
      <c r="AQ2202">
        <v>504</v>
      </c>
      <c r="AR2202" s="29">
        <v>448</v>
      </c>
      <c r="AS2202">
        <v>21</v>
      </c>
    </row>
    <row r="2203" spans="13:45" x14ac:dyDescent="0.35">
      <c r="M2203"/>
      <c r="AC2203"/>
      <c r="AF2203">
        <v>528</v>
      </c>
      <c r="AG2203">
        <v>145256</v>
      </c>
      <c r="AH2203">
        <v>1795</v>
      </c>
      <c r="AI2203">
        <v>8</v>
      </c>
      <c r="AJ2203">
        <v>21</v>
      </c>
      <c r="AK2203">
        <v>338</v>
      </c>
      <c r="AM2203" s="23" t="s">
        <v>953</v>
      </c>
      <c r="AO2203">
        <v>7970</v>
      </c>
      <c r="AQ2203">
        <v>504</v>
      </c>
      <c r="AR2203" s="29">
        <v>406</v>
      </c>
      <c r="AS2203">
        <v>5</v>
      </c>
    </row>
    <row r="2204" spans="13:45" x14ac:dyDescent="0.35">
      <c r="M2204"/>
      <c r="AC2204"/>
      <c r="AF2204">
        <v>528</v>
      </c>
      <c r="AG2204">
        <v>145256</v>
      </c>
      <c r="AH2204">
        <v>1795</v>
      </c>
      <c r="AI2204">
        <v>8</v>
      </c>
      <c r="AJ2204">
        <v>27</v>
      </c>
      <c r="AK2204">
        <v>338</v>
      </c>
      <c r="AM2204" s="23" t="s">
        <v>104</v>
      </c>
      <c r="AN2204" t="s">
        <v>577</v>
      </c>
      <c r="AO2204">
        <v>7973</v>
      </c>
      <c r="AQ2204">
        <v>482</v>
      </c>
      <c r="AR2204" s="29">
        <v>16</v>
      </c>
      <c r="AS2204">
        <v>87</v>
      </c>
    </row>
    <row r="2205" spans="13:45" x14ac:dyDescent="0.35">
      <c r="M2205"/>
      <c r="AC2205"/>
      <c r="AF2205">
        <v>528</v>
      </c>
      <c r="AG2205">
        <v>145256</v>
      </c>
      <c r="AH2205">
        <v>1795</v>
      </c>
      <c r="AI2205">
        <v>8</v>
      </c>
      <c r="AJ2205">
        <v>27</v>
      </c>
      <c r="AK2205">
        <v>338</v>
      </c>
      <c r="AM2205" s="23" t="s">
        <v>1048</v>
      </c>
      <c r="AN2205" t="s">
        <v>681</v>
      </c>
      <c r="AO2205">
        <v>7977</v>
      </c>
      <c r="AQ2205">
        <v>166</v>
      </c>
      <c r="AR2205" s="29">
        <v>54</v>
      </c>
      <c r="AS2205">
        <v>46</v>
      </c>
    </row>
    <row r="2206" spans="13:45" x14ac:dyDescent="0.35">
      <c r="M2206"/>
      <c r="AC2206"/>
      <c r="AR2206"/>
    </row>
    <row r="2207" spans="13:45" x14ac:dyDescent="0.35">
      <c r="M2207"/>
      <c r="AC2207"/>
      <c r="AR2207" s="38"/>
    </row>
    <row r="2208" spans="13:45" x14ac:dyDescent="0.35">
      <c r="M2208"/>
      <c r="AC2208"/>
      <c r="AR2208" s="38"/>
    </row>
    <row r="2209" spans="13:46" x14ac:dyDescent="0.35">
      <c r="M2209" s="38"/>
      <c r="AC2209"/>
      <c r="AR2209"/>
    </row>
    <row r="2210" spans="13:46" x14ac:dyDescent="0.35">
      <c r="M2210" s="38"/>
      <c r="AC2210"/>
      <c r="AR2210" s="38"/>
    </row>
    <row r="2211" spans="13:46" x14ac:dyDescent="0.35">
      <c r="M2211" s="38"/>
      <c r="AC2211" s="38"/>
      <c r="AR2211" s="38"/>
    </row>
    <row r="2212" spans="13:46" x14ac:dyDescent="0.35">
      <c r="M2212" s="38"/>
      <c r="AC2212" s="38"/>
      <c r="AR2212" s="38"/>
    </row>
    <row r="2213" spans="13:46" x14ac:dyDescent="0.35">
      <c r="M2213"/>
      <c r="AC2213"/>
      <c r="AR2213"/>
    </row>
    <row r="2214" spans="13:46" x14ac:dyDescent="0.35">
      <c r="M2214" s="38"/>
      <c r="AC2214" s="38"/>
      <c r="AR2214" s="38"/>
    </row>
    <row r="2215" spans="13:46" x14ac:dyDescent="0.35">
      <c r="M2215"/>
      <c r="AC2215"/>
      <c r="AR2215"/>
    </row>
    <row r="2216" spans="13:46" x14ac:dyDescent="0.35">
      <c r="M2216" s="38"/>
      <c r="AC2216" s="38"/>
      <c r="AR2216" s="38"/>
    </row>
    <row r="2217" spans="13:46" x14ac:dyDescent="0.35">
      <c r="M2217"/>
      <c r="AC2217"/>
      <c r="AR2217"/>
    </row>
    <row r="2218" spans="13:46" x14ac:dyDescent="0.35">
      <c r="M2218" s="38"/>
      <c r="AC2218"/>
      <c r="AR2218" s="38"/>
    </row>
    <row r="2219" spans="13:46" x14ac:dyDescent="0.35">
      <c r="M2219"/>
      <c r="AC2219"/>
      <c r="AR2219"/>
    </row>
    <row r="2220" spans="13:46" x14ac:dyDescent="0.35">
      <c r="M2220" s="38"/>
      <c r="AC2220" s="38"/>
      <c r="AR2220" s="38"/>
    </row>
    <row r="2221" spans="13:46" x14ac:dyDescent="0.35">
      <c r="M2221" s="38"/>
      <c r="AC2221" s="38"/>
      <c r="AR2221"/>
      <c r="AT2221" s="22"/>
    </row>
    <row r="2222" spans="13:46" x14ac:dyDescent="0.35">
      <c r="M2222" s="38"/>
      <c r="AC2222" s="38"/>
      <c r="AR2222" s="38"/>
    </row>
    <row r="2223" spans="13:46" x14ac:dyDescent="0.35">
      <c r="M2223"/>
      <c r="AC2223"/>
      <c r="AR2223"/>
    </row>
    <row r="2224" spans="13:46" x14ac:dyDescent="0.35">
      <c r="M2224" s="38"/>
      <c r="AC2224" s="38"/>
      <c r="AR2224" s="38"/>
    </row>
    <row r="2225" spans="13:44" x14ac:dyDescent="0.35">
      <c r="M2225" s="38"/>
      <c r="AC2225" s="38"/>
      <c r="AR2225" s="38"/>
    </row>
    <row r="2226" spans="13:44" x14ac:dyDescent="0.35">
      <c r="M2226" s="38"/>
      <c r="AC2226" s="38"/>
      <c r="AR2226" s="38"/>
    </row>
    <row r="2227" spans="13:44" x14ac:dyDescent="0.35">
      <c r="M2227"/>
      <c r="AC2227"/>
      <c r="AR2227"/>
    </row>
    <row r="2228" spans="13:44" x14ac:dyDescent="0.35">
      <c r="M2228"/>
      <c r="AC2228"/>
      <c r="AR2228"/>
    </row>
    <row r="2229" spans="13:44" x14ac:dyDescent="0.35">
      <c r="M2229" s="38"/>
      <c r="AC2229"/>
      <c r="AR2229" s="38"/>
    </row>
    <row r="2230" spans="13:44" x14ac:dyDescent="0.35">
      <c r="M2230"/>
      <c r="AC2230"/>
      <c r="AR2230"/>
    </row>
    <row r="2231" spans="13:44" x14ac:dyDescent="0.35">
      <c r="M2231" s="38"/>
      <c r="AC2231" s="38"/>
      <c r="AR2231" s="38"/>
    </row>
    <row r="2232" spans="13:44" x14ac:dyDescent="0.35">
      <c r="M2232"/>
      <c r="AC2232"/>
      <c r="AR2232"/>
    </row>
    <row r="2233" spans="13:44" x14ac:dyDescent="0.35">
      <c r="M2233"/>
      <c r="AC2233"/>
      <c r="AR2233"/>
    </row>
    <row r="2234" spans="13:44" x14ac:dyDescent="0.35">
      <c r="M2234" s="38"/>
      <c r="AC2234" s="38"/>
      <c r="AR2234" s="38"/>
    </row>
    <row r="2235" spans="13:44" x14ac:dyDescent="0.35">
      <c r="M2235"/>
      <c r="AC2235"/>
      <c r="AR2235"/>
    </row>
    <row r="2236" spans="13:44" x14ac:dyDescent="0.35">
      <c r="M2236"/>
      <c r="AC2236"/>
      <c r="AR2236"/>
    </row>
    <row r="2237" spans="13:44" x14ac:dyDescent="0.35">
      <c r="M2237"/>
      <c r="AC2237"/>
      <c r="AR2237"/>
    </row>
    <row r="2238" spans="13:44" x14ac:dyDescent="0.35">
      <c r="M2238" s="38"/>
      <c r="AC2238" s="38"/>
      <c r="AR2238" s="38"/>
    </row>
    <row r="2239" spans="13:44" x14ac:dyDescent="0.35">
      <c r="M2239" s="38"/>
      <c r="AC2239" s="38"/>
      <c r="AR2239" s="38"/>
    </row>
    <row r="2240" spans="13:44" x14ac:dyDescent="0.35">
      <c r="M2240" s="38"/>
      <c r="AC2240" s="38"/>
      <c r="AR2240" s="38"/>
    </row>
    <row r="2241" spans="13:44" x14ac:dyDescent="0.35">
      <c r="M2241" s="38"/>
      <c r="AC2241"/>
      <c r="AR2241" s="38"/>
    </row>
    <row r="2242" spans="13:44" x14ac:dyDescent="0.35">
      <c r="M2242" s="38"/>
      <c r="AC2242" s="38"/>
      <c r="AR2242" s="38"/>
    </row>
    <row r="2243" spans="13:44" x14ac:dyDescent="0.35">
      <c r="M2243" s="38"/>
      <c r="O2243" s="39"/>
      <c r="AC2243" s="38"/>
      <c r="AR2243" s="38"/>
    </row>
    <row r="2244" spans="13:44" x14ac:dyDescent="0.35">
      <c r="M2244" s="38"/>
      <c r="AC2244" s="38"/>
      <c r="AR2244" s="38"/>
    </row>
    <row r="2245" spans="13:44" x14ac:dyDescent="0.35">
      <c r="M2245" s="38"/>
      <c r="AC2245" s="38"/>
      <c r="AR2245" s="38"/>
    </row>
    <row r="2246" spans="13:44" x14ac:dyDescent="0.35">
      <c r="M2246"/>
      <c r="AC2246"/>
      <c r="AR2246"/>
    </row>
    <row r="2247" spans="13:44" x14ac:dyDescent="0.35">
      <c r="M2247"/>
      <c r="AC2247"/>
      <c r="AR2247"/>
    </row>
    <row r="2248" spans="13:44" x14ac:dyDescent="0.35">
      <c r="M2248"/>
      <c r="AC2248"/>
      <c r="AR2248"/>
    </row>
    <row r="2249" spans="13:44" x14ac:dyDescent="0.35">
      <c r="M2249"/>
      <c r="AC2249"/>
      <c r="AR2249"/>
    </row>
    <row r="2250" spans="13:44" x14ac:dyDescent="0.35">
      <c r="M2250"/>
      <c r="AC2250"/>
      <c r="AR2250"/>
    </row>
    <row r="2251" spans="13:44" x14ac:dyDescent="0.35">
      <c r="M2251"/>
      <c r="AC2251"/>
      <c r="AR2251"/>
    </row>
    <row r="2252" spans="13:44" x14ac:dyDescent="0.35">
      <c r="M2252"/>
      <c r="AC2252"/>
      <c r="AR2252"/>
    </row>
    <row r="2253" spans="13:44" x14ac:dyDescent="0.35">
      <c r="M2253" s="38"/>
      <c r="AC2253"/>
      <c r="AR2253" s="38"/>
    </row>
    <row r="2254" spans="13:44" x14ac:dyDescent="0.35">
      <c r="M2254"/>
      <c r="AC2254"/>
      <c r="AR2254"/>
    </row>
    <row r="2255" spans="13:44" x14ac:dyDescent="0.35">
      <c r="M2255" s="38"/>
      <c r="AC2255"/>
      <c r="AR2255"/>
    </row>
    <row r="2256" spans="13:44" x14ac:dyDescent="0.35">
      <c r="M2256" s="38"/>
      <c r="AC2256" s="38"/>
      <c r="AR2256" s="38"/>
    </row>
    <row r="2257" spans="13:44" x14ac:dyDescent="0.35">
      <c r="M2257" s="38"/>
      <c r="AC2257" s="38"/>
      <c r="AR2257" s="38"/>
    </row>
    <row r="2258" spans="13:44" x14ac:dyDescent="0.35">
      <c r="M2258"/>
      <c r="AC2258"/>
      <c r="AR2258"/>
    </row>
    <row r="2259" spans="13:44" x14ac:dyDescent="0.35">
      <c r="M2259" s="38"/>
      <c r="AC2259" s="38"/>
      <c r="AR2259" s="38"/>
    </row>
    <row r="2260" spans="13:44" x14ac:dyDescent="0.35">
      <c r="M2260" s="38"/>
      <c r="AC2260"/>
      <c r="AR2260"/>
    </row>
    <row r="2261" spans="13:44" x14ac:dyDescent="0.35">
      <c r="M2261"/>
      <c r="AC2261"/>
      <c r="AR2261"/>
    </row>
    <row r="2262" spans="13:44" x14ac:dyDescent="0.35">
      <c r="M2262" s="38"/>
      <c r="AC2262" s="38"/>
      <c r="AR2262" s="38"/>
    </row>
    <row r="2263" spans="13:44" x14ac:dyDescent="0.35">
      <c r="M2263" s="38"/>
      <c r="AC2263" s="38"/>
      <c r="AR2263" s="38"/>
    </row>
    <row r="2264" spans="13:44" x14ac:dyDescent="0.35">
      <c r="M2264"/>
      <c r="AC2264"/>
      <c r="AR2264"/>
    </row>
    <row r="2265" spans="13:44" x14ac:dyDescent="0.35">
      <c r="M2265"/>
      <c r="AC2265"/>
      <c r="AR2265"/>
    </row>
    <row r="2266" spans="13:44" x14ac:dyDescent="0.35">
      <c r="M2266"/>
      <c r="AC2266"/>
      <c r="AR2266"/>
    </row>
    <row r="2267" spans="13:44" x14ac:dyDescent="0.35">
      <c r="M2267" s="38"/>
      <c r="AC2267" s="38"/>
      <c r="AR2267" s="38"/>
    </row>
    <row r="2268" spans="13:44" x14ac:dyDescent="0.35">
      <c r="M2268" s="38"/>
      <c r="AC2268" s="38"/>
      <c r="AR2268" s="38"/>
    </row>
    <row r="2269" spans="13:44" x14ac:dyDescent="0.35">
      <c r="M2269"/>
      <c r="AC2269"/>
      <c r="AR2269" s="38"/>
    </row>
    <row r="2270" spans="13:44" x14ac:dyDescent="0.35">
      <c r="M2270"/>
      <c r="AC2270"/>
      <c r="AR2270"/>
    </row>
    <row r="2271" spans="13:44" x14ac:dyDescent="0.35">
      <c r="M2271"/>
      <c r="AC2271"/>
      <c r="AR2271"/>
    </row>
    <row r="2272" spans="13:44" x14ac:dyDescent="0.35">
      <c r="M2272"/>
      <c r="AC2272"/>
      <c r="AR2272"/>
    </row>
    <row r="2273" spans="13:44" x14ac:dyDescent="0.35">
      <c r="M2273"/>
      <c r="AC2273"/>
      <c r="AR2273"/>
    </row>
    <row r="2274" spans="13:44" x14ac:dyDescent="0.35">
      <c r="M2274"/>
      <c r="AC2274"/>
      <c r="AR2274"/>
    </row>
    <row r="2275" spans="13:44" x14ac:dyDescent="0.35">
      <c r="M2275" s="38"/>
      <c r="AC2275" s="38"/>
      <c r="AR2275" s="38"/>
    </row>
    <row r="2276" spans="13:44" x14ac:dyDescent="0.35">
      <c r="M2276" s="38"/>
      <c r="AC2276"/>
      <c r="AR2276" s="38"/>
    </row>
    <row r="2277" spans="13:44" x14ac:dyDescent="0.35">
      <c r="M2277" s="38"/>
      <c r="AC2277" s="38"/>
      <c r="AR2277" s="38"/>
    </row>
    <row r="2278" spans="13:44" x14ac:dyDescent="0.35">
      <c r="M2278" s="38"/>
      <c r="O2278" s="39"/>
      <c r="AC2278"/>
      <c r="AR2278"/>
    </row>
    <row r="2279" spans="13:44" x14ac:dyDescent="0.35">
      <c r="M2279" s="38"/>
      <c r="AC2279" s="38"/>
      <c r="AR2279" s="38"/>
    </row>
    <row r="2280" spans="13:44" x14ac:dyDescent="0.35">
      <c r="M2280"/>
      <c r="AC2280"/>
      <c r="AR2280"/>
    </row>
    <row r="2281" spans="13:44" x14ac:dyDescent="0.35">
      <c r="M2281"/>
      <c r="AC2281"/>
      <c r="AR2281"/>
    </row>
    <row r="2282" spans="13:44" x14ac:dyDescent="0.35">
      <c r="M2282"/>
      <c r="AC2282"/>
      <c r="AR2282"/>
    </row>
    <row r="2283" spans="13:44" x14ac:dyDescent="0.35">
      <c r="M2283"/>
      <c r="AC2283"/>
      <c r="AR2283"/>
    </row>
    <row r="2284" spans="13:44" x14ac:dyDescent="0.35">
      <c r="M2284" s="38"/>
      <c r="AC2284" s="38"/>
      <c r="AR2284" s="38"/>
    </row>
    <row r="2285" spans="13:44" x14ac:dyDescent="0.35">
      <c r="M2285"/>
      <c r="AC2285"/>
      <c r="AR2285"/>
    </row>
    <row r="2286" spans="13:44" x14ac:dyDescent="0.35">
      <c r="M2286"/>
      <c r="AC2286"/>
      <c r="AR2286"/>
    </row>
    <row r="2287" spans="13:44" x14ac:dyDescent="0.35">
      <c r="M2287" s="38"/>
      <c r="AC2287"/>
      <c r="AR2287"/>
    </row>
    <row r="2288" spans="13:44" x14ac:dyDescent="0.35">
      <c r="M2288"/>
      <c r="AC2288"/>
      <c r="AR2288"/>
    </row>
    <row r="2289" spans="13:44" x14ac:dyDescent="0.35">
      <c r="M2289"/>
      <c r="AC2289"/>
      <c r="AR2289"/>
    </row>
    <row r="2290" spans="13:44" x14ac:dyDescent="0.35">
      <c r="M2290" s="38"/>
      <c r="AC2290" s="38"/>
      <c r="AR2290" s="38"/>
    </row>
    <row r="2291" spans="13:44" x14ac:dyDescent="0.35">
      <c r="M2291" s="38"/>
      <c r="AC2291" s="38"/>
      <c r="AR2291" s="38"/>
    </row>
    <row r="2292" spans="13:44" x14ac:dyDescent="0.35">
      <c r="M2292" s="38"/>
      <c r="AC2292"/>
      <c r="AR2292"/>
    </row>
    <row r="2293" spans="13:44" x14ac:dyDescent="0.35">
      <c r="M2293" s="38"/>
      <c r="AC2293"/>
      <c r="AR2293"/>
    </row>
    <row r="2294" spans="13:44" x14ac:dyDescent="0.35">
      <c r="M2294" s="38"/>
      <c r="AC2294" s="38"/>
      <c r="AR2294" s="38"/>
    </row>
    <row r="2295" spans="13:44" x14ac:dyDescent="0.35">
      <c r="M2295"/>
      <c r="AC2295"/>
      <c r="AR2295"/>
    </row>
    <row r="2296" spans="13:44" x14ac:dyDescent="0.35">
      <c r="M2296" s="38"/>
      <c r="AC2296" s="38"/>
      <c r="AR2296" s="38"/>
    </row>
    <row r="2297" spans="13:44" x14ac:dyDescent="0.35">
      <c r="M2297" s="38"/>
      <c r="AC2297" s="38"/>
      <c r="AR2297" s="38"/>
    </row>
    <row r="2298" spans="13:44" x14ac:dyDescent="0.35">
      <c r="M2298"/>
      <c r="AC2298"/>
      <c r="AR2298"/>
    </row>
    <row r="2299" spans="13:44" x14ac:dyDescent="0.35">
      <c r="M2299" s="38"/>
      <c r="AC2299" s="38"/>
      <c r="AR2299" s="38"/>
    </row>
    <row r="2300" spans="13:44" x14ac:dyDescent="0.35">
      <c r="M2300"/>
      <c r="AC2300"/>
      <c r="AR2300"/>
    </row>
    <row r="2301" spans="13:44" x14ac:dyDescent="0.35">
      <c r="M2301"/>
      <c r="AC2301"/>
      <c r="AR2301"/>
    </row>
    <row r="2302" spans="13:44" x14ac:dyDescent="0.35">
      <c r="M2302"/>
      <c r="AC2302"/>
      <c r="AR2302"/>
    </row>
    <row r="2303" spans="13:44" x14ac:dyDescent="0.35">
      <c r="M2303" s="38"/>
      <c r="AC2303"/>
      <c r="AR2303" s="38"/>
    </row>
    <row r="2304" spans="13:44" x14ac:dyDescent="0.35">
      <c r="M2304" s="38"/>
      <c r="AC2304" s="38"/>
      <c r="AR2304" s="38"/>
    </row>
    <row r="2305" spans="13:46" x14ac:dyDescent="0.35">
      <c r="M2305" s="38"/>
      <c r="AC2305"/>
      <c r="AR2305" s="38"/>
    </row>
    <row r="2306" spans="13:46" x14ac:dyDescent="0.35">
      <c r="M2306" s="38"/>
      <c r="AC2306" s="38"/>
      <c r="AR2306" s="38"/>
    </row>
    <row r="2307" spans="13:46" x14ac:dyDescent="0.35">
      <c r="M2307"/>
      <c r="AC2307"/>
      <c r="AR2307"/>
    </row>
    <row r="2308" spans="13:46" x14ac:dyDescent="0.35">
      <c r="M2308" s="38"/>
      <c r="AC2308"/>
      <c r="AR2308"/>
    </row>
    <row r="2309" spans="13:46" x14ac:dyDescent="0.35">
      <c r="M2309" s="38"/>
      <c r="AC2309"/>
      <c r="AR2309" s="38"/>
    </row>
    <row r="2310" spans="13:46" x14ac:dyDescent="0.35">
      <c r="M2310" s="38"/>
      <c r="AC2310" s="38"/>
      <c r="AR2310" s="38"/>
    </row>
    <row r="2311" spans="13:46" x14ac:dyDescent="0.35">
      <c r="M2311"/>
      <c r="AC2311"/>
      <c r="AR2311"/>
      <c r="AT2311" s="22"/>
    </row>
    <row r="2312" spans="13:46" x14ac:dyDescent="0.35">
      <c r="M2312" s="38"/>
      <c r="AC2312" s="38"/>
      <c r="AR2312" s="38"/>
    </row>
    <row r="2313" spans="13:46" x14ac:dyDescent="0.35">
      <c r="M2313" s="38"/>
      <c r="AC2313" s="38"/>
      <c r="AR2313" s="38"/>
    </row>
    <row r="2314" spans="13:46" x14ac:dyDescent="0.35">
      <c r="M2314" s="38"/>
      <c r="AC2314"/>
      <c r="AR2314" s="38"/>
    </row>
    <row r="2315" spans="13:46" x14ac:dyDescent="0.35">
      <c r="M2315"/>
      <c r="AC2315"/>
      <c r="AR2315"/>
    </row>
    <row r="2316" spans="13:46" x14ac:dyDescent="0.35">
      <c r="M2316" s="38"/>
      <c r="AC2316" s="38"/>
      <c r="AR2316" s="38"/>
    </row>
    <row r="2317" spans="13:46" x14ac:dyDescent="0.35">
      <c r="M2317" s="38"/>
      <c r="AC2317"/>
      <c r="AR2317"/>
    </row>
    <row r="2318" spans="13:46" x14ac:dyDescent="0.35">
      <c r="M2318" s="38"/>
      <c r="AC2318" s="38"/>
      <c r="AR2318" s="38"/>
    </row>
    <row r="2319" spans="13:46" x14ac:dyDescent="0.35">
      <c r="M2319" s="38"/>
      <c r="AC2319" s="38"/>
      <c r="AR2319" s="38"/>
    </row>
    <row r="2320" spans="13:46" x14ac:dyDescent="0.35">
      <c r="M2320"/>
      <c r="AC2320"/>
      <c r="AR2320"/>
    </row>
    <row r="2321" spans="13:46" x14ac:dyDescent="0.35">
      <c r="M2321" s="38"/>
      <c r="AC2321" s="38"/>
      <c r="AR2321" s="38"/>
    </row>
    <row r="2322" spans="13:46" x14ac:dyDescent="0.35">
      <c r="M2322" s="38"/>
      <c r="AC2322"/>
      <c r="AR2322"/>
    </row>
    <row r="2323" spans="13:46" x14ac:dyDescent="0.35">
      <c r="M2323"/>
      <c r="AC2323"/>
      <c r="AR2323"/>
    </row>
    <row r="2324" spans="13:46" x14ac:dyDescent="0.35">
      <c r="M2324" s="38"/>
      <c r="AC2324" s="38"/>
      <c r="AR2324" s="38"/>
    </row>
    <row r="2325" spans="13:46" x14ac:dyDescent="0.35">
      <c r="M2325"/>
      <c r="AC2325"/>
      <c r="AR2325"/>
    </row>
    <row r="2326" spans="13:46" x14ac:dyDescent="0.35">
      <c r="M2326"/>
      <c r="AC2326"/>
      <c r="AR2326"/>
    </row>
    <row r="2327" spans="13:46" x14ac:dyDescent="0.35">
      <c r="M2327"/>
      <c r="AC2327"/>
      <c r="AR2327"/>
    </row>
    <row r="2328" spans="13:46" x14ac:dyDescent="0.35">
      <c r="M2328" s="38"/>
      <c r="AC2328" s="38"/>
      <c r="AR2328" s="38"/>
    </row>
    <row r="2329" spans="13:46" x14ac:dyDescent="0.35">
      <c r="M2329"/>
      <c r="AC2329"/>
      <c r="AR2329"/>
    </row>
    <row r="2330" spans="13:46" x14ac:dyDescent="0.35">
      <c r="M2330" s="38"/>
      <c r="AC2330" s="38"/>
      <c r="AR2330" s="38"/>
    </row>
    <row r="2331" spans="13:46" x14ac:dyDescent="0.35">
      <c r="M2331" s="38"/>
      <c r="AC2331" s="38"/>
      <c r="AR2331" s="38"/>
      <c r="AT2331" s="22"/>
    </row>
    <row r="2332" spans="13:46" x14ac:dyDescent="0.35">
      <c r="M2332"/>
      <c r="AC2332"/>
      <c r="AR2332" s="38"/>
    </row>
    <row r="2333" spans="13:46" x14ac:dyDescent="0.35">
      <c r="M2333"/>
      <c r="AC2333" s="38"/>
      <c r="AR2333" s="38"/>
    </row>
    <row r="2334" spans="13:46" x14ac:dyDescent="0.35">
      <c r="M2334"/>
      <c r="AC2334"/>
      <c r="AR2334"/>
    </row>
    <row r="2335" spans="13:46" x14ac:dyDescent="0.35">
      <c r="M2335" s="38"/>
      <c r="AC2335" s="38"/>
      <c r="AR2335" s="38"/>
    </row>
    <row r="2336" spans="13:46" x14ac:dyDescent="0.35">
      <c r="M2336" s="38"/>
      <c r="AC2336"/>
      <c r="AR2336"/>
    </row>
    <row r="2337" spans="13:46" x14ac:dyDescent="0.35">
      <c r="M2337"/>
      <c r="AC2337"/>
      <c r="AR2337"/>
    </row>
    <row r="2338" spans="13:46" x14ac:dyDescent="0.35">
      <c r="M2338" s="38"/>
      <c r="O2338" s="39"/>
      <c r="AC2338"/>
      <c r="AR2338" s="38"/>
    </row>
    <row r="2339" spans="13:46" x14ac:dyDescent="0.35">
      <c r="M2339"/>
      <c r="AC2339"/>
      <c r="AR2339" s="38"/>
    </row>
    <row r="2340" spans="13:46" x14ac:dyDescent="0.35">
      <c r="M2340" s="38"/>
      <c r="AC2340" s="38"/>
      <c r="AR2340" s="38"/>
      <c r="AT2340" s="22"/>
    </row>
    <row r="2341" spans="13:46" x14ac:dyDescent="0.35">
      <c r="M2341" s="38"/>
      <c r="AC2341"/>
      <c r="AR2341" s="38"/>
    </row>
    <row r="2342" spans="13:46" x14ac:dyDescent="0.35">
      <c r="M2342" s="38"/>
      <c r="AC2342"/>
      <c r="AR2342" s="38"/>
    </row>
    <row r="2343" spans="13:46" x14ac:dyDescent="0.35">
      <c r="M2343" s="38"/>
      <c r="AC2343" s="38"/>
      <c r="AR2343" s="38"/>
      <c r="AT2343" s="22"/>
    </row>
    <row r="2344" spans="13:46" x14ac:dyDescent="0.35">
      <c r="M2344"/>
      <c r="AC2344"/>
      <c r="AR2344"/>
    </row>
    <row r="2345" spans="13:46" x14ac:dyDescent="0.35">
      <c r="M2345" s="38"/>
      <c r="AC2345" s="38"/>
      <c r="AR2345" s="38"/>
    </row>
    <row r="2346" spans="13:46" x14ac:dyDescent="0.35">
      <c r="M2346" s="38"/>
      <c r="AC2346" s="38"/>
      <c r="AR2346" s="38"/>
    </row>
    <row r="2347" spans="13:46" x14ac:dyDescent="0.35">
      <c r="M2347"/>
      <c r="AC2347"/>
      <c r="AR2347"/>
    </row>
    <row r="2348" spans="13:46" x14ac:dyDescent="0.35">
      <c r="M2348"/>
      <c r="AC2348"/>
      <c r="AR2348"/>
    </row>
    <row r="2349" spans="13:46" x14ac:dyDescent="0.35">
      <c r="M2349"/>
      <c r="AC2349"/>
      <c r="AR2349"/>
    </row>
    <row r="2350" spans="13:46" x14ac:dyDescent="0.35">
      <c r="M2350"/>
      <c r="AC2350"/>
      <c r="AR2350"/>
    </row>
    <row r="2351" spans="13:46" x14ac:dyDescent="0.35">
      <c r="M2351" s="38"/>
      <c r="AC2351"/>
      <c r="AR2351"/>
    </row>
    <row r="2352" spans="13:46" x14ac:dyDescent="0.35">
      <c r="M2352"/>
      <c r="AC2352"/>
      <c r="AR2352"/>
    </row>
    <row r="2353" spans="13:44" x14ac:dyDescent="0.35">
      <c r="M2353"/>
      <c r="AC2353"/>
      <c r="AR2353"/>
    </row>
    <row r="2354" spans="13:44" x14ac:dyDescent="0.35">
      <c r="M2354"/>
      <c r="AC2354"/>
      <c r="AR2354"/>
    </row>
    <row r="2355" spans="13:44" x14ac:dyDescent="0.35">
      <c r="M2355"/>
      <c r="AC2355"/>
      <c r="AR2355"/>
    </row>
    <row r="2356" spans="13:44" x14ac:dyDescent="0.35">
      <c r="M2356"/>
      <c r="AC2356"/>
      <c r="AR2356"/>
    </row>
    <row r="2357" spans="13:44" x14ac:dyDescent="0.35">
      <c r="M2357"/>
      <c r="AC2357"/>
      <c r="AR2357"/>
    </row>
    <row r="2358" spans="13:44" x14ac:dyDescent="0.35">
      <c r="M2358" s="38"/>
      <c r="AC2358" s="38"/>
      <c r="AR2358" s="38"/>
    </row>
    <row r="2359" spans="13:44" x14ac:dyDescent="0.35">
      <c r="M2359" s="38"/>
      <c r="AC2359"/>
      <c r="AR2359"/>
    </row>
    <row r="2360" spans="13:44" x14ac:dyDescent="0.35">
      <c r="M2360"/>
      <c r="AC2360"/>
      <c r="AR2360"/>
    </row>
    <row r="2361" spans="13:44" x14ac:dyDescent="0.35">
      <c r="M2361" s="38"/>
      <c r="AC2361" s="38"/>
      <c r="AR2361" s="38"/>
    </row>
    <row r="2362" spans="13:44" x14ac:dyDescent="0.35">
      <c r="M2362"/>
      <c r="AC2362"/>
      <c r="AR2362"/>
    </row>
    <row r="2363" spans="13:44" x14ac:dyDescent="0.35">
      <c r="M2363" s="38"/>
      <c r="AC2363"/>
      <c r="AR2363"/>
    </row>
    <row r="2364" spans="13:44" x14ac:dyDescent="0.35">
      <c r="M2364" s="38"/>
      <c r="AC2364" s="38"/>
      <c r="AR2364" s="38"/>
    </row>
    <row r="2365" spans="13:44" x14ac:dyDescent="0.35">
      <c r="M2365" s="38"/>
      <c r="AC2365" s="38"/>
      <c r="AR2365" s="38"/>
    </row>
    <row r="2366" spans="13:44" x14ac:dyDescent="0.35">
      <c r="M2366" s="38"/>
      <c r="AC2366" s="38"/>
      <c r="AR2366" s="38"/>
    </row>
    <row r="2367" spans="13:44" x14ac:dyDescent="0.35">
      <c r="M2367"/>
      <c r="AC2367"/>
      <c r="AR2367"/>
    </row>
    <row r="2368" spans="13:44" x14ac:dyDescent="0.35">
      <c r="M2368"/>
      <c r="AC2368"/>
      <c r="AR2368"/>
    </row>
    <row r="2369" spans="13:46" x14ac:dyDescent="0.35">
      <c r="M2369"/>
      <c r="AC2369"/>
      <c r="AR2369"/>
    </row>
    <row r="2370" spans="13:46" x14ac:dyDescent="0.35">
      <c r="M2370" s="38"/>
      <c r="O2370" s="39"/>
      <c r="AC2370"/>
      <c r="AR2370"/>
    </row>
    <row r="2371" spans="13:46" x14ac:dyDescent="0.35">
      <c r="M2371"/>
      <c r="AC2371"/>
      <c r="AR2371"/>
    </row>
    <row r="2372" spans="13:46" x14ac:dyDescent="0.35">
      <c r="M2372"/>
      <c r="AC2372"/>
      <c r="AR2372"/>
    </row>
    <row r="2373" spans="13:46" x14ac:dyDescent="0.35">
      <c r="M2373" s="38"/>
      <c r="AC2373"/>
      <c r="AR2373" s="38"/>
    </row>
    <row r="2374" spans="13:46" x14ac:dyDescent="0.35">
      <c r="M2374"/>
      <c r="AC2374"/>
      <c r="AR2374"/>
    </row>
    <row r="2375" spans="13:46" x14ac:dyDescent="0.35">
      <c r="M2375" s="38"/>
      <c r="AC2375" s="38"/>
      <c r="AR2375" s="38"/>
      <c r="AT2375" s="22"/>
    </row>
    <row r="2376" spans="13:46" x14ac:dyDescent="0.35">
      <c r="M2376" s="38"/>
      <c r="AC2376"/>
      <c r="AR2376"/>
    </row>
    <row r="2377" spans="13:46" x14ac:dyDescent="0.35">
      <c r="M2377" s="38"/>
      <c r="AC2377" s="38"/>
      <c r="AR2377" s="38"/>
    </row>
    <row r="2378" spans="13:46" x14ac:dyDescent="0.35">
      <c r="M2378"/>
      <c r="AC2378"/>
      <c r="AR2378"/>
    </row>
    <row r="2379" spans="13:46" x14ac:dyDescent="0.35">
      <c r="M2379"/>
      <c r="AC2379"/>
      <c r="AR2379"/>
    </row>
    <row r="2380" spans="13:46" x14ac:dyDescent="0.35">
      <c r="M2380" s="38"/>
      <c r="AC2380"/>
      <c r="AR2380" s="38"/>
    </row>
    <row r="2381" spans="13:46" x14ac:dyDescent="0.35">
      <c r="M2381"/>
      <c r="AC2381"/>
      <c r="AR2381"/>
    </row>
    <row r="2382" spans="13:46" x14ac:dyDescent="0.35">
      <c r="M2382"/>
      <c r="AC2382"/>
      <c r="AR2382"/>
    </row>
    <row r="2383" spans="13:46" x14ac:dyDescent="0.35">
      <c r="M2383"/>
      <c r="AC2383"/>
      <c r="AR2383"/>
    </row>
    <row r="2384" spans="13:46" x14ac:dyDescent="0.35">
      <c r="M2384"/>
      <c r="AC2384"/>
      <c r="AR2384"/>
    </row>
    <row r="2385" spans="13:44" x14ac:dyDescent="0.35">
      <c r="M2385"/>
      <c r="AC2385"/>
      <c r="AR2385"/>
    </row>
    <row r="2386" spans="13:44" x14ac:dyDescent="0.35">
      <c r="M2386"/>
      <c r="AC2386"/>
      <c r="AR2386"/>
    </row>
    <row r="2387" spans="13:44" x14ac:dyDescent="0.35">
      <c r="M2387"/>
      <c r="AC2387"/>
      <c r="AR2387"/>
    </row>
    <row r="2388" spans="13:44" x14ac:dyDescent="0.35">
      <c r="M2388" s="38"/>
      <c r="AC2388"/>
      <c r="AR2388" s="38"/>
    </row>
    <row r="2389" spans="13:44" x14ac:dyDescent="0.35">
      <c r="M2389"/>
      <c r="AC2389"/>
      <c r="AR2389"/>
    </row>
    <row r="2390" spans="13:44" x14ac:dyDescent="0.35">
      <c r="M2390"/>
      <c r="AC2390"/>
      <c r="AR2390"/>
    </row>
    <row r="2391" spans="13:44" x14ac:dyDescent="0.35">
      <c r="M2391"/>
      <c r="AC2391"/>
      <c r="AR2391"/>
    </row>
    <row r="2392" spans="13:44" x14ac:dyDescent="0.35">
      <c r="M2392"/>
      <c r="AC2392"/>
      <c r="AR2392"/>
    </row>
    <row r="2393" spans="13:44" x14ac:dyDescent="0.35">
      <c r="M2393"/>
      <c r="AC2393"/>
      <c r="AR2393"/>
    </row>
    <row r="2394" spans="13:44" x14ac:dyDescent="0.35">
      <c r="M2394"/>
      <c r="AC2394"/>
      <c r="AR2394"/>
    </row>
    <row r="2395" spans="13:44" x14ac:dyDescent="0.35">
      <c r="M2395" s="38"/>
      <c r="AC2395"/>
      <c r="AR2395" s="38"/>
    </row>
    <row r="2396" spans="13:44" x14ac:dyDescent="0.35">
      <c r="M2396"/>
      <c r="AC2396"/>
      <c r="AR2396"/>
    </row>
    <row r="2397" spans="13:44" x14ac:dyDescent="0.35">
      <c r="M2397"/>
      <c r="AC2397"/>
      <c r="AR2397"/>
    </row>
    <row r="2398" spans="13:44" x14ac:dyDescent="0.35">
      <c r="M2398"/>
      <c r="AC2398"/>
      <c r="AR2398"/>
    </row>
    <row r="2399" spans="13:44" x14ac:dyDescent="0.35">
      <c r="M2399"/>
      <c r="AC2399"/>
      <c r="AR2399"/>
    </row>
    <row r="2400" spans="13:44" x14ac:dyDescent="0.35">
      <c r="M2400" s="38"/>
      <c r="AC2400"/>
      <c r="AR2400" s="38"/>
    </row>
    <row r="2401" spans="13:46" x14ac:dyDescent="0.35">
      <c r="M2401"/>
      <c r="AC2401"/>
      <c r="AR2401"/>
    </row>
    <row r="2402" spans="13:46" x14ac:dyDescent="0.35">
      <c r="M2402"/>
      <c r="AC2402"/>
      <c r="AR2402"/>
      <c r="AT2402" s="31"/>
    </row>
    <row r="2403" spans="13:46" x14ac:dyDescent="0.35">
      <c r="M2403"/>
      <c r="O2403" s="39"/>
      <c r="AC2403"/>
      <c r="AR2403"/>
    </row>
    <row r="2404" spans="13:46" x14ac:dyDescent="0.35">
      <c r="M2404" s="38"/>
      <c r="AC2404"/>
      <c r="AR2404" s="38"/>
      <c r="AT2404" s="22"/>
    </row>
    <row r="2405" spans="13:46" x14ac:dyDescent="0.35">
      <c r="M2405" s="38"/>
      <c r="AC2405" s="38"/>
      <c r="AR2405" s="38"/>
    </row>
    <row r="2406" spans="13:46" x14ac:dyDescent="0.35">
      <c r="M2406" s="38"/>
      <c r="AC2406"/>
      <c r="AR2406" s="38"/>
    </row>
    <row r="2407" spans="13:46" x14ac:dyDescent="0.35">
      <c r="M2407" s="38"/>
      <c r="AC2407"/>
      <c r="AR2407"/>
    </row>
    <row r="2408" spans="13:46" x14ac:dyDescent="0.35">
      <c r="M2408" s="38"/>
      <c r="AC2408" s="38"/>
      <c r="AR2408" s="38"/>
    </row>
    <row r="2409" spans="13:46" x14ac:dyDescent="0.35">
      <c r="M2409"/>
      <c r="AC2409"/>
      <c r="AR2409"/>
    </row>
    <row r="2410" spans="13:46" x14ac:dyDescent="0.35">
      <c r="M2410"/>
      <c r="AC2410" s="38"/>
      <c r="AR2410" s="38"/>
    </row>
    <row r="2411" spans="13:46" x14ac:dyDescent="0.35">
      <c r="M2411"/>
      <c r="AC2411" s="38"/>
      <c r="AR2411"/>
    </row>
    <row r="2412" spans="13:46" x14ac:dyDescent="0.35">
      <c r="M2412"/>
      <c r="AC2412" s="38"/>
      <c r="AR2412" s="38"/>
    </row>
    <row r="2413" spans="13:46" x14ac:dyDescent="0.35">
      <c r="M2413"/>
      <c r="AC2413"/>
      <c r="AR2413"/>
    </row>
    <row r="2414" spans="13:46" x14ac:dyDescent="0.35">
      <c r="M2414"/>
      <c r="AC2414"/>
      <c r="AR2414"/>
    </row>
    <row r="2415" spans="13:46" x14ac:dyDescent="0.35">
      <c r="M2415"/>
      <c r="AC2415"/>
      <c r="AR2415"/>
    </row>
    <row r="2416" spans="13:46" x14ac:dyDescent="0.35">
      <c r="M2416"/>
      <c r="AC2416"/>
      <c r="AR2416"/>
      <c r="AT2416" s="22"/>
    </row>
    <row r="2417" spans="13:46" x14ac:dyDescent="0.35">
      <c r="M2417"/>
      <c r="AC2417"/>
      <c r="AR2417"/>
      <c r="AT2417" s="22"/>
    </row>
    <row r="2418" spans="13:46" x14ac:dyDescent="0.35">
      <c r="M2418"/>
      <c r="AC2418"/>
      <c r="AR2418"/>
    </row>
    <row r="2419" spans="13:46" x14ac:dyDescent="0.35">
      <c r="M2419"/>
      <c r="AC2419" s="38"/>
      <c r="AR2419"/>
    </row>
    <row r="2420" spans="13:46" x14ac:dyDescent="0.35">
      <c r="M2420"/>
      <c r="AC2420" s="38"/>
      <c r="AR2420"/>
    </row>
    <row r="2421" spans="13:46" x14ac:dyDescent="0.35">
      <c r="M2421" s="38"/>
      <c r="AC2421" s="38"/>
      <c r="AR2421" s="38"/>
      <c r="AT2421" s="22"/>
    </row>
    <row r="2422" spans="13:46" x14ac:dyDescent="0.35">
      <c r="M2422" s="38"/>
      <c r="AC2422" s="38"/>
      <c r="AR2422" s="38"/>
    </row>
    <row r="2423" spans="13:46" x14ac:dyDescent="0.35">
      <c r="M2423"/>
      <c r="AC2423"/>
      <c r="AM2423" s="23"/>
      <c r="AR2423"/>
    </row>
    <row r="2424" spans="13:46" x14ac:dyDescent="0.35">
      <c r="M2424"/>
      <c r="AC2424"/>
      <c r="AR2424"/>
    </row>
    <row r="2425" spans="13:46" x14ac:dyDescent="0.35">
      <c r="M2425"/>
      <c r="AC2425"/>
      <c r="AR2425"/>
    </row>
    <row r="2426" spans="13:46" x14ac:dyDescent="0.35">
      <c r="M2426" s="38"/>
      <c r="AC2426" s="38"/>
      <c r="AR2426" s="38"/>
    </row>
    <row r="2427" spans="13:46" x14ac:dyDescent="0.35">
      <c r="M2427"/>
      <c r="AC2427" s="38"/>
      <c r="AR2427" s="38"/>
    </row>
    <row r="2428" spans="13:46" x14ac:dyDescent="0.35">
      <c r="M2428" s="38"/>
      <c r="AC2428" s="38"/>
      <c r="AR2428" s="38"/>
    </row>
    <row r="2429" spans="13:46" x14ac:dyDescent="0.35">
      <c r="M2429"/>
      <c r="AC2429"/>
      <c r="AR2429"/>
    </row>
    <row r="2430" spans="13:46" x14ac:dyDescent="0.35">
      <c r="M2430"/>
      <c r="O2430" s="39"/>
      <c r="AC2430"/>
      <c r="AR2430"/>
      <c r="AT2430" s="22"/>
    </row>
    <row r="2431" spans="13:46" x14ac:dyDescent="0.35">
      <c r="M2431"/>
      <c r="AC2431"/>
      <c r="AR2431"/>
    </row>
    <row r="2432" spans="13:46" x14ac:dyDescent="0.35">
      <c r="M2432" s="38"/>
      <c r="AC2432" s="38"/>
      <c r="AR2432" s="38"/>
    </row>
    <row r="2433" spans="13:46" x14ac:dyDescent="0.35">
      <c r="M2433"/>
      <c r="AC2433"/>
      <c r="AR2433" s="38"/>
    </row>
    <row r="2434" spans="13:46" x14ac:dyDescent="0.35">
      <c r="M2434" s="38"/>
      <c r="AC2434" s="38"/>
      <c r="AR2434" s="38"/>
    </row>
    <row r="2435" spans="13:46" x14ac:dyDescent="0.35">
      <c r="M2435" s="38"/>
      <c r="AC2435" s="38"/>
      <c r="AR2435" s="38"/>
    </row>
    <row r="2436" spans="13:46" x14ac:dyDescent="0.35">
      <c r="M2436"/>
      <c r="AC2436"/>
      <c r="AR2436"/>
    </row>
    <row r="2437" spans="13:46" x14ac:dyDescent="0.35">
      <c r="M2437"/>
      <c r="AC2437"/>
      <c r="AR2437"/>
    </row>
    <row r="2438" spans="13:46" x14ac:dyDescent="0.35">
      <c r="M2438" s="38"/>
      <c r="AC2438"/>
      <c r="AR2438"/>
    </row>
    <row r="2439" spans="13:46" x14ac:dyDescent="0.35">
      <c r="M2439" s="38"/>
      <c r="AC2439"/>
      <c r="AR2439"/>
    </row>
    <row r="2440" spans="13:46" x14ac:dyDescent="0.35">
      <c r="M2440"/>
      <c r="AC2440"/>
      <c r="AR2440" s="38"/>
    </row>
    <row r="2441" spans="13:46" x14ac:dyDescent="0.35">
      <c r="M2441" s="38"/>
      <c r="AC2441" s="38"/>
      <c r="AR2441" s="38"/>
    </row>
    <row r="2442" spans="13:46" x14ac:dyDescent="0.35">
      <c r="M2442" s="38"/>
      <c r="AC2442"/>
      <c r="AR2442"/>
    </row>
    <row r="2443" spans="13:46" x14ac:dyDescent="0.35">
      <c r="M2443"/>
      <c r="AC2443" s="38"/>
      <c r="AR2443" s="38"/>
    </row>
    <row r="2444" spans="13:46" x14ac:dyDescent="0.35">
      <c r="M2444" s="38"/>
      <c r="AC2444"/>
      <c r="AR2444" s="38"/>
    </row>
    <row r="2445" spans="13:46" x14ac:dyDescent="0.35">
      <c r="M2445"/>
      <c r="AC2445"/>
      <c r="AR2445"/>
      <c r="AT2445" s="22"/>
    </row>
    <row r="2446" spans="13:46" x14ac:dyDescent="0.35">
      <c r="M2446"/>
      <c r="AC2446"/>
      <c r="AR2446"/>
    </row>
    <row r="2447" spans="13:46" x14ac:dyDescent="0.35">
      <c r="M2447"/>
      <c r="AC2447"/>
      <c r="AR2447"/>
    </row>
    <row r="2448" spans="13:46" x14ac:dyDescent="0.35">
      <c r="M2448" s="38"/>
      <c r="AC2448"/>
      <c r="AR2448" s="38"/>
    </row>
    <row r="2449" spans="13:46" x14ac:dyDescent="0.35">
      <c r="M2449"/>
      <c r="AC2449"/>
      <c r="AR2449"/>
      <c r="AT2449" s="22"/>
    </row>
    <row r="2450" spans="13:46" x14ac:dyDescent="0.35">
      <c r="M2450"/>
      <c r="AC2450"/>
      <c r="AR2450"/>
    </row>
    <row r="2451" spans="13:46" x14ac:dyDescent="0.35">
      <c r="M2451" s="38"/>
      <c r="AC2451" s="38"/>
      <c r="AR2451" s="38"/>
    </row>
    <row r="2452" spans="13:46" x14ac:dyDescent="0.35">
      <c r="M2452" s="38"/>
      <c r="AC2452" s="38"/>
      <c r="AR2452" s="38"/>
    </row>
    <row r="2453" spans="13:46" x14ac:dyDescent="0.35">
      <c r="M2453"/>
      <c r="AC2453" s="38"/>
      <c r="AR2453"/>
    </row>
    <row r="2454" spans="13:46" x14ac:dyDescent="0.35">
      <c r="M2454" s="38"/>
      <c r="AC2454" s="38"/>
      <c r="AR2454" s="38"/>
    </row>
    <row r="2455" spans="13:46" x14ac:dyDescent="0.35">
      <c r="M2455"/>
      <c r="AC2455"/>
      <c r="AR2455"/>
    </row>
    <row r="2456" spans="13:46" x14ac:dyDescent="0.35">
      <c r="M2456"/>
      <c r="AC2456"/>
      <c r="AR2456"/>
      <c r="AT2456" s="22"/>
    </row>
    <row r="2457" spans="13:46" x14ac:dyDescent="0.35">
      <c r="M2457"/>
      <c r="AC2457"/>
      <c r="AR2457"/>
    </row>
    <row r="2458" spans="13:46" x14ac:dyDescent="0.35">
      <c r="M2458" s="38"/>
      <c r="AC2458" s="38"/>
      <c r="AR2458" s="38"/>
    </row>
    <row r="2459" spans="13:46" x14ac:dyDescent="0.35">
      <c r="M2459" s="38"/>
      <c r="AC2459"/>
      <c r="AR2459"/>
    </row>
    <row r="2460" spans="13:46" x14ac:dyDescent="0.35">
      <c r="M2460" s="38"/>
      <c r="AC2460" s="38"/>
      <c r="AR2460" s="38"/>
    </row>
    <row r="2461" spans="13:46" x14ac:dyDescent="0.35">
      <c r="M2461" s="38"/>
      <c r="AC2461" s="38"/>
      <c r="AR2461" s="38"/>
    </row>
    <row r="2462" spans="13:46" x14ac:dyDescent="0.35">
      <c r="M2462"/>
      <c r="AC2462"/>
      <c r="AR2462"/>
    </row>
    <row r="2463" spans="13:46" x14ac:dyDescent="0.35">
      <c r="M2463" s="38"/>
      <c r="AC2463" s="38"/>
      <c r="AR2463" s="38"/>
    </row>
    <row r="2464" spans="13:46" x14ac:dyDescent="0.35">
      <c r="M2464" s="38"/>
      <c r="AC2464" s="38"/>
      <c r="AR2464" s="38"/>
    </row>
    <row r="2465" spans="13:44" x14ac:dyDescent="0.35">
      <c r="M2465"/>
      <c r="AC2465"/>
      <c r="AR2465"/>
    </row>
    <row r="2466" spans="13:44" x14ac:dyDescent="0.35">
      <c r="M2466"/>
      <c r="AC2466"/>
      <c r="AR2466"/>
    </row>
    <row r="2467" spans="13:44" x14ac:dyDescent="0.35">
      <c r="M2467"/>
      <c r="AC2467"/>
      <c r="AR2467"/>
    </row>
    <row r="2468" spans="13:44" x14ac:dyDescent="0.35">
      <c r="M2468" s="38"/>
      <c r="AC2468"/>
      <c r="AR2468" s="38"/>
    </row>
    <row r="2469" spans="13:44" x14ac:dyDescent="0.35">
      <c r="M2469" s="38"/>
      <c r="AC2469" s="38"/>
      <c r="AR2469" s="38"/>
    </row>
    <row r="2470" spans="13:44" x14ac:dyDescent="0.35">
      <c r="M2470"/>
      <c r="AC2470"/>
      <c r="AR2470"/>
    </row>
    <row r="2471" spans="13:44" x14ac:dyDescent="0.35">
      <c r="M2471"/>
      <c r="AC2471"/>
      <c r="AR2471"/>
    </row>
    <row r="2472" spans="13:44" x14ac:dyDescent="0.35">
      <c r="M2472"/>
      <c r="AC2472"/>
      <c r="AR2472"/>
    </row>
    <row r="2473" spans="13:44" x14ac:dyDescent="0.35">
      <c r="M2473"/>
      <c r="AC2473"/>
      <c r="AR2473"/>
    </row>
    <row r="2474" spans="13:44" x14ac:dyDescent="0.35">
      <c r="M2474"/>
      <c r="AC2474"/>
      <c r="AR2474"/>
    </row>
    <row r="2475" spans="13:44" x14ac:dyDescent="0.35">
      <c r="M2475" s="38"/>
      <c r="AC2475" s="38"/>
      <c r="AR2475"/>
    </row>
    <row r="2476" spans="13:44" x14ac:dyDescent="0.35">
      <c r="M2476" s="38"/>
      <c r="O2476" s="39"/>
      <c r="AC2476" s="38"/>
      <c r="AR2476" s="38"/>
    </row>
    <row r="2477" spans="13:44" x14ac:dyDescent="0.35">
      <c r="M2477"/>
      <c r="AC2477"/>
      <c r="AR2477"/>
    </row>
    <row r="2478" spans="13:44" x14ac:dyDescent="0.35">
      <c r="M2478" s="38"/>
      <c r="AC2478" s="38"/>
      <c r="AR2478" s="38"/>
    </row>
    <row r="2479" spans="13:44" x14ac:dyDescent="0.35">
      <c r="M2479" s="38"/>
      <c r="AC2479" s="38"/>
      <c r="AR2479" s="38"/>
    </row>
    <row r="2480" spans="13:44" x14ac:dyDescent="0.35">
      <c r="M2480" s="38"/>
      <c r="AC2480" s="38"/>
      <c r="AR2480"/>
    </row>
    <row r="2481" spans="13:46" x14ac:dyDescent="0.35">
      <c r="M2481"/>
      <c r="AC2481" s="38"/>
      <c r="AR2481"/>
    </row>
    <row r="2482" spans="13:46" x14ac:dyDescent="0.35">
      <c r="M2482" s="38"/>
      <c r="AC2482" s="38"/>
      <c r="AR2482" s="38"/>
    </row>
    <row r="2483" spans="13:46" x14ac:dyDescent="0.35">
      <c r="M2483" s="38"/>
      <c r="AC2483" s="38"/>
      <c r="AR2483" s="38"/>
    </row>
    <row r="2484" spans="13:46" x14ac:dyDescent="0.35">
      <c r="M2484" s="38"/>
      <c r="AC2484" s="38"/>
      <c r="AR2484" s="38"/>
    </row>
    <row r="2485" spans="13:46" x14ac:dyDescent="0.35">
      <c r="M2485"/>
      <c r="AC2485"/>
      <c r="AR2485" s="38"/>
    </row>
    <row r="2486" spans="13:46" x14ac:dyDescent="0.35">
      <c r="M2486"/>
      <c r="AC2486" s="38"/>
      <c r="AR2486" s="38"/>
    </row>
    <row r="2487" spans="13:46" x14ac:dyDescent="0.35">
      <c r="M2487" s="38"/>
      <c r="AC2487" s="38"/>
      <c r="AR2487"/>
    </row>
    <row r="2488" spans="13:46" x14ac:dyDescent="0.35">
      <c r="M2488"/>
      <c r="O2488" s="39"/>
      <c r="AC2488" s="38"/>
      <c r="AR2488"/>
      <c r="AT2488" s="39"/>
    </row>
    <row r="2489" spans="13:46" x14ac:dyDescent="0.35">
      <c r="M2489"/>
      <c r="AC2489" s="38"/>
      <c r="AR2489" s="38"/>
    </row>
    <row r="2490" spans="13:46" x14ac:dyDescent="0.35">
      <c r="M2490"/>
      <c r="AC2490" s="38"/>
      <c r="AR2490" s="38"/>
      <c r="AT2490" s="39"/>
    </row>
    <row r="2491" spans="13:46" x14ac:dyDescent="0.35">
      <c r="M2491"/>
      <c r="AC2491" s="38"/>
      <c r="AR2491" s="38"/>
    </row>
    <row r="2492" spans="13:46" x14ac:dyDescent="0.35">
      <c r="M2492"/>
      <c r="AC2492" s="38"/>
      <c r="AR2492" s="38"/>
    </row>
    <row r="2493" spans="13:46" x14ac:dyDescent="0.35">
      <c r="M2493"/>
      <c r="AC2493"/>
      <c r="AR2493" s="38"/>
    </row>
    <row r="2494" spans="13:46" x14ac:dyDescent="0.35">
      <c r="M2494" s="38"/>
      <c r="O2494" s="39"/>
      <c r="AC2494"/>
      <c r="AR2494" s="38"/>
    </row>
    <row r="2495" spans="13:46" x14ac:dyDescent="0.35">
      <c r="M2495"/>
      <c r="AC2495"/>
      <c r="AR2495" s="38"/>
    </row>
    <row r="2496" spans="13:46" x14ac:dyDescent="0.35">
      <c r="M2496"/>
      <c r="AC2496"/>
      <c r="AR2496"/>
    </row>
    <row r="2497" spans="13:44" x14ac:dyDescent="0.35">
      <c r="M2497"/>
      <c r="AC2497"/>
      <c r="AR2497"/>
    </row>
    <row r="2498" spans="13:44" x14ac:dyDescent="0.35">
      <c r="M2498"/>
      <c r="AC2498"/>
      <c r="AR2498"/>
    </row>
    <row r="2499" spans="13:44" x14ac:dyDescent="0.35">
      <c r="M2499"/>
      <c r="AC2499" s="38"/>
      <c r="AR2499" s="38"/>
    </row>
    <row r="2500" spans="13:44" x14ac:dyDescent="0.35">
      <c r="M2500" s="38"/>
      <c r="AC2500"/>
      <c r="AR2500" s="38"/>
    </row>
    <row r="2501" spans="13:44" x14ac:dyDescent="0.35">
      <c r="M2501"/>
      <c r="AC2501"/>
      <c r="AR2501"/>
    </row>
    <row r="2502" spans="13:44" x14ac:dyDescent="0.35">
      <c r="M2502" s="38"/>
      <c r="AC2502"/>
      <c r="AR2502"/>
    </row>
    <row r="2503" spans="13:44" x14ac:dyDescent="0.35">
      <c r="M2503" s="38"/>
      <c r="AC2503" s="38"/>
      <c r="AR2503" s="38"/>
    </row>
    <row r="2504" spans="13:44" x14ac:dyDescent="0.35">
      <c r="M2504"/>
      <c r="AC2504"/>
      <c r="AR2504"/>
    </row>
    <row r="2505" spans="13:44" x14ac:dyDescent="0.35">
      <c r="M2505" s="38"/>
      <c r="AC2505"/>
      <c r="AR2505"/>
    </row>
    <row r="2506" spans="13:44" x14ac:dyDescent="0.35">
      <c r="M2506"/>
      <c r="AC2506"/>
      <c r="AR2506"/>
    </row>
    <row r="2507" spans="13:44" x14ac:dyDescent="0.35">
      <c r="M2507" s="38"/>
      <c r="AC2507"/>
      <c r="AR2507"/>
    </row>
    <row r="2508" spans="13:44" x14ac:dyDescent="0.35">
      <c r="M2508"/>
      <c r="AC2508"/>
      <c r="AR2508" s="38"/>
    </row>
    <row r="2509" spans="13:44" x14ac:dyDescent="0.35">
      <c r="M2509"/>
      <c r="AC2509"/>
      <c r="AR2509" s="38"/>
    </row>
    <row r="2510" spans="13:44" x14ac:dyDescent="0.35">
      <c r="M2510" s="38"/>
      <c r="AC2510"/>
      <c r="AR2510" s="38"/>
    </row>
    <row r="2511" spans="13:44" x14ac:dyDescent="0.35">
      <c r="M2511"/>
      <c r="AC2511" s="38"/>
      <c r="AR2511" s="38"/>
    </row>
    <row r="2512" spans="13:44" x14ac:dyDescent="0.35">
      <c r="M2512"/>
      <c r="AC2512"/>
      <c r="AR2512" s="38"/>
    </row>
    <row r="2513" spans="13:44" x14ac:dyDescent="0.35">
      <c r="M2513" s="38"/>
      <c r="AC2513" s="38"/>
      <c r="AR2513" s="38"/>
    </row>
    <row r="2514" spans="13:44" x14ac:dyDescent="0.35">
      <c r="M2514" s="38"/>
      <c r="AC2514" s="38"/>
      <c r="AR2514" s="38"/>
    </row>
    <row r="2515" spans="13:44" x14ac:dyDescent="0.35">
      <c r="M2515" s="38"/>
      <c r="AC2515" s="38"/>
      <c r="AR2515" s="38"/>
    </row>
    <row r="2516" spans="13:44" x14ac:dyDescent="0.35">
      <c r="M2516" s="38"/>
      <c r="AC2516"/>
      <c r="AR2516" s="38"/>
    </row>
    <row r="2517" spans="13:44" x14ac:dyDescent="0.35">
      <c r="M2517"/>
      <c r="O2517" s="39"/>
      <c r="AC2517"/>
      <c r="AR2517"/>
    </row>
    <row r="2518" spans="13:44" x14ac:dyDescent="0.35">
      <c r="M2518"/>
      <c r="O2518" s="39"/>
      <c r="AC2518"/>
      <c r="AR2518"/>
    </row>
    <row r="2519" spans="13:44" x14ac:dyDescent="0.35">
      <c r="M2519"/>
      <c r="AC2519"/>
      <c r="AR2519"/>
    </row>
    <row r="2520" spans="13:44" x14ac:dyDescent="0.35">
      <c r="M2520"/>
      <c r="AC2520"/>
      <c r="AR2520" s="38"/>
    </row>
    <row r="2521" spans="13:44" x14ac:dyDescent="0.35">
      <c r="M2521" s="38"/>
      <c r="AC2521" s="38"/>
      <c r="AR2521" s="38"/>
    </row>
    <row r="2522" spans="13:44" x14ac:dyDescent="0.35">
      <c r="M2522" s="38"/>
      <c r="AC2522"/>
      <c r="AR2522" s="38"/>
    </row>
    <row r="2523" spans="13:44" x14ac:dyDescent="0.35">
      <c r="M2523"/>
      <c r="AC2523"/>
      <c r="AR2523"/>
    </row>
    <row r="2524" spans="13:44" x14ac:dyDescent="0.35">
      <c r="M2524" s="38"/>
      <c r="AC2524" s="38"/>
      <c r="AR2524" s="38"/>
    </row>
    <row r="2525" spans="13:44" x14ac:dyDescent="0.35">
      <c r="M2525" s="38"/>
      <c r="AC2525"/>
      <c r="AR2525"/>
    </row>
    <row r="2526" spans="13:44" x14ac:dyDescent="0.35">
      <c r="M2526" s="38"/>
      <c r="AC2526" s="38"/>
      <c r="AR2526" s="38"/>
    </row>
    <row r="2527" spans="13:44" x14ac:dyDescent="0.35">
      <c r="M2527"/>
      <c r="AC2527"/>
      <c r="AR2527"/>
    </row>
    <row r="2528" spans="13:44" x14ac:dyDescent="0.35">
      <c r="M2528"/>
      <c r="AC2528"/>
      <c r="AR2528"/>
    </row>
    <row r="2529" spans="13:44" x14ac:dyDescent="0.35">
      <c r="M2529"/>
      <c r="AC2529" s="38"/>
      <c r="AR2529"/>
    </row>
    <row r="2530" spans="13:44" x14ac:dyDescent="0.35">
      <c r="M2530" s="38"/>
      <c r="AC2530"/>
      <c r="AR2530"/>
    </row>
    <row r="2531" spans="13:44" x14ac:dyDescent="0.35">
      <c r="M2531"/>
      <c r="AC2531" s="38"/>
      <c r="AR2531"/>
    </row>
    <row r="2532" spans="13:44" x14ac:dyDescent="0.35">
      <c r="M2532"/>
      <c r="AC2532"/>
      <c r="AR2532"/>
    </row>
    <row r="2533" spans="13:44" x14ac:dyDescent="0.35">
      <c r="M2533"/>
      <c r="AC2533"/>
      <c r="AR2533"/>
    </row>
    <row r="2534" spans="13:44" x14ac:dyDescent="0.35">
      <c r="M2534"/>
      <c r="AC2534"/>
      <c r="AR2534" s="38"/>
    </row>
    <row r="2535" spans="13:44" x14ac:dyDescent="0.35">
      <c r="M2535"/>
      <c r="AC2535"/>
      <c r="AR2535"/>
    </row>
    <row r="2536" spans="13:44" x14ac:dyDescent="0.35">
      <c r="M2536" s="38"/>
      <c r="AC2536" s="38"/>
      <c r="AR2536" s="38"/>
    </row>
    <row r="2537" spans="13:44" x14ac:dyDescent="0.35">
      <c r="M2537" s="38"/>
      <c r="AC2537"/>
      <c r="AR2537"/>
    </row>
    <row r="2538" spans="13:44" x14ac:dyDescent="0.35">
      <c r="M2538"/>
      <c r="AC2538"/>
      <c r="AR2538"/>
    </row>
    <row r="2539" spans="13:44" x14ac:dyDescent="0.35">
      <c r="M2539"/>
      <c r="AC2539"/>
      <c r="AR2539" s="38"/>
    </row>
    <row r="2540" spans="13:44" x14ac:dyDescent="0.35">
      <c r="M2540"/>
      <c r="AC2540" s="38"/>
      <c r="AR2540" s="38"/>
    </row>
    <row r="2541" spans="13:44" x14ac:dyDescent="0.35">
      <c r="M2541" s="38"/>
      <c r="AC2541" s="38"/>
      <c r="AR2541" s="38"/>
    </row>
    <row r="2542" spans="13:44" x14ac:dyDescent="0.35">
      <c r="M2542"/>
      <c r="AC2542" s="38"/>
      <c r="AR2542" s="38"/>
    </row>
    <row r="2543" spans="13:44" x14ac:dyDescent="0.35">
      <c r="M2543" s="38"/>
      <c r="AC2543"/>
      <c r="AR2543" s="38"/>
    </row>
    <row r="2544" spans="13:44" x14ac:dyDescent="0.35">
      <c r="M2544" s="38"/>
      <c r="AC2544" s="38"/>
      <c r="AR2544" s="38"/>
    </row>
    <row r="2545" spans="13:44" x14ac:dyDescent="0.35">
      <c r="M2545" s="38"/>
      <c r="AC2545"/>
      <c r="AR2545"/>
    </row>
    <row r="2546" spans="13:44" x14ac:dyDescent="0.35">
      <c r="M2546"/>
      <c r="AC2546" s="38"/>
      <c r="AR2546"/>
    </row>
    <row r="2547" spans="13:44" x14ac:dyDescent="0.35">
      <c r="M2547" s="38"/>
      <c r="AC2547"/>
      <c r="AR2547"/>
    </row>
    <row r="2548" spans="13:44" x14ac:dyDescent="0.35">
      <c r="M2548"/>
      <c r="AC2548"/>
      <c r="AR2548"/>
    </row>
    <row r="2549" spans="13:44" x14ac:dyDescent="0.35">
      <c r="M2549" s="38"/>
      <c r="AC2549"/>
      <c r="AR2549"/>
    </row>
    <row r="2550" spans="13:44" x14ac:dyDescent="0.35">
      <c r="M2550"/>
      <c r="AC2550"/>
      <c r="AR2550"/>
    </row>
    <row r="2551" spans="13:44" x14ac:dyDescent="0.35">
      <c r="M2551"/>
      <c r="AC2551"/>
      <c r="AR2551"/>
    </row>
    <row r="2552" spans="13:44" x14ac:dyDescent="0.35">
      <c r="M2552"/>
      <c r="AC2552"/>
      <c r="AR2552"/>
    </row>
    <row r="2553" spans="13:44" x14ac:dyDescent="0.35">
      <c r="M2553" s="38"/>
      <c r="AC2553"/>
      <c r="AR2553"/>
    </row>
    <row r="2554" spans="13:44" x14ac:dyDescent="0.35">
      <c r="M2554" s="38"/>
      <c r="AC2554"/>
      <c r="AR2554"/>
    </row>
    <row r="2555" spans="13:44" x14ac:dyDescent="0.35">
      <c r="M2555"/>
      <c r="AC2555"/>
      <c r="AR2555"/>
    </row>
    <row r="2556" spans="13:44" x14ac:dyDescent="0.35">
      <c r="M2556" s="38"/>
      <c r="AC2556" s="38"/>
      <c r="AR2556" s="38"/>
    </row>
    <row r="2557" spans="13:44" x14ac:dyDescent="0.35">
      <c r="M2557" s="38"/>
      <c r="AC2557"/>
      <c r="AR2557"/>
    </row>
    <row r="2558" spans="13:44" x14ac:dyDescent="0.35">
      <c r="M2558" s="38"/>
      <c r="AC2558"/>
      <c r="AR2558"/>
    </row>
    <row r="2559" spans="13:44" x14ac:dyDescent="0.35">
      <c r="M2559"/>
      <c r="AC2559" s="38"/>
      <c r="AR2559"/>
    </row>
    <row r="2560" spans="13:44" x14ac:dyDescent="0.35">
      <c r="M2560"/>
      <c r="AC2560" s="38"/>
      <c r="AR2560"/>
    </row>
    <row r="2561" spans="13:46" x14ac:dyDescent="0.35">
      <c r="M2561"/>
      <c r="AC2561" s="38"/>
      <c r="AR2561"/>
    </row>
    <row r="2562" spans="13:46" x14ac:dyDescent="0.35">
      <c r="M2562"/>
      <c r="AC2562"/>
      <c r="AR2562"/>
    </row>
    <row r="2563" spans="13:46" x14ac:dyDescent="0.35">
      <c r="M2563"/>
      <c r="AC2563"/>
      <c r="AR2563" s="38"/>
    </row>
    <row r="2564" spans="13:46" x14ac:dyDescent="0.35">
      <c r="M2564"/>
      <c r="AC2564"/>
      <c r="AR2564" s="38"/>
    </row>
    <row r="2565" spans="13:46" x14ac:dyDescent="0.35">
      <c r="M2565"/>
      <c r="AC2565" s="38"/>
      <c r="AR2565" s="38"/>
    </row>
    <row r="2566" spans="13:46" x14ac:dyDescent="0.35">
      <c r="M2566"/>
      <c r="AC2566"/>
      <c r="AR2566" s="38"/>
    </row>
    <row r="2567" spans="13:46" x14ac:dyDescent="0.35">
      <c r="M2567"/>
      <c r="AC2567"/>
      <c r="AR2567"/>
    </row>
    <row r="2568" spans="13:46" x14ac:dyDescent="0.35">
      <c r="M2568"/>
      <c r="AC2568"/>
      <c r="AR2568"/>
    </row>
    <row r="2569" spans="13:46" x14ac:dyDescent="0.35">
      <c r="M2569"/>
      <c r="AC2569" s="38"/>
      <c r="AR2569" s="38"/>
    </row>
    <row r="2570" spans="13:46" x14ac:dyDescent="0.35">
      <c r="M2570"/>
      <c r="AC2570"/>
      <c r="AR2570"/>
    </row>
    <row r="2571" spans="13:46" x14ac:dyDescent="0.35">
      <c r="M2571"/>
      <c r="AC2571"/>
      <c r="AR2571"/>
    </row>
    <row r="2572" spans="13:46" x14ac:dyDescent="0.35">
      <c r="M2572"/>
      <c r="AC2572"/>
      <c r="AR2572"/>
    </row>
    <row r="2573" spans="13:46" x14ac:dyDescent="0.35">
      <c r="M2573"/>
      <c r="AC2573"/>
      <c r="AR2573"/>
    </row>
    <row r="2574" spans="13:46" x14ac:dyDescent="0.35">
      <c r="M2574"/>
      <c r="AC2574"/>
      <c r="AR2574"/>
      <c r="AT2574" s="22"/>
    </row>
    <row r="2575" spans="13:46" x14ac:dyDescent="0.35">
      <c r="M2575"/>
      <c r="AC2575"/>
      <c r="AR2575"/>
    </row>
    <row r="2576" spans="13:46" x14ac:dyDescent="0.35">
      <c r="M2576" s="38"/>
      <c r="AC2576" s="38"/>
      <c r="AR2576" s="38"/>
    </row>
    <row r="2577" spans="13:46" x14ac:dyDescent="0.35">
      <c r="M2577" s="38"/>
      <c r="AC2577" s="38"/>
      <c r="AR2577" s="38"/>
    </row>
    <row r="2578" spans="13:46" x14ac:dyDescent="0.35">
      <c r="M2578"/>
      <c r="O2578" s="39"/>
      <c r="AC2578"/>
      <c r="AR2578"/>
    </row>
    <row r="2579" spans="13:46" x14ac:dyDescent="0.35">
      <c r="M2579"/>
      <c r="AC2579" s="38"/>
      <c r="AR2579"/>
    </row>
    <row r="2580" spans="13:46" x14ac:dyDescent="0.35">
      <c r="M2580"/>
      <c r="AC2580"/>
      <c r="AR2580"/>
    </row>
    <row r="2581" spans="13:46" x14ac:dyDescent="0.35">
      <c r="M2581"/>
      <c r="AC2581" s="38"/>
      <c r="AR2581"/>
    </row>
    <row r="2582" spans="13:46" x14ac:dyDescent="0.35">
      <c r="M2582"/>
      <c r="AC2582"/>
      <c r="AR2582"/>
    </row>
    <row r="2583" spans="13:46" x14ac:dyDescent="0.35">
      <c r="M2583" s="38"/>
      <c r="AC2583"/>
      <c r="AR2583"/>
    </row>
    <row r="2584" spans="13:46" x14ac:dyDescent="0.35">
      <c r="M2584" s="38"/>
      <c r="AC2584"/>
      <c r="AR2584"/>
    </row>
    <row r="2585" spans="13:46" x14ac:dyDescent="0.35">
      <c r="M2585" s="38"/>
      <c r="AC2585" s="38"/>
      <c r="AR2585"/>
    </row>
    <row r="2586" spans="13:46" x14ac:dyDescent="0.35">
      <c r="M2586" s="38"/>
      <c r="AC2586"/>
      <c r="AR2586"/>
    </row>
    <row r="2587" spans="13:46" x14ac:dyDescent="0.35">
      <c r="M2587"/>
      <c r="AC2587"/>
      <c r="AR2587"/>
    </row>
    <row r="2588" spans="13:46" x14ac:dyDescent="0.35">
      <c r="M2588" s="38"/>
      <c r="AC2588"/>
      <c r="AR2588" s="38"/>
      <c r="AT2588" s="22"/>
    </row>
    <row r="2589" spans="13:46" x14ac:dyDescent="0.35">
      <c r="M2589" s="38"/>
      <c r="AC2589"/>
      <c r="AR2589" s="38"/>
    </row>
    <row r="2590" spans="13:46" x14ac:dyDescent="0.35">
      <c r="M2590"/>
      <c r="AC2590"/>
      <c r="AR2590"/>
    </row>
    <row r="2591" spans="13:46" x14ac:dyDescent="0.35">
      <c r="M2591" s="38"/>
      <c r="AC2591" s="38"/>
      <c r="AR2591" s="38"/>
    </row>
    <row r="2592" spans="13:46" x14ac:dyDescent="0.35">
      <c r="M2592" s="38"/>
      <c r="AC2592" s="38"/>
      <c r="AR2592" s="38"/>
    </row>
    <row r="2593" spans="13:46" x14ac:dyDescent="0.35">
      <c r="M2593"/>
      <c r="AC2593"/>
      <c r="AR2593" s="38"/>
      <c r="AT2593" s="39"/>
    </row>
    <row r="2594" spans="13:46" x14ac:dyDescent="0.35">
      <c r="M2594"/>
      <c r="AC2594"/>
      <c r="AR2594" s="38"/>
    </row>
    <row r="2595" spans="13:46" x14ac:dyDescent="0.35">
      <c r="M2595"/>
      <c r="AC2595"/>
      <c r="AR2595"/>
    </row>
    <row r="2596" spans="13:46" x14ac:dyDescent="0.35">
      <c r="M2596" s="38"/>
      <c r="AC2596"/>
      <c r="AR2596" s="38"/>
    </row>
    <row r="2597" spans="13:46" x14ac:dyDescent="0.35">
      <c r="M2597"/>
      <c r="AC2597"/>
      <c r="AR2597"/>
    </row>
    <row r="2598" spans="13:46" x14ac:dyDescent="0.35">
      <c r="M2598"/>
      <c r="AC2598"/>
      <c r="AR2598"/>
    </row>
    <row r="2599" spans="13:46" x14ac:dyDescent="0.35">
      <c r="M2599"/>
      <c r="AC2599"/>
      <c r="AR2599"/>
    </row>
    <row r="2600" spans="13:46" x14ac:dyDescent="0.35">
      <c r="M2600"/>
      <c r="AC2600"/>
      <c r="AR2600"/>
    </row>
    <row r="2601" spans="13:46" x14ac:dyDescent="0.35">
      <c r="M2601"/>
      <c r="O2601" s="39"/>
      <c r="AC2601"/>
      <c r="AR2601"/>
    </row>
    <row r="2602" spans="13:46" x14ac:dyDescent="0.35">
      <c r="M2602"/>
      <c r="AC2602"/>
      <c r="AR2602"/>
    </row>
    <row r="2603" spans="13:46" x14ac:dyDescent="0.35">
      <c r="M2603"/>
      <c r="AC2603"/>
      <c r="AR2603"/>
    </row>
    <row r="2604" spans="13:46" x14ac:dyDescent="0.35">
      <c r="M2604" s="38"/>
      <c r="AC2604"/>
      <c r="AR2604"/>
    </row>
    <row r="2605" spans="13:46" x14ac:dyDescent="0.35">
      <c r="M2605"/>
      <c r="AC2605"/>
      <c r="AR2605"/>
    </row>
    <row r="2606" spans="13:46" x14ac:dyDescent="0.35">
      <c r="M2606"/>
      <c r="AC2606"/>
      <c r="AR2606"/>
    </row>
    <row r="2607" spans="13:46" x14ac:dyDescent="0.35">
      <c r="M2607"/>
      <c r="AC2607"/>
      <c r="AR2607"/>
    </row>
    <row r="2608" spans="13:46" x14ac:dyDescent="0.35">
      <c r="M2608"/>
      <c r="AC2608"/>
      <c r="AR2608"/>
    </row>
    <row r="2609" spans="13:46" x14ac:dyDescent="0.35">
      <c r="M2609"/>
      <c r="AC2609"/>
      <c r="AR2609"/>
    </row>
    <row r="2610" spans="13:46" x14ac:dyDescent="0.35">
      <c r="M2610" s="38"/>
      <c r="AC2610" s="38"/>
      <c r="AR2610" s="38"/>
    </row>
    <row r="2611" spans="13:46" x14ac:dyDescent="0.35">
      <c r="M2611" s="38"/>
      <c r="AC2611" s="38"/>
      <c r="AN2611" s="23"/>
      <c r="AR2611" s="38"/>
    </row>
    <row r="2612" spans="13:46" x14ac:dyDescent="0.35">
      <c r="M2612"/>
      <c r="AC2612"/>
      <c r="AR2612"/>
    </row>
    <row r="2613" spans="13:46" x14ac:dyDescent="0.35">
      <c r="M2613"/>
      <c r="AC2613"/>
      <c r="AR2613"/>
    </row>
    <row r="2614" spans="13:46" x14ac:dyDescent="0.35">
      <c r="M2614"/>
      <c r="AC2614"/>
      <c r="AR2614"/>
      <c r="AT2614" s="22"/>
    </row>
    <row r="2615" spans="13:46" x14ac:dyDescent="0.35">
      <c r="M2615"/>
      <c r="AC2615"/>
      <c r="AR2615"/>
    </row>
    <row r="2616" spans="13:46" x14ac:dyDescent="0.35">
      <c r="M2616"/>
      <c r="AC2616"/>
      <c r="AR2616"/>
    </row>
    <row r="2617" spans="13:46" x14ac:dyDescent="0.35">
      <c r="M2617" s="38"/>
      <c r="AC2617" s="38"/>
      <c r="AR2617" s="38"/>
    </row>
    <row r="2618" spans="13:46" x14ac:dyDescent="0.35">
      <c r="M2618" s="38"/>
      <c r="AC2618" s="38"/>
      <c r="AR2618" s="38"/>
    </row>
    <row r="2619" spans="13:46" x14ac:dyDescent="0.35">
      <c r="M2619"/>
      <c r="AC2619"/>
      <c r="AR2619"/>
    </row>
    <row r="2620" spans="13:46" x14ac:dyDescent="0.35">
      <c r="M2620"/>
      <c r="AC2620"/>
      <c r="AR2620"/>
    </row>
    <row r="2621" spans="13:46" x14ac:dyDescent="0.35">
      <c r="M2621" s="38"/>
      <c r="AC2621" s="38"/>
      <c r="AR2621" s="38"/>
    </row>
    <row r="2622" spans="13:46" x14ac:dyDescent="0.35">
      <c r="M2622"/>
      <c r="AC2622"/>
      <c r="AN2622" s="23"/>
      <c r="AR2622"/>
    </row>
    <row r="2623" spans="13:46" x14ac:dyDescent="0.35">
      <c r="M2623"/>
      <c r="AC2623"/>
      <c r="AR2623"/>
    </row>
    <row r="2624" spans="13:46" x14ac:dyDescent="0.35">
      <c r="M2624"/>
      <c r="AC2624"/>
      <c r="AR2624"/>
    </row>
    <row r="2625" spans="13:44" x14ac:dyDescent="0.35">
      <c r="M2625"/>
      <c r="AC2625"/>
      <c r="AR2625"/>
    </row>
    <row r="2626" spans="13:44" x14ac:dyDescent="0.35">
      <c r="M2626"/>
      <c r="AC2626"/>
      <c r="AR2626"/>
    </row>
    <row r="2627" spans="13:44" x14ac:dyDescent="0.35">
      <c r="M2627"/>
      <c r="AC2627"/>
      <c r="AR2627"/>
    </row>
    <row r="2628" spans="13:44" x14ac:dyDescent="0.35">
      <c r="M2628"/>
      <c r="AC2628"/>
      <c r="AR2628"/>
    </row>
    <row r="2629" spans="13:44" x14ac:dyDescent="0.35">
      <c r="M2629"/>
      <c r="AC2629"/>
      <c r="AR2629"/>
    </row>
    <row r="2630" spans="13:44" x14ac:dyDescent="0.35">
      <c r="M2630" s="38"/>
      <c r="AC2630" s="38"/>
      <c r="AR2630" s="38"/>
    </row>
    <row r="2631" spans="13:44" x14ac:dyDescent="0.35">
      <c r="M2631"/>
      <c r="AC2631"/>
      <c r="AR2631"/>
    </row>
    <row r="2632" spans="13:44" x14ac:dyDescent="0.35">
      <c r="M2632"/>
      <c r="AC2632"/>
      <c r="AR2632"/>
    </row>
    <row r="2633" spans="13:44" x14ac:dyDescent="0.35">
      <c r="M2633"/>
      <c r="AC2633"/>
      <c r="AR2633"/>
    </row>
    <row r="2634" spans="13:44" x14ac:dyDescent="0.35">
      <c r="M2634"/>
      <c r="AC2634"/>
      <c r="AR2634"/>
    </row>
    <row r="2635" spans="13:44" x14ac:dyDescent="0.35">
      <c r="M2635"/>
      <c r="AC2635"/>
      <c r="AR2635"/>
    </row>
    <row r="2636" spans="13:44" x14ac:dyDescent="0.35">
      <c r="M2636"/>
      <c r="AC2636"/>
      <c r="AR2636"/>
    </row>
    <row r="2637" spans="13:44" x14ac:dyDescent="0.35">
      <c r="M2637" s="38"/>
      <c r="AC2637"/>
      <c r="AR2637"/>
    </row>
    <row r="2638" spans="13:44" x14ac:dyDescent="0.35">
      <c r="M2638" s="38"/>
      <c r="AC2638"/>
      <c r="AR2638" s="38"/>
    </row>
    <row r="2639" spans="13:44" x14ac:dyDescent="0.35">
      <c r="M2639" s="38"/>
      <c r="AC2639"/>
      <c r="AR2639" s="38"/>
    </row>
    <row r="2640" spans="13:44" x14ac:dyDescent="0.35">
      <c r="M2640" s="38"/>
      <c r="AC2640"/>
      <c r="AR2640" s="38"/>
    </row>
    <row r="2641" spans="13:46" x14ac:dyDescent="0.35">
      <c r="M2641" s="38"/>
      <c r="AC2641"/>
      <c r="AR2641"/>
    </row>
    <row r="2642" spans="13:46" x14ac:dyDescent="0.35">
      <c r="M2642" s="38"/>
      <c r="AC2642"/>
      <c r="AR2642"/>
    </row>
    <row r="2643" spans="13:46" x14ac:dyDescent="0.35">
      <c r="M2643" s="38"/>
      <c r="AC2643"/>
      <c r="AR2643"/>
    </row>
    <row r="2644" spans="13:46" x14ac:dyDescent="0.35">
      <c r="M2644" s="38"/>
      <c r="AC2644"/>
      <c r="AR2644"/>
    </row>
    <row r="2645" spans="13:46" x14ac:dyDescent="0.35">
      <c r="M2645"/>
      <c r="AC2645" s="38"/>
      <c r="AR2645" s="38"/>
    </row>
    <row r="2646" spans="13:46" x14ac:dyDescent="0.35">
      <c r="M2646"/>
      <c r="AC2646"/>
      <c r="AR2646"/>
    </row>
    <row r="2647" spans="13:46" x14ac:dyDescent="0.35">
      <c r="M2647"/>
      <c r="AC2647"/>
      <c r="AR2647"/>
    </row>
    <row r="2648" spans="13:46" x14ac:dyDescent="0.35">
      <c r="M2648"/>
      <c r="AC2648"/>
      <c r="AR2648"/>
    </row>
    <row r="2649" spans="13:46" x14ac:dyDescent="0.35">
      <c r="M2649"/>
      <c r="AC2649"/>
      <c r="AR2649"/>
    </row>
    <row r="2650" spans="13:46" x14ac:dyDescent="0.35">
      <c r="M2650"/>
      <c r="AC2650"/>
      <c r="AR2650"/>
    </row>
    <row r="2651" spans="13:46" x14ac:dyDescent="0.35">
      <c r="M2651"/>
      <c r="AC2651"/>
      <c r="AR2651"/>
    </row>
    <row r="2652" spans="13:46" x14ac:dyDescent="0.35">
      <c r="M2652"/>
      <c r="AC2652"/>
      <c r="AR2652"/>
    </row>
    <row r="2653" spans="13:46" x14ac:dyDescent="0.35">
      <c r="M2653"/>
      <c r="AC2653"/>
      <c r="AR2653"/>
    </row>
    <row r="2654" spans="13:46" x14ac:dyDescent="0.35">
      <c r="M2654"/>
      <c r="AC2654"/>
      <c r="AR2654"/>
    </row>
    <row r="2655" spans="13:46" x14ac:dyDescent="0.35">
      <c r="M2655"/>
      <c r="AC2655"/>
      <c r="AR2655"/>
      <c r="AT2655" s="22"/>
    </row>
    <row r="2656" spans="13:46" x14ac:dyDescent="0.35">
      <c r="M2656" s="38"/>
      <c r="AC2656"/>
      <c r="AR2656"/>
    </row>
    <row r="2657" spans="13:46" x14ac:dyDescent="0.35">
      <c r="M2657" s="38"/>
      <c r="AC2657" s="38"/>
      <c r="AR2657" s="38"/>
    </row>
    <row r="2658" spans="13:46" x14ac:dyDescent="0.35">
      <c r="M2658"/>
      <c r="AC2658"/>
      <c r="AR2658"/>
    </row>
    <row r="2659" spans="13:46" x14ac:dyDescent="0.35">
      <c r="M2659"/>
      <c r="AC2659"/>
      <c r="AR2659"/>
    </row>
    <row r="2660" spans="13:46" x14ac:dyDescent="0.35">
      <c r="M2660"/>
      <c r="AC2660"/>
      <c r="AR2660"/>
    </row>
    <row r="2661" spans="13:46" x14ac:dyDescent="0.35">
      <c r="M2661"/>
      <c r="AC2661"/>
      <c r="AR2661"/>
    </row>
    <row r="2662" spans="13:46" x14ac:dyDescent="0.35">
      <c r="M2662"/>
      <c r="AC2662"/>
      <c r="AR2662"/>
    </row>
    <row r="2663" spans="13:46" x14ac:dyDescent="0.35">
      <c r="M2663"/>
      <c r="AC2663"/>
      <c r="AR2663"/>
    </row>
    <row r="2664" spans="13:46" x14ac:dyDescent="0.35">
      <c r="M2664" s="38"/>
      <c r="O2664" s="39"/>
      <c r="AC2664"/>
      <c r="AR2664" s="38"/>
    </row>
    <row r="2665" spans="13:46" x14ac:dyDescent="0.35">
      <c r="M2665"/>
      <c r="AC2665"/>
      <c r="AR2665"/>
      <c r="AT2665" s="22"/>
    </row>
    <row r="2666" spans="13:46" x14ac:dyDescent="0.35">
      <c r="M2666"/>
      <c r="AC2666"/>
      <c r="AR2666"/>
    </row>
    <row r="2667" spans="13:46" x14ac:dyDescent="0.35">
      <c r="M2667"/>
      <c r="AC2667"/>
      <c r="AR2667"/>
    </row>
    <row r="2668" spans="13:46" x14ac:dyDescent="0.35">
      <c r="M2668"/>
      <c r="AC2668"/>
      <c r="AR2668"/>
    </row>
    <row r="2669" spans="13:46" x14ac:dyDescent="0.35">
      <c r="M2669"/>
      <c r="AC2669"/>
      <c r="AR2669"/>
    </row>
    <row r="2670" spans="13:46" x14ac:dyDescent="0.35">
      <c r="M2670" s="38"/>
      <c r="AC2670"/>
      <c r="AR2670"/>
    </row>
    <row r="2671" spans="13:46" x14ac:dyDescent="0.35">
      <c r="M2671" s="38"/>
      <c r="AC2671"/>
      <c r="AR2671" s="38"/>
    </row>
    <row r="2672" spans="13:46" x14ac:dyDescent="0.35">
      <c r="M2672"/>
      <c r="AC2672"/>
      <c r="AR2672"/>
    </row>
    <row r="2673" spans="13:44" x14ac:dyDescent="0.35">
      <c r="M2673" s="38"/>
      <c r="AC2673"/>
      <c r="AR2673"/>
    </row>
    <row r="2674" spans="13:44" x14ac:dyDescent="0.35">
      <c r="M2674"/>
      <c r="AC2674"/>
      <c r="AR2674"/>
    </row>
    <row r="2675" spans="13:44" x14ac:dyDescent="0.35">
      <c r="M2675"/>
      <c r="AC2675"/>
      <c r="AR2675"/>
    </row>
    <row r="2676" spans="13:44" x14ac:dyDescent="0.35">
      <c r="M2676"/>
      <c r="AC2676"/>
      <c r="AR2676"/>
    </row>
    <row r="2677" spans="13:44" x14ac:dyDescent="0.35">
      <c r="M2677" s="38"/>
      <c r="AC2677"/>
      <c r="AR2677"/>
    </row>
    <row r="2678" spans="13:44" x14ac:dyDescent="0.35">
      <c r="M2678" s="38"/>
      <c r="AC2678" s="38"/>
      <c r="AR2678" s="38"/>
    </row>
    <row r="2679" spans="13:44" x14ac:dyDescent="0.35">
      <c r="M2679" s="38"/>
      <c r="AC2679" s="38"/>
      <c r="AR2679" s="38"/>
    </row>
    <row r="2680" spans="13:44" x14ac:dyDescent="0.35">
      <c r="M2680" s="38"/>
      <c r="AC2680"/>
      <c r="AR2680"/>
    </row>
    <row r="2681" spans="13:44" x14ac:dyDescent="0.35">
      <c r="M2681" s="38"/>
      <c r="AC2681"/>
      <c r="AR2681" s="38"/>
    </row>
    <row r="2682" spans="13:44" x14ac:dyDescent="0.35">
      <c r="M2682"/>
      <c r="AC2682"/>
      <c r="AR2682"/>
    </row>
    <row r="2683" spans="13:44" x14ac:dyDescent="0.35">
      <c r="M2683"/>
      <c r="AC2683"/>
      <c r="AR2683"/>
    </row>
    <row r="2684" spans="13:44" x14ac:dyDescent="0.35">
      <c r="M2684" s="38"/>
      <c r="AC2684" s="38"/>
      <c r="AR2684" s="38"/>
    </row>
    <row r="2685" spans="13:44" x14ac:dyDescent="0.35">
      <c r="M2685"/>
      <c r="AC2685"/>
      <c r="AR2685"/>
    </row>
    <row r="2686" spans="13:44" x14ac:dyDescent="0.35">
      <c r="M2686" s="38"/>
      <c r="AC2686" s="38"/>
      <c r="AR2686" s="38"/>
    </row>
    <row r="2687" spans="13:44" x14ac:dyDescent="0.35">
      <c r="M2687"/>
      <c r="AC2687"/>
      <c r="AR2687"/>
    </row>
    <row r="2688" spans="13:44" x14ac:dyDescent="0.35">
      <c r="M2688"/>
      <c r="AC2688"/>
      <c r="AR2688"/>
    </row>
    <row r="2689" spans="13:46" x14ac:dyDescent="0.35">
      <c r="M2689"/>
      <c r="AC2689"/>
      <c r="AR2689"/>
    </row>
    <row r="2690" spans="13:46" x14ac:dyDescent="0.35">
      <c r="M2690"/>
      <c r="AC2690"/>
      <c r="AR2690" s="38"/>
      <c r="AT2690" s="39"/>
    </row>
    <row r="2691" spans="13:46" x14ac:dyDescent="0.35">
      <c r="M2691" s="38"/>
      <c r="AC2691"/>
      <c r="AR2691" s="38"/>
    </row>
    <row r="2692" spans="13:46" x14ac:dyDescent="0.35">
      <c r="M2692"/>
      <c r="AC2692"/>
      <c r="AR2692"/>
    </row>
    <row r="2693" spans="13:46" x14ac:dyDescent="0.35">
      <c r="M2693" s="38"/>
      <c r="AC2693"/>
      <c r="AR2693"/>
    </row>
    <row r="2694" spans="13:46" x14ac:dyDescent="0.35">
      <c r="M2694" s="38"/>
      <c r="AC2694"/>
      <c r="AR2694" s="38"/>
    </row>
    <row r="2695" spans="13:46" x14ac:dyDescent="0.35">
      <c r="M2695"/>
      <c r="AC2695"/>
      <c r="AR2695"/>
    </row>
    <row r="2696" spans="13:46" x14ac:dyDescent="0.35">
      <c r="M2696" s="38"/>
      <c r="AC2696"/>
      <c r="AR2696"/>
    </row>
    <row r="2697" spans="13:46" x14ac:dyDescent="0.35">
      <c r="M2697" s="38"/>
      <c r="AC2697"/>
      <c r="AR2697"/>
    </row>
    <row r="2698" spans="13:46" x14ac:dyDescent="0.35">
      <c r="M2698" s="38"/>
      <c r="AC2698" s="38"/>
      <c r="AR2698"/>
    </row>
    <row r="2699" spans="13:46" x14ac:dyDescent="0.35">
      <c r="M2699"/>
      <c r="AC2699"/>
      <c r="AR2699"/>
    </row>
    <row r="2700" spans="13:46" x14ac:dyDescent="0.35">
      <c r="M2700"/>
      <c r="AC2700"/>
      <c r="AR2700"/>
    </row>
    <row r="2701" spans="13:46" x14ac:dyDescent="0.35">
      <c r="M2701" s="38"/>
      <c r="AC2701" s="38"/>
      <c r="AR2701" s="38"/>
    </row>
    <row r="2702" spans="13:46" x14ac:dyDescent="0.35">
      <c r="M2702" s="38"/>
      <c r="AC2702"/>
      <c r="AR2702" s="38"/>
    </row>
    <row r="2703" spans="13:46" x14ac:dyDescent="0.35">
      <c r="M2703" s="38"/>
      <c r="AC2703" s="38"/>
      <c r="AR2703" s="38"/>
    </row>
    <row r="2704" spans="13:46" x14ac:dyDescent="0.35">
      <c r="M2704"/>
      <c r="AC2704"/>
      <c r="AR2704"/>
    </row>
    <row r="2705" spans="13:44" x14ac:dyDescent="0.35">
      <c r="M2705"/>
      <c r="AC2705"/>
      <c r="AR2705"/>
    </row>
    <row r="2706" spans="13:44" x14ac:dyDescent="0.35">
      <c r="M2706"/>
      <c r="AC2706"/>
      <c r="AR2706" s="38"/>
    </row>
    <row r="2707" spans="13:44" x14ac:dyDescent="0.35">
      <c r="M2707"/>
      <c r="AC2707"/>
      <c r="AR2707"/>
    </row>
    <row r="2708" spans="13:44" x14ac:dyDescent="0.35">
      <c r="M2708"/>
      <c r="AC2708"/>
      <c r="AR2708"/>
    </row>
    <row r="2709" spans="13:44" x14ac:dyDescent="0.35">
      <c r="M2709"/>
      <c r="AC2709" s="38"/>
      <c r="AR2709"/>
    </row>
    <row r="2710" spans="13:44" x14ac:dyDescent="0.35">
      <c r="M2710"/>
      <c r="AC2710"/>
      <c r="AR2710"/>
    </row>
    <row r="2711" spans="13:44" x14ac:dyDescent="0.35">
      <c r="M2711" s="38"/>
      <c r="AC2711"/>
      <c r="AR2711"/>
    </row>
    <row r="2712" spans="13:44" x14ac:dyDescent="0.35">
      <c r="M2712"/>
      <c r="AC2712"/>
      <c r="AR2712"/>
    </row>
    <row r="2713" spans="13:44" x14ac:dyDescent="0.35">
      <c r="M2713"/>
      <c r="AC2713"/>
      <c r="AR2713"/>
    </row>
    <row r="2714" spans="13:44" x14ac:dyDescent="0.35">
      <c r="M2714" s="38"/>
      <c r="AC2714" s="38"/>
      <c r="AR2714" s="38"/>
    </row>
    <row r="2715" spans="13:44" x14ac:dyDescent="0.35">
      <c r="M2715"/>
      <c r="AC2715"/>
      <c r="AR2715"/>
    </row>
    <row r="2716" spans="13:44" x14ac:dyDescent="0.35">
      <c r="M2716"/>
      <c r="AC2716"/>
      <c r="AR2716"/>
    </row>
    <row r="2717" spans="13:44" x14ac:dyDescent="0.35">
      <c r="M2717"/>
      <c r="AC2717"/>
      <c r="AR2717"/>
    </row>
    <row r="2718" spans="13:44" x14ac:dyDescent="0.35">
      <c r="M2718"/>
      <c r="AC2718"/>
      <c r="AR2718"/>
    </row>
    <row r="2719" spans="13:44" x14ac:dyDescent="0.35">
      <c r="M2719"/>
      <c r="AC2719"/>
      <c r="AR2719"/>
    </row>
    <row r="2720" spans="13:44" x14ac:dyDescent="0.35">
      <c r="M2720"/>
      <c r="AC2720"/>
      <c r="AR2720"/>
    </row>
    <row r="2721" spans="13:44" x14ac:dyDescent="0.35">
      <c r="M2721"/>
      <c r="O2721" s="39"/>
      <c r="AC2721"/>
      <c r="AR2721"/>
    </row>
    <row r="2722" spans="13:44" x14ac:dyDescent="0.35">
      <c r="M2722"/>
      <c r="AC2722"/>
      <c r="AR2722"/>
    </row>
    <row r="2723" spans="13:44" x14ac:dyDescent="0.35">
      <c r="M2723"/>
      <c r="AC2723"/>
      <c r="AR2723"/>
    </row>
    <row r="2724" spans="13:44" x14ac:dyDescent="0.35">
      <c r="M2724"/>
      <c r="AC2724"/>
      <c r="AR2724"/>
    </row>
    <row r="2725" spans="13:44" x14ac:dyDescent="0.35">
      <c r="M2725"/>
      <c r="AC2725"/>
      <c r="AR2725"/>
    </row>
    <row r="2726" spans="13:44" x14ac:dyDescent="0.35">
      <c r="M2726"/>
      <c r="AC2726"/>
      <c r="AR2726"/>
    </row>
    <row r="2727" spans="13:44" x14ac:dyDescent="0.35">
      <c r="M2727"/>
      <c r="AC2727"/>
      <c r="AR2727"/>
    </row>
    <row r="2728" spans="13:44" x14ac:dyDescent="0.35">
      <c r="M2728"/>
      <c r="AC2728"/>
      <c r="AR2728"/>
    </row>
    <row r="2729" spans="13:44" x14ac:dyDescent="0.35">
      <c r="M2729"/>
      <c r="AC2729"/>
      <c r="AR2729"/>
    </row>
    <row r="2730" spans="13:44" x14ac:dyDescent="0.35">
      <c r="M2730"/>
      <c r="AC2730"/>
      <c r="AR2730"/>
    </row>
    <row r="2731" spans="13:44" x14ac:dyDescent="0.35">
      <c r="M2731"/>
      <c r="AC2731"/>
      <c r="AR2731"/>
    </row>
    <row r="2732" spans="13:44" x14ac:dyDescent="0.35">
      <c r="M2732"/>
      <c r="AC2732"/>
      <c r="AR2732"/>
    </row>
    <row r="2733" spans="13:44" x14ac:dyDescent="0.35">
      <c r="M2733"/>
      <c r="AC2733"/>
      <c r="AR2733"/>
    </row>
    <row r="2734" spans="13:44" x14ac:dyDescent="0.35">
      <c r="M2734"/>
      <c r="AC2734"/>
      <c r="AR2734"/>
    </row>
    <row r="2735" spans="13:44" x14ac:dyDescent="0.35">
      <c r="M2735" s="38"/>
      <c r="AC2735"/>
      <c r="AR2735" s="38"/>
    </row>
    <row r="2736" spans="13:44" x14ac:dyDescent="0.35">
      <c r="M2736"/>
      <c r="AC2736"/>
      <c r="AR2736"/>
    </row>
    <row r="2737" spans="13:46" x14ac:dyDescent="0.35">
      <c r="M2737" s="38"/>
      <c r="AC2737"/>
      <c r="AR2737" s="38"/>
    </row>
    <row r="2738" spans="13:46" x14ac:dyDescent="0.35">
      <c r="M2738"/>
      <c r="AC2738"/>
      <c r="AR2738"/>
    </row>
    <row r="2739" spans="13:46" x14ac:dyDescent="0.35">
      <c r="M2739"/>
      <c r="AC2739"/>
      <c r="AR2739"/>
    </row>
    <row r="2740" spans="13:46" x14ac:dyDescent="0.35">
      <c r="M2740"/>
      <c r="AC2740"/>
      <c r="AR2740"/>
    </row>
    <row r="2741" spans="13:46" x14ac:dyDescent="0.35">
      <c r="M2741"/>
      <c r="AC2741"/>
      <c r="AR2741"/>
      <c r="AT2741" s="22"/>
    </row>
    <row r="2742" spans="13:46" x14ac:dyDescent="0.35">
      <c r="M2742" s="38"/>
      <c r="AC2742"/>
      <c r="AR2742"/>
    </row>
    <row r="2743" spans="13:46" x14ac:dyDescent="0.35">
      <c r="M2743"/>
      <c r="AC2743"/>
      <c r="AR2743"/>
    </row>
    <row r="2744" spans="13:46" x14ac:dyDescent="0.35">
      <c r="M2744"/>
      <c r="AC2744"/>
      <c r="AR2744"/>
    </row>
    <row r="2745" spans="13:46" x14ac:dyDescent="0.35">
      <c r="M2745"/>
      <c r="AC2745"/>
      <c r="AR2745"/>
    </row>
    <row r="2746" spans="13:46" x14ac:dyDescent="0.35">
      <c r="M2746"/>
      <c r="AC2746"/>
      <c r="AR2746"/>
    </row>
    <row r="2747" spans="13:46" x14ac:dyDescent="0.35">
      <c r="M2747"/>
      <c r="AC2747"/>
      <c r="AR2747"/>
    </row>
    <row r="2748" spans="13:46" x14ac:dyDescent="0.35">
      <c r="M2748" s="38"/>
      <c r="AC2748"/>
      <c r="AN2748" s="23"/>
      <c r="AR2748"/>
    </row>
    <row r="2749" spans="13:46" x14ac:dyDescent="0.35">
      <c r="M2749"/>
      <c r="AC2749"/>
      <c r="AR2749"/>
    </row>
    <row r="2750" spans="13:46" x14ac:dyDescent="0.35">
      <c r="M2750"/>
      <c r="AC2750"/>
      <c r="AR2750"/>
    </row>
    <row r="2751" spans="13:46" x14ac:dyDescent="0.35">
      <c r="M2751"/>
      <c r="AC2751"/>
      <c r="AR2751"/>
    </row>
    <row r="2752" spans="13:46" x14ac:dyDescent="0.35">
      <c r="M2752"/>
      <c r="AC2752"/>
      <c r="AR2752"/>
    </row>
    <row r="2753" spans="13:46" x14ac:dyDescent="0.35">
      <c r="M2753"/>
      <c r="AC2753"/>
      <c r="AR2753"/>
    </row>
    <row r="2754" spans="13:46" x14ac:dyDescent="0.35">
      <c r="M2754"/>
      <c r="AC2754"/>
      <c r="AR2754"/>
      <c r="AT2754" s="22"/>
    </row>
    <row r="2755" spans="13:46" x14ac:dyDescent="0.35">
      <c r="M2755"/>
      <c r="AC2755"/>
      <c r="AR2755"/>
    </row>
    <row r="2756" spans="13:46" x14ac:dyDescent="0.35">
      <c r="M2756"/>
      <c r="AC2756"/>
      <c r="AR2756" s="38"/>
    </row>
    <row r="2757" spans="13:46" x14ac:dyDescent="0.35">
      <c r="M2757"/>
      <c r="AC2757" s="38"/>
      <c r="AR2757" s="38"/>
    </row>
    <row r="2758" spans="13:46" x14ac:dyDescent="0.35">
      <c r="M2758"/>
      <c r="AC2758"/>
      <c r="AR2758"/>
    </row>
    <row r="2759" spans="13:46" x14ac:dyDescent="0.35">
      <c r="M2759" s="38"/>
      <c r="AC2759"/>
      <c r="AR2759" s="38"/>
    </row>
    <row r="2760" spans="13:46" x14ac:dyDescent="0.35">
      <c r="M2760"/>
      <c r="AC2760" s="38"/>
      <c r="AR2760"/>
    </row>
    <row r="2761" spans="13:46" x14ac:dyDescent="0.35">
      <c r="M2761"/>
      <c r="AC2761"/>
      <c r="AR2761"/>
    </row>
    <row r="2762" spans="13:46" x14ac:dyDescent="0.35">
      <c r="M2762"/>
      <c r="AC2762"/>
      <c r="AR2762"/>
    </row>
    <row r="2763" spans="13:46" x14ac:dyDescent="0.35">
      <c r="M2763" s="38"/>
      <c r="AC2763"/>
      <c r="AR2763"/>
    </row>
    <row r="2764" spans="13:46" x14ac:dyDescent="0.35">
      <c r="M2764"/>
      <c r="AC2764"/>
      <c r="AR2764"/>
    </row>
    <row r="2765" spans="13:46" x14ac:dyDescent="0.35">
      <c r="M2765"/>
      <c r="AC2765"/>
      <c r="AR2765" s="38"/>
    </row>
    <row r="2766" spans="13:46" x14ac:dyDescent="0.35">
      <c r="M2766" s="38"/>
      <c r="AC2766"/>
      <c r="AR2766" s="38"/>
    </row>
    <row r="2767" spans="13:46" x14ac:dyDescent="0.35">
      <c r="M2767"/>
      <c r="AC2767" s="38"/>
      <c r="AR2767"/>
    </row>
    <row r="2768" spans="13:46" x14ac:dyDescent="0.35">
      <c r="M2768"/>
      <c r="AC2768"/>
      <c r="AR2768" s="38"/>
    </row>
    <row r="2769" spans="13:44" x14ac:dyDescent="0.35">
      <c r="M2769" s="38"/>
      <c r="AC2769"/>
      <c r="AR2769"/>
    </row>
    <row r="2770" spans="13:44" x14ac:dyDescent="0.35">
      <c r="M2770" s="38"/>
      <c r="AC2770"/>
      <c r="AR2770"/>
    </row>
    <row r="2771" spans="13:44" x14ac:dyDescent="0.35">
      <c r="M2771" s="38"/>
      <c r="AC2771"/>
      <c r="AR2771"/>
    </row>
    <row r="2772" spans="13:44" x14ac:dyDescent="0.35">
      <c r="M2772" s="38"/>
      <c r="AC2772" s="38"/>
      <c r="AR2772"/>
    </row>
    <row r="2773" spans="13:44" x14ac:dyDescent="0.35">
      <c r="M2773" s="38"/>
      <c r="AC2773" s="38"/>
      <c r="AR2773" s="38"/>
    </row>
    <row r="2774" spans="13:44" x14ac:dyDescent="0.35">
      <c r="M2774"/>
      <c r="AC2774"/>
      <c r="AR2774" s="38"/>
    </row>
    <row r="2775" spans="13:44" x14ac:dyDescent="0.35">
      <c r="M2775"/>
      <c r="AC2775"/>
      <c r="AR2775"/>
    </row>
    <row r="2776" spans="13:44" x14ac:dyDescent="0.35">
      <c r="M2776"/>
      <c r="AC2776"/>
      <c r="AR2776" s="38"/>
    </row>
    <row r="2777" spans="13:44" x14ac:dyDescent="0.35">
      <c r="M2777"/>
      <c r="AC2777"/>
      <c r="AR2777"/>
    </row>
    <row r="2778" spans="13:44" x14ac:dyDescent="0.35">
      <c r="M2778" s="38"/>
      <c r="AC2778" s="38"/>
      <c r="AR2778" s="38"/>
    </row>
    <row r="2779" spans="13:44" x14ac:dyDescent="0.35">
      <c r="M2779"/>
      <c r="AC2779"/>
      <c r="AR2779" s="38"/>
    </row>
    <row r="2780" spans="13:44" x14ac:dyDescent="0.35">
      <c r="M2780"/>
      <c r="AC2780" s="38"/>
      <c r="AR2780"/>
    </row>
    <row r="2781" spans="13:44" x14ac:dyDescent="0.35">
      <c r="M2781"/>
      <c r="AC2781"/>
      <c r="AR2781"/>
    </row>
    <row r="2782" spans="13:44" x14ac:dyDescent="0.35">
      <c r="M2782"/>
      <c r="AC2782" s="38"/>
      <c r="AR2782"/>
    </row>
    <row r="2783" spans="13:44" x14ac:dyDescent="0.35">
      <c r="M2783"/>
      <c r="AC2783" s="38"/>
      <c r="AR2783" s="38"/>
    </row>
    <row r="2784" spans="13:44" x14ac:dyDescent="0.35">
      <c r="M2784" s="38"/>
      <c r="AC2784" s="38"/>
      <c r="AR2784" s="38"/>
    </row>
    <row r="2785" spans="13:44" x14ac:dyDescent="0.35">
      <c r="M2785" s="38"/>
      <c r="AC2785"/>
      <c r="AR2785"/>
    </row>
    <row r="2786" spans="13:44" x14ac:dyDescent="0.35">
      <c r="M2786"/>
      <c r="AC2786"/>
      <c r="AR2786" s="38"/>
    </row>
    <row r="2787" spans="13:44" x14ac:dyDescent="0.35">
      <c r="M2787" s="38"/>
      <c r="AC2787" s="38"/>
      <c r="AR2787" s="38"/>
    </row>
    <row r="2788" spans="13:44" x14ac:dyDescent="0.35">
      <c r="M2788" s="38"/>
      <c r="AC2788"/>
      <c r="AR2788"/>
    </row>
    <row r="2789" spans="13:44" x14ac:dyDescent="0.35">
      <c r="M2789"/>
      <c r="AC2789"/>
      <c r="AR2789"/>
    </row>
    <row r="2790" spans="13:44" x14ac:dyDescent="0.35">
      <c r="M2790" s="38"/>
      <c r="O2790" s="39"/>
      <c r="AC2790"/>
      <c r="AR2790"/>
    </row>
    <row r="2791" spans="13:44" x14ac:dyDescent="0.35">
      <c r="M2791" s="38"/>
      <c r="AC2791"/>
      <c r="AR2791"/>
    </row>
    <row r="2792" spans="13:44" x14ac:dyDescent="0.35">
      <c r="M2792" s="38"/>
      <c r="AC2792" s="38"/>
      <c r="AR2792" s="38"/>
    </row>
    <row r="2793" spans="13:44" x14ac:dyDescent="0.35">
      <c r="M2793"/>
      <c r="AC2793"/>
      <c r="AR2793" s="38"/>
    </row>
    <row r="2794" spans="13:44" x14ac:dyDescent="0.35">
      <c r="M2794" s="38"/>
      <c r="AC2794" s="38"/>
      <c r="AR2794" s="38"/>
    </row>
    <row r="2795" spans="13:44" x14ac:dyDescent="0.35">
      <c r="M2795"/>
      <c r="AC2795"/>
      <c r="AR2795"/>
    </row>
    <row r="2796" spans="13:44" x14ac:dyDescent="0.35">
      <c r="M2796"/>
      <c r="AC2796"/>
      <c r="AR2796"/>
    </row>
    <row r="2797" spans="13:44" x14ac:dyDescent="0.35">
      <c r="M2797" s="38"/>
      <c r="AC2797"/>
      <c r="AR2797"/>
    </row>
    <row r="2798" spans="13:44" x14ac:dyDescent="0.35">
      <c r="M2798"/>
      <c r="AC2798"/>
      <c r="AR2798"/>
    </row>
    <row r="2799" spans="13:44" x14ac:dyDescent="0.35">
      <c r="M2799"/>
      <c r="AC2799"/>
      <c r="AR2799"/>
    </row>
    <row r="2800" spans="13:44" x14ac:dyDescent="0.35">
      <c r="M2800" s="38"/>
      <c r="AC2800" s="38"/>
      <c r="AR2800" s="38"/>
    </row>
    <row r="2801" spans="13:44" x14ac:dyDescent="0.35">
      <c r="M2801"/>
      <c r="AC2801"/>
      <c r="AR2801"/>
    </row>
    <row r="2802" spans="13:44" x14ac:dyDescent="0.35">
      <c r="M2802" s="38"/>
      <c r="AC2802" s="38"/>
      <c r="AR2802" s="38"/>
    </row>
    <row r="2803" spans="13:44" x14ac:dyDescent="0.35">
      <c r="M2803" s="38"/>
      <c r="AC2803"/>
      <c r="AR2803"/>
    </row>
    <row r="2804" spans="13:44" x14ac:dyDescent="0.35">
      <c r="M2804" s="38"/>
      <c r="AC2804"/>
      <c r="AR2804"/>
    </row>
    <row r="2805" spans="13:44" x14ac:dyDescent="0.35">
      <c r="M2805"/>
      <c r="AC2805"/>
      <c r="AR2805"/>
    </row>
    <row r="2806" spans="13:44" x14ac:dyDescent="0.35">
      <c r="M2806" s="38"/>
      <c r="AC2806"/>
      <c r="AR2806" s="38"/>
    </row>
    <row r="2807" spans="13:44" x14ac:dyDescent="0.35">
      <c r="M2807"/>
      <c r="AC2807"/>
      <c r="AR2807"/>
    </row>
    <row r="2808" spans="13:44" x14ac:dyDescent="0.35">
      <c r="M2808"/>
      <c r="AC2808"/>
      <c r="AR2808"/>
    </row>
    <row r="2809" spans="13:44" x14ac:dyDescent="0.35">
      <c r="M2809" s="38"/>
      <c r="AC2809"/>
      <c r="AR2809" s="38"/>
    </row>
    <row r="2810" spans="13:44" x14ac:dyDescent="0.35">
      <c r="M2810"/>
      <c r="AC2810"/>
      <c r="AR2810"/>
    </row>
    <row r="2811" spans="13:44" x14ac:dyDescent="0.35">
      <c r="M2811"/>
      <c r="AC2811"/>
      <c r="AR2811"/>
    </row>
    <row r="2812" spans="13:44" x14ac:dyDescent="0.35">
      <c r="M2812" s="38"/>
      <c r="AC2812" s="38"/>
      <c r="AR2812" s="38"/>
    </row>
    <row r="2813" spans="13:44" x14ac:dyDescent="0.35">
      <c r="M2813"/>
      <c r="AC2813"/>
      <c r="AR2813"/>
    </row>
    <row r="2814" spans="13:44" x14ac:dyDescent="0.35">
      <c r="M2814" s="38"/>
      <c r="AC2814"/>
      <c r="AR2814"/>
    </row>
    <row r="2815" spans="13:44" x14ac:dyDescent="0.35">
      <c r="M2815" s="38"/>
      <c r="AC2815" s="38"/>
      <c r="AR2815" s="38"/>
    </row>
    <row r="2816" spans="13:44" x14ac:dyDescent="0.35">
      <c r="M2816"/>
      <c r="AC2816"/>
      <c r="AR2816"/>
    </row>
    <row r="2817" spans="13:46" x14ac:dyDescent="0.35">
      <c r="M2817" s="38"/>
      <c r="AC2817" s="38"/>
      <c r="AR2817" s="38"/>
    </row>
    <row r="2818" spans="13:46" x14ac:dyDescent="0.35">
      <c r="M2818" s="38"/>
      <c r="AC2818" s="38"/>
      <c r="AR2818" s="38"/>
    </row>
    <row r="2819" spans="13:46" x14ac:dyDescent="0.35">
      <c r="M2819"/>
      <c r="AC2819"/>
      <c r="AR2819"/>
      <c r="AT2819" s="22"/>
    </row>
    <row r="2820" spans="13:46" x14ac:dyDescent="0.35">
      <c r="M2820" s="38"/>
      <c r="AC2820"/>
      <c r="AR2820"/>
    </row>
    <row r="2821" spans="13:46" x14ac:dyDescent="0.35">
      <c r="M2821"/>
      <c r="AC2821"/>
      <c r="AR2821"/>
    </row>
    <row r="2822" spans="13:46" x14ac:dyDescent="0.35">
      <c r="M2822" s="38"/>
      <c r="AC2822"/>
      <c r="AR2822"/>
    </row>
    <row r="2823" spans="13:46" x14ac:dyDescent="0.35">
      <c r="M2823" s="38"/>
      <c r="AC2823"/>
      <c r="AR2823"/>
    </row>
    <row r="2824" spans="13:46" x14ac:dyDescent="0.35">
      <c r="M2824"/>
      <c r="AC2824"/>
      <c r="AR2824"/>
      <c r="AT2824" s="23"/>
    </row>
    <row r="2825" spans="13:46" x14ac:dyDescent="0.35">
      <c r="M2825" s="38"/>
      <c r="AC2825"/>
      <c r="AR2825"/>
    </row>
    <row r="2826" spans="13:46" x14ac:dyDescent="0.35">
      <c r="M2826" s="38"/>
      <c r="AC2826"/>
      <c r="AR2826"/>
    </row>
    <row r="2827" spans="13:46" x14ac:dyDescent="0.35">
      <c r="M2827" s="38"/>
      <c r="AC2827" s="38"/>
      <c r="AR2827" s="38"/>
    </row>
    <row r="2828" spans="13:46" x14ac:dyDescent="0.35">
      <c r="M2828" s="38"/>
      <c r="AC2828" s="38"/>
      <c r="AR2828" s="38"/>
    </row>
    <row r="2829" spans="13:46" x14ac:dyDescent="0.35">
      <c r="M2829"/>
      <c r="AC2829"/>
      <c r="AR2829"/>
      <c r="AT2829" s="22"/>
    </row>
    <row r="2830" spans="13:46" x14ac:dyDescent="0.35">
      <c r="M2830" s="38"/>
      <c r="AC2830"/>
      <c r="AR2830" s="38"/>
    </row>
    <row r="2831" spans="13:46" x14ac:dyDescent="0.35">
      <c r="M2831"/>
      <c r="AC2831"/>
      <c r="AR2831"/>
    </row>
    <row r="2832" spans="13:46" x14ac:dyDescent="0.35">
      <c r="M2832"/>
      <c r="AC2832"/>
      <c r="AR2832"/>
    </row>
    <row r="2833" spans="13:44" x14ac:dyDescent="0.35">
      <c r="M2833" s="38"/>
      <c r="AC2833" s="38"/>
      <c r="AR2833" s="38"/>
    </row>
    <row r="2834" spans="13:44" x14ac:dyDescent="0.35">
      <c r="M2834" s="38"/>
      <c r="AC2834" s="38"/>
      <c r="AR2834" s="38"/>
    </row>
    <row r="2835" spans="13:44" x14ac:dyDescent="0.35">
      <c r="M2835"/>
      <c r="AC2835"/>
      <c r="AR2835"/>
    </row>
    <row r="2836" spans="13:44" x14ac:dyDescent="0.35">
      <c r="M2836"/>
      <c r="AC2836"/>
      <c r="AR2836"/>
    </row>
    <row r="2837" spans="13:44" x14ac:dyDescent="0.35">
      <c r="M2837"/>
      <c r="AC2837"/>
      <c r="AR2837"/>
    </row>
    <row r="2838" spans="13:44" x14ac:dyDescent="0.35">
      <c r="M2838" s="38"/>
      <c r="AC2838" s="38"/>
      <c r="AR2838" s="38"/>
    </row>
    <row r="2839" spans="13:44" x14ac:dyDescent="0.35">
      <c r="M2839" s="38"/>
      <c r="AC2839"/>
      <c r="AR2839"/>
    </row>
    <row r="2840" spans="13:44" x14ac:dyDescent="0.35">
      <c r="M2840"/>
      <c r="AC2840"/>
      <c r="AR2840"/>
    </row>
    <row r="2841" spans="13:44" x14ac:dyDescent="0.35">
      <c r="M2841"/>
      <c r="AC2841"/>
      <c r="AR2841"/>
    </row>
    <row r="2842" spans="13:44" x14ac:dyDescent="0.35">
      <c r="M2842"/>
      <c r="N2842" s="21"/>
      <c r="AC2842"/>
      <c r="AR2842"/>
    </row>
    <row r="2843" spans="13:44" x14ac:dyDescent="0.35">
      <c r="M2843"/>
      <c r="N2843" s="21"/>
      <c r="AC2843" s="38"/>
      <c r="AR2843"/>
    </row>
    <row r="2844" spans="13:44" x14ac:dyDescent="0.35">
      <c r="M2844" s="38"/>
      <c r="N2844" s="21"/>
      <c r="AC2844" s="38"/>
      <c r="AR2844" s="38"/>
    </row>
    <row r="2845" spans="13:44" x14ac:dyDescent="0.35">
      <c r="M2845"/>
      <c r="N2845" s="21"/>
      <c r="AC2845"/>
      <c r="AR2845"/>
    </row>
    <row r="2846" spans="13:44" x14ac:dyDescent="0.35">
      <c r="M2846"/>
      <c r="N2846" s="21"/>
      <c r="AC2846"/>
      <c r="AR2846"/>
    </row>
    <row r="2847" spans="13:44" x14ac:dyDescent="0.35">
      <c r="M2847" s="38"/>
      <c r="N2847" s="21"/>
      <c r="O2847" s="39"/>
      <c r="AC2847"/>
      <c r="AR2847"/>
    </row>
    <row r="2848" spans="13:44" x14ac:dyDescent="0.35">
      <c r="M2848"/>
      <c r="N2848" s="21"/>
      <c r="AC2848"/>
      <c r="AR2848"/>
    </row>
    <row r="2849" spans="13:46" x14ac:dyDescent="0.35">
      <c r="M2849" s="38"/>
      <c r="N2849" s="21"/>
      <c r="AC2849"/>
      <c r="AR2849" s="38"/>
      <c r="AS2849" s="21"/>
    </row>
    <row r="2850" spans="13:46" x14ac:dyDescent="0.35">
      <c r="M2850"/>
      <c r="N2850" s="21"/>
      <c r="AC2850"/>
      <c r="AR2850"/>
      <c r="AS2850" s="21"/>
      <c r="AT2850" s="22"/>
    </row>
    <row r="2851" spans="13:46" x14ac:dyDescent="0.35">
      <c r="M2851"/>
      <c r="N2851" s="21"/>
      <c r="AC2851"/>
      <c r="AR2851"/>
      <c r="AS2851" s="21"/>
    </row>
    <row r="2852" spans="13:46" x14ac:dyDescent="0.35">
      <c r="M2852" s="38"/>
      <c r="N2852" s="21"/>
      <c r="AC2852"/>
      <c r="AR2852" s="38"/>
      <c r="AS2852" s="21"/>
    </row>
    <row r="2853" spans="13:46" x14ac:dyDescent="0.35">
      <c r="M2853" s="38"/>
      <c r="N2853" s="21"/>
      <c r="AC2853"/>
      <c r="AR2853"/>
      <c r="AS2853" s="21"/>
    </row>
    <row r="2854" spans="13:46" x14ac:dyDescent="0.35">
      <c r="M2854" s="38"/>
      <c r="N2854" s="21"/>
      <c r="AC2854" s="38"/>
      <c r="AR2854" s="38"/>
      <c r="AS2854" s="21"/>
    </row>
    <row r="2855" spans="13:46" x14ac:dyDescent="0.35">
      <c r="M2855" s="38"/>
      <c r="N2855" s="21"/>
      <c r="AC2855"/>
      <c r="AR2855"/>
      <c r="AS2855" s="21"/>
    </row>
    <row r="2856" spans="13:46" x14ac:dyDescent="0.35">
      <c r="M2856"/>
      <c r="N2856" s="21"/>
      <c r="AC2856"/>
      <c r="AR2856"/>
      <c r="AS2856" s="21"/>
    </row>
    <row r="2857" spans="13:46" x14ac:dyDescent="0.35">
      <c r="M2857"/>
      <c r="N2857" s="21"/>
      <c r="AC2857"/>
      <c r="AR2857"/>
      <c r="AS2857" s="21"/>
    </row>
    <row r="2858" spans="13:46" x14ac:dyDescent="0.35">
      <c r="M2858"/>
      <c r="N2858" s="21"/>
      <c r="AC2858"/>
      <c r="AR2858"/>
      <c r="AS2858" s="21"/>
    </row>
    <row r="2859" spans="13:46" x14ac:dyDescent="0.35">
      <c r="M2859" s="38"/>
      <c r="N2859" s="21"/>
      <c r="AC2859"/>
      <c r="AR2859"/>
      <c r="AS2859" s="21"/>
    </row>
    <row r="2860" spans="13:46" x14ac:dyDescent="0.35">
      <c r="M2860"/>
      <c r="N2860" s="21"/>
      <c r="AC2860"/>
      <c r="AR2860"/>
      <c r="AS2860" s="21"/>
    </row>
    <row r="2861" spans="13:46" x14ac:dyDescent="0.35">
      <c r="M2861"/>
      <c r="N2861" s="21"/>
      <c r="AC2861"/>
      <c r="AR2861"/>
      <c r="AS2861" s="21"/>
    </row>
    <row r="2862" spans="13:46" x14ac:dyDescent="0.35">
      <c r="M2862"/>
      <c r="N2862" s="21"/>
      <c r="AC2862"/>
      <c r="AR2862"/>
      <c r="AS2862" s="21"/>
    </row>
    <row r="2863" spans="13:46" x14ac:dyDescent="0.35">
      <c r="M2863"/>
      <c r="N2863" s="21"/>
      <c r="AC2863"/>
      <c r="AR2863"/>
      <c r="AS2863" s="21"/>
    </row>
    <row r="2864" spans="13:46" x14ac:dyDescent="0.35">
      <c r="M2864"/>
      <c r="N2864" s="21"/>
      <c r="AC2864" s="38"/>
      <c r="AR2864"/>
      <c r="AS2864" s="21"/>
    </row>
    <row r="2865" spans="13:46" x14ac:dyDescent="0.35">
      <c r="M2865"/>
      <c r="N2865" s="21"/>
      <c r="AC2865"/>
      <c r="AR2865"/>
      <c r="AS2865" s="21"/>
    </row>
    <row r="2866" spans="13:46" x14ac:dyDescent="0.35">
      <c r="M2866"/>
      <c r="N2866" s="21"/>
      <c r="AC2866"/>
      <c r="AR2866"/>
      <c r="AS2866" s="21"/>
    </row>
    <row r="2867" spans="13:46" x14ac:dyDescent="0.35">
      <c r="M2867"/>
      <c r="N2867" s="21"/>
      <c r="AC2867" s="38"/>
      <c r="AR2867"/>
      <c r="AS2867" s="21"/>
    </row>
    <row r="2868" spans="13:46" x14ac:dyDescent="0.35">
      <c r="M2868"/>
      <c r="N2868" s="21"/>
      <c r="AC2868"/>
      <c r="AR2868"/>
      <c r="AS2868" s="21"/>
    </row>
    <row r="2869" spans="13:46" x14ac:dyDescent="0.35">
      <c r="M2869"/>
      <c r="N2869" s="21"/>
      <c r="AC2869"/>
      <c r="AR2869"/>
      <c r="AS2869" s="21"/>
    </row>
    <row r="2870" spans="13:46" x14ac:dyDescent="0.35">
      <c r="M2870"/>
      <c r="N2870" s="21"/>
      <c r="AC2870"/>
      <c r="AR2870"/>
      <c r="AS2870" s="21"/>
    </row>
    <row r="2871" spans="13:46" x14ac:dyDescent="0.35">
      <c r="M2871"/>
      <c r="N2871" s="21"/>
      <c r="AC2871"/>
      <c r="AR2871"/>
      <c r="AS2871" s="21"/>
    </row>
    <row r="2872" spans="13:46" x14ac:dyDescent="0.35">
      <c r="M2872"/>
      <c r="N2872" s="21"/>
      <c r="AC2872"/>
      <c r="AR2872"/>
      <c r="AS2872" s="21"/>
    </row>
    <row r="2873" spans="13:46" x14ac:dyDescent="0.35">
      <c r="M2873"/>
      <c r="N2873" s="21"/>
      <c r="AC2873"/>
      <c r="AR2873" s="38"/>
      <c r="AS2873" s="21"/>
      <c r="AT2873" s="39"/>
    </row>
    <row r="2874" spans="13:46" x14ac:dyDescent="0.35">
      <c r="M2874"/>
      <c r="N2874" s="21"/>
      <c r="AC2874"/>
      <c r="AR2874" s="38"/>
      <c r="AS2874" s="21"/>
    </row>
    <row r="2875" spans="13:46" x14ac:dyDescent="0.35">
      <c r="M2875"/>
      <c r="N2875" s="21"/>
      <c r="AC2875" s="38"/>
      <c r="AR2875"/>
      <c r="AS2875" s="21"/>
    </row>
    <row r="2876" spans="13:46" x14ac:dyDescent="0.35">
      <c r="M2876"/>
      <c r="N2876" s="21"/>
      <c r="AC2876"/>
      <c r="AR2876"/>
      <c r="AS2876" s="21"/>
    </row>
    <row r="2877" spans="13:46" x14ac:dyDescent="0.35">
      <c r="M2877"/>
      <c r="N2877" s="21"/>
      <c r="AC2877"/>
      <c r="AR2877"/>
      <c r="AS2877" s="21"/>
    </row>
    <row r="2878" spans="13:46" x14ac:dyDescent="0.35">
      <c r="M2878"/>
      <c r="N2878" s="21"/>
      <c r="AC2878" s="38"/>
      <c r="AR2878"/>
      <c r="AS2878" s="21"/>
    </row>
    <row r="2879" spans="13:46" x14ac:dyDescent="0.35">
      <c r="M2879"/>
      <c r="N2879" s="21"/>
      <c r="AC2879"/>
      <c r="AR2879" s="38"/>
      <c r="AS2879" s="21"/>
    </row>
    <row r="2880" spans="13:46" x14ac:dyDescent="0.35">
      <c r="M2880"/>
      <c r="N2880" s="21"/>
      <c r="AC2880"/>
      <c r="AR2880" s="38"/>
      <c r="AS2880" s="21"/>
    </row>
    <row r="2881" spans="13:45" x14ac:dyDescent="0.35">
      <c r="M2881"/>
      <c r="N2881" s="21"/>
      <c r="AC2881"/>
      <c r="AR2881"/>
      <c r="AS2881" s="21"/>
    </row>
    <row r="2882" spans="13:45" x14ac:dyDescent="0.35">
      <c r="M2882"/>
      <c r="N2882" s="21"/>
      <c r="AC2882"/>
      <c r="AR2882" s="38"/>
      <c r="AS2882" s="21"/>
    </row>
    <row r="2883" spans="13:45" x14ac:dyDescent="0.35">
      <c r="M2883"/>
      <c r="N2883" s="21"/>
      <c r="AC2883"/>
      <c r="AR2883" s="38"/>
      <c r="AS2883" s="21"/>
    </row>
    <row r="2884" spans="13:45" x14ac:dyDescent="0.35">
      <c r="M2884"/>
      <c r="N2884" s="21"/>
      <c r="AC2884"/>
      <c r="AR2884" s="38"/>
      <c r="AS2884" s="21"/>
    </row>
    <row r="2885" spans="13:45" x14ac:dyDescent="0.35">
      <c r="M2885"/>
      <c r="N2885" s="21"/>
      <c r="AC2885" s="38"/>
      <c r="AR2885"/>
      <c r="AS2885" s="21"/>
    </row>
    <row r="2886" spans="13:45" x14ac:dyDescent="0.35">
      <c r="M2886"/>
      <c r="N2886" s="21"/>
      <c r="AC2886"/>
      <c r="AR2886"/>
      <c r="AS2886" s="21"/>
    </row>
    <row r="2887" spans="13:45" x14ac:dyDescent="0.35">
      <c r="M2887"/>
      <c r="N2887" s="21"/>
      <c r="AC2887" s="38"/>
      <c r="AR2887"/>
      <c r="AS2887" s="21"/>
    </row>
    <row r="2888" spans="13:45" x14ac:dyDescent="0.35">
      <c r="M2888"/>
      <c r="N2888" s="21"/>
      <c r="AC2888"/>
      <c r="AR2888"/>
      <c r="AS2888" s="21"/>
    </row>
    <row r="2889" spans="13:45" x14ac:dyDescent="0.35">
      <c r="M2889"/>
      <c r="N2889" s="21"/>
      <c r="AC2889" s="38"/>
      <c r="AR2889" s="38"/>
      <c r="AS2889" s="21"/>
    </row>
    <row r="2890" spans="13:45" x14ac:dyDescent="0.35">
      <c r="M2890"/>
      <c r="N2890" s="21"/>
      <c r="AC2890" s="38"/>
      <c r="AR2890" s="38"/>
      <c r="AS2890" s="21"/>
    </row>
    <row r="2891" spans="13:45" x14ac:dyDescent="0.35">
      <c r="M2891"/>
      <c r="N2891" s="21"/>
      <c r="AC2891"/>
      <c r="AR2891"/>
      <c r="AS2891" s="21"/>
    </row>
    <row r="2892" spans="13:45" x14ac:dyDescent="0.35">
      <c r="M2892"/>
      <c r="N2892" s="21"/>
      <c r="AC2892" s="38"/>
      <c r="AR2892"/>
      <c r="AS2892" s="21"/>
    </row>
    <row r="2893" spans="13:45" x14ac:dyDescent="0.35">
      <c r="M2893"/>
      <c r="N2893" s="21"/>
      <c r="AC2893"/>
      <c r="AR2893"/>
      <c r="AS2893" s="21"/>
    </row>
    <row r="2894" spans="13:45" x14ac:dyDescent="0.35">
      <c r="M2894"/>
      <c r="N2894" s="21"/>
      <c r="AC2894"/>
      <c r="AR2894"/>
      <c r="AS2894" s="21"/>
    </row>
    <row r="2895" spans="13:45" x14ac:dyDescent="0.35">
      <c r="M2895"/>
      <c r="N2895" s="21"/>
      <c r="AC2895"/>
      <c r="AR2895"/>
      <c r="AS2895" s="21"/>
    </row>
    <row r="2896" spans="13:45" x14ac:dyDescent="0.35">
      <c r="M2896" s="38"/>
      <c r="N2896" s="21"/>
      <c r="AC2896"/>
      <c r="AR2896"/>
      <c r="AS2896" s="21"/>
    </row>
    <row r="2897" spans="13:46" x14ac:dyDescent="0.35">
      <c r="M2897" s="38"/>
      <c r="N2897" s="21"/>
      <c r="AC2897"/>
      <c r="AR2897"/>
      <c r="AS2897" s="21"/>
    </row>
    <row r="2898" spans="13:46" x14ac:dyDescent="0.35">
      <c r="M2898"/>
      <c r="N2898" s="21"/>
      <c r="AC2898"/>
      <c r="AR2898"/>
      <c r="AS2898" s="21"/>
    </row>
    <row r="2899" spans="13:46" x14ac:dyDescent="0.35">
      <c r="M2899"/>
      <c r="N2899" s="21"/>
      <c r="AC2899"/>
      <c r="AR2899"/>
      <c r="AS2899" s="21"/>
    </row>
    <row r="2900" spans="13:46" x14ac:dyDescent="0.35">
      <c r="M2900"/>
      <c r="N2900" s="21"/>
      <c r="AC2900"/>
      <c r="AR2900"/>
      <c r="AS2900" s="21"/>
    </row>
    <row r="2901" spans="13:46" x14ac:dyDescent="0.35">
      <c r="M2901"/>
      <c r="N2901" s="21"/>
      <c r="AC2901"/>
      <c r="AR2901" s="38"/>
      <c r="AS2901" s="21"/>
    </row>
    <row r="2902" spans="13:46" x14ac:dyDescent="0.35">
      <c r="M2902"/>
      <c r="N2902" s="21"/>
      <c r="AC2902"/>
      <c r="AR2902" s="38"/>
      <c r="AS2902" s="21"/>
    </row>
    <row r="2903" spans="13:46" x14ac:dyDescent="0.35">
      <c r="M2903"/>
      <c r="N2903" s="21"/>
      <c r="AC2903"/>
      <c r="AR2903"/>
      <c r="AS2903" s="21"/>
    </row>
    <row r="2904" spans="13:46" x14ac:dyDescent="0.35">
      <c r="M2904"/>
      <c r="N2904" s="21"/>
      <c r="AC2904"/>
      <c r="AR2904" s="38"/>
      <c r="AS2904" s="21"/>
    </row>
    <row r="2905" spans="13:46" x14ac:dyDescent="0.35">
      <c r="M2905"/>
      <c r="N2905" s="21"/>
      <c r="AC2905"/>
      <c r="AR2905"/>
      <c r="AS2905" s="21"/>
    </row>
    <row r="2906" spans="13:46" x14ac:dyDescent="0.35">
      <c r="M2906"/>
      <c r="N2906" s="21"/>
      <c r="AC2906"/>
      <c r="AR2906"/>
      <c r="AS2906" s="21"/>
    </row>
    <row r="2907" spans="13:46" x14ac:dyDescent="0.35">
      <c r="M2907"/>
      <c r="N2907" s="21"/>
      <c r="AC2907"/>
      <c r="AR2907"/>
      <c r="AS2907" s="21"/>
    </row>
    <row r="2908" spans="13:46" x14ac:dyDescent="0.35">
      <c r="M2908"/>
      <c r="N2908" s="21"/>
      <c r="AC2908"/>
      <c r="AR2908" s="38"/>
      <c r="AS2908" s="21"/>
    </row>
    <row r="2909" spans="13:46" x14ac:dyDescent="0.35">
      <c r="M2909"/>
      <c r="N2909" s="21"/>
      <c r="AC2909"/>
      <c r="AR2909"/>
      <c r="AS2909" s="21"/>
      <c r="AT2909" s="39"/>
    </row>
    <row r="2910" spans="13:46" x14ac:dyDescent="0.35">
      <c r="M2910"/>
      <c r="N2910" s="21"/>
      <c r="AC2910"/>
      <c r="AR2910"/>
      <c r="AS2910" s="21"/>
    </row>
    <row r="2911" spans="13:46" x14ac:dyDescent="0.35">
      <c r="M2911"/>
      <c r="N2911" s="21"/>
      <c r="AC2911"/>
      <c r="AR2911" s="38"/>
      <c r="AS2911" s="21"/>
    </row>
    <row r="2912" spans="13:46" x14ac:dyDescent="0.35">
      <c r="M2912"/>
      <c r="N2912" s="21"/>
      <c r="AC2912"/>
      <c r="AR2912" s="38"/>
      <c r="AS2912" s="21"/>
    </row>
    <row r="2913" spans="13:45" x14ac:dyDescent="0.35">
      <c r="M2913"/>
      <c r="N2913" s="21"/>
      <c r="AC2913"/>
      <c r="AR2913" s="38"/>
      <c r="AS2913" s="21"/>
    </row>
    <row r="2914" spans="13:45" x14ac:dyDescent="0.35">
      <c r="M2914"/>
      <c r="N2914" s="21"/>
      <c r="AC2914"/>
      <c r="AR2914" s="38"/>
      <c r="AS2914" s="21"/>
    </row>
    <row r="2915" spans="13:45" x14ac:dyDescent="0.35">
      <c r="M2915"/>
      <c r="N2915" s="21"/>
      <c r="AC2915"/>
      <c r="AR2915"/>
      <c r="AS2915" s="21"/>
    </row>
    <row r="2916" spans="13:45" x14ac:dyDescent="0.35">
      <c r="M2916"/>
      <c r="N2916" s="21"/>
      <c r="AC2916"/>
      <c r="AR2916"/>
      <c r="AS2916" s="21"/>
    </row>
    <row r="2917" spans="13:45" x14ac:dyDescent="0.35">
      <c r="M2917"/>
      <c r="N2917" s="21"/>
      <c r="AC2917"/>
      <c r="AR2917"/>
      <c r="AS2917" s="21"/>
    </row>
    <row r="2918" spans="13:45" x14ac:dyDescent="0.35">
      <c r="M2918"/>
      <c r="N2918" s="21"/>
      <c r="AC2918"/>
      <c r="AR2918"/>
      <c r="AS2918" s="21"/>
    </row>
    <row r="2919" spans="13:45" x14ac:dyDescent="0.35">
      <c r="M2919"/>
      <c r="N2919" s="21"/>
      <c r="AC2919"/>
      <c r="AR2919"/>
      <c r="AS2919" s="21"/>
    </row>
    <row r="2920" spans="13:45" x14ac:dyDescent="0.35">
      <c r="M2920" s="38"/>
      <c r="N2920" s="21"/>
      <c r="AC2920" s="38"/>
      <c r="AR2920" s="38"/>
      <c r="AS2920" s="21"/>
    </row>
    <row r="2921" spans="13:45" x14ac:dyDescent="0.35">
      <c r="M2921"/>
      <c r="N2921" s="21"/>
      <c r="AC2921"/>
      <c r="AR2921"/>
      <c r="AS2921" s="21"/>
    </row>
    <row r="2922" spans="13:45" x14ac:dyDescent="0.35">
      <c r="M2922"/>
      <c r="N2922" s="21"/>
      <c r="AC2922"/>
      <c r="AR2922"/>
      <c r="AS2922" s="21"/>
    </row>
    <row r="2923" spans="13:45" x14ac:dyDescent="0.35">
      <c r="M2923"/>
      <c r="N2923" s="21"/>
      <c r="AC2923"/>
      <c r="AR2923"/>
      <c r="AS2923" s="21"/>
    </row>
    <row r="2924" spans="13:45" x14ac:dyDescent="0.35">
      <c r="M2924" s="38"/>
      <c r="N2924" s="21"/>
      <c r="AC2924" s="38"/>
      <c r="AR2924" s="38"/>
      <c r="AS2924" s="21"/>
    </row>
    <row r="2925" spans="13:45" x14ac:dyDescent="0.35">
      <c r="M2925"/>
      <c r="N2925" s="21"/>
      <c r="AC2925"/>
      <c r="AR2925"/>
      <c r="AS2925" s="21"/>
    </row>
    <row r="2926" spans="13:45" x14ac:dyDescent="0.35">
      <c r="M2926" s="38"/>
      <c r="N2926" s="21"/>
      <c r="AC2926"/>
      <c r="AR2926" s="38"/>
      <c r="AS2926" s="21"/>
    </row>
    <row r="2927" spans="13:45" x14ac:dyDescent="0.35">
      <c r="M2927"/>
      <c r="N2927" s="21"/>
      <c r="AC2927"/>
      <c r="AR2927"/>
      <c r="AS2927" s="21"/>
    </row>
    <row r="2928" spans="13:45" x14ac:dyDescent="0.35">
      <c r="M2928"/>
      <c r="N2928" s="21"/>
      <c r="AC2928"/>
      <c r="AR2928"/>
      <c r="AS2928" s="21"/>
    </row>
    <row r="2929" spans="13:46" x14ac:dyDescent="0.35">
      <c r="M2929"/>
      <c r="N2929" s="21"/>
      <c r="AC2929"/>
      <c r="AR2929"/>
      <c r="AS2929" s="21"/>
    </row>
    <row r="2930" spans="13:46" x14ac:dyDescent="0.35">
      <c r="M2930" s="38"/>
      <c r="N2930" s="21"/>
      <c r="AC2930"/>
      <c r="AR2930"/>
      <c r="AS2930" s="21"/>
    </row>
    <row r="2931" spans="13:46" x14ac:dyDescent="0.35">
      <c r="M2931"/>
      <c r="N2931" s="21"/>
      <c r="AC2931"/>
      <c r="AR2931"/>
      <c r="AS2931" s="21"/>
    </row>
    <row r="2932" spans="13:46" x14ac:dyDescent="0.35">
      <c r="M2932"/>
      <c r="N2932" s="21"/>
      <c r="AC2932"/>
      <c r="AR2932"/>
      <c r="AS2932" s="21"/>
    </row>
    <row r="2933" spans="13:46" x14ac:dyDescent="0.35">
      <c r="M2933" s="38"/>
      <c r="N2933" s="21"/>
      <c r="AC2933"/>
      <c r="AR2933"/>
      <c r="AS2933" s="21"/>
    </row>
    <row r="2934" spans="13:46" x14ac:dyDescent="0.35">
      <c r="M2934"/>
      <c r="N2934" s="21"/>
      <c r="AC2934"/>
      <c r="AR2934"/>
      <c r="AS2934" s="21"/>
    </row>
    <row r="2935" spans="13:46" x14ac:dyDescent="0.35">
      <c r="M2935" s="38"/>
      <c r="N2935" s="21"/>
      <c r="AC2935" s="38"/>
      <c r="AR2935"/>
      <c r="AS2935" s="21"/>
    </row>
    <row r="2936" spans="13:46" x14ac:dyDescent="0.35">
      <c r="M2936"/>
      <c r="N2936" s="21"/>
      <c r="O2936" s="39"/>
      <c r="AC2936"/>
      <c r="AR2936" s="38"/>
      <c r="AS2936" s="21"/>
    </row>
    <row r="2937" spans="13:46" x14ac:dyDescent="0.35">
      <c r="M2937"/>
      <c r="N2937" s="21"/>
      <c r="AC2937" s="38"/>
      <c r="AR2937"/>
      <c r="AS2937" s="21"/>
    </row>
    <row r="2938" spans="13:46" x14ac:dyDescent="0.35">
      <c r="M2938" s="38"/>
      <c r="N2938" s="21"/>
      <c r="AC2938" s="38"/>
      <c r="AR2938" s="38"/>
      <c r="AS2938" s="21"/>
    </row>
    <row r="2939" spans="13:46" x14ac:dyDescent="0.35">
      <c r="M2939" s="38"/>
      <c r="N2939" s="21"/>
      <c r="AC2939" s="38"/>
      <c r="AR2939" s="38"/>
      <c r="AS2939" s="21"/>
    </row>
    <row r="2940" spans="13:46" x14ac:dyDescent="0.35">
      <c r="M2940" s="38"/>
      <c r="N2940" s="21"/>
      <c r="AC2940" s="38"/>
      <c r="AR2940" s="38"/>
      <c r="AS2940" s="21"/>
    </row>
    <row r="2941" spans="13:46" x14ac:dyDescent="0.35">
      <c r="M2941"/>
      <c r="N2941" s="21"/>
      <c r="AC2941"/>
      <c r="AR2941"/>
      <c r="AS2941" s="21"/>
      <c r="AT2941" s="28"/>
    </row>
    <row r="2942" spans="13:46" x14ac:dyDescent="0.35">
      <c r="M2942"/>
      <c r="N2942" s="21"/>
      <c r="AC2942"/>
      <c r="AR2942"/>
      <c r="AS2942" s="21"/>
    </row>
    <row r="2943" spans="13:46" x14ac:dyDescent="0.35">
      <c r="M2943" s="38"/>
      <c r="N2943" s="21"/>
      <c r="AC2943"/>
      <c r="AR2943" s="38"/>
      <c r="AS2943" s="21"/>
    </row>
    <row r="2944" spans="13:46" x14ac:dyDescent="0.35">
      <c r="M2944"/>
      <c r="N2944" s="21"/>
      <c r="AC2944"/>
      <c r="AR2944" s="38"/>
      <c r="AS2944" s="21"/>
    </row>
    <row r="2945" spans="13:46" x14ac:dyDescent="0.35">
      <c r="M2945"/>
      <c r="N2945" s="21"/>
      <c r="AC2945"/>
      <c r="AR2945"/>
      <c r="AS2945" s="21"/>
    </row>
    <row r="2946" spans="13:46" x14ac:dyDescent="0.35">
      <c r="M2946"/>
      <c r="N2946" s="21"/>
      <c r="AC2946"/>
      <c r="AR2946" s="38"/>
      <c r="AS2946" s="21"/>
    </row>
    <row r="2947" spans="13:46" x14ac:dyDescent="0.35">
      <c r="M2947" s="38"/>
      <c r="N2947" s="21"/>
      <c r="AC2947"/>
      <c r="AR2947" s="38"/>
      <c r="AS2947" s="21"/>
    </row>
    <row r="2948" spans="13:46" x14ac:dyDescent="0.35">
      <c r="M2948"/>
      <c r="N2948" s="21"/>
      <c r="AC2948"/>
      <c r="AR2948"/>
      <c r="AS2948" s="21"/>
    </row>
    <row r="2949" spans="13:46" x14ac:dyDescent="0.35">
      <c r="M2949"/>
      <c r="N2949" s="21"/>
      <c r="AC2949"/>
      <c r="AR2949" s="38"/>
      <c r="AS2949" s="21"/>
    </row>
    <row r="2950" spans="13:46" x14ac:dyDescent="0.35">
      <c r="M2950"/>
      <c r="N2950" s="21"/>
      <c r="AC2950"/>
      <c r="AR2950"/>
      <c r="AS2950" s="21"/>
    </row>
    <row r="2951" spans="13:46" x14ac:dyDescent="0.35">
      <c r="M2951"/>
      <c r="N2951" s="21"/>
      <c r="AC2951"/>
      <c r="AR2951"/>
      <c r="AS2951" s="21"/>
    </row>
    <row r="2952" spans="13:46" x14ac:dyDescent="0.35">
      <c r="M2952" s="38"/>
      <c r="N2952" s="21"/>
      <c r="AC2952"/>
      <c r="AR2952"/>
      <c r="AS2952" s="21"/>
      <c r="AT2952" s="22"/>
    </row>
    <row r="2953" spans="13:46" x14ac:dyDescent="0.35">
      <c r="M2953"/>
      <c r="N2953" s="21"/>
      <c r="AC2953"/>
      <c r="AR2953"/>
      <c r="AS2953" s="21"/>
    </row>
    <row r="2954" spans="13:46" x14ac:dyDescent="0.35">
      <c r="M2954"/>
      <c r="N2954" s="21"/>
      <c r="AC2954"/>
      <c r="AR2954"/>
      <c r="AS2954" s="21"/>
    </row>
    <row r="2955" spans="13:46" x14ac:dyDescent="0.35">
      <c r="M2955"/>
      <c r="N2955" s="21"/>
      <c r="AC2955"/>
      <c r="AR2955"/>
      <c r="AS2955" s="21"/>
    </row>
    <row r="2956" spans="13:46" x14ac:dyDescent="0.35">
      <c r="M2956"/>
      <c r="N2956" s="21"/>
      <c r="AC2956"/>
      <c r="AR2956"/>
      <c r="AS2956" s="21"/>
    </row>
    <row r="2957" spans="13:46" x14ac:dyDescent="0.35">
      <c r="M2957"/>
      <c r="N2957" s="21"/>
      <c r="AC2957"/>
      <c r="AR2957"/>
      <c r="AS2957" s="21"/>
    </row>
    <row r="2958" spans="13:46" x14ac:dyDescent="0.35">
      <c r="M2958"/>
      <c r="N2958" s="21"/>
      <c r="AC2958"/>
      <c r="AR2958"/>
      <c r="AS2958" s="21"/>
    </row>
    <row r="2959" spans="13:46" x14ac:dyDescent="0.35">
      <c r="M2959"/>
      <c r="N2959" s="21"/>
      <c r="AC2959"/>
      <c r="AR2959"/>
      <c r="AS2959" s="21"/>
    </row>
    <row r="2960" spans="13:46" x14ac:dyDescent="0.35">
      <c r="M2960"/>
      <c r="N2960" s="21"/>
      <c r="AC2960"/>
      <c r="AR2960"/>
      <c r="AS2960" s="21"/>
    </row>
    <row r="2961" spans="13:46" x14ac:dyDescent="0.35">
      <c r="M2961"/>
      <c r="N2961" s="21"/>
      <c r="AC2961"/>
      <c r="AR2961"/>
      <c r="AS2961" s="21"/>
    </row>
    <row r="2962" spans="13:46" x14ac:dyDescent="0.35">
      <c r="M2962"/>
      <c r="N2962" s="21"/>
      <c r="AC2962" s="38"/>
      <c r="AR2962"/>
      <c r="AS2962" s="21"/>
    </row>
    <row r="2963" spans="13:46" x14ac:dyDescent="0.35">
      <c r="M2963"/>
      <c r="N2963" s="21"/>
      <c r="AC2963"/>
      <c r="AR2963"/>
      <c r="AS2963" s="21"/>
    </row>
    <row r="2964" spans="13:46" x14ac:dyDescent="0.35">
      <c r="M2964" s="38"/>
      <c r="N2964" s="21"/>
      <c r="AC2964"/>
      <c r="AR2964"/>
      <c r="AS2964" s="21"/>
    </row>
    <row r="2965" spans="13:46" x14ac:dyDescent="0.35">
      <c r="M2965"/>
      <c r="N2965" s="21"/>
      <c r="AC2965"/>
      <c r="AR2965"/>
      <c r="AS2965" s="21"/>
    </row>
    <row r="2966" spans="13:46" x14ac:dyDescent="0.35">
      <c r="M2966" s="38"/>
      <c r="N2966" s="21"/>
      <c r="AC2966"/>
      <c r="AR2966"/>
      <c r="AS2966" s="21"/>
    </row>
    <row r="2967" spans="13:46" x14ac:dyDescent="0.35">
      <c r="M2967" s="38"/>
      <c r="N2967" s="21"/>
      <c r="AC2967"/>
      <c r="AR2967"/>
      <c r="AS2967" s="21"/>
    </row>
    <row r="2968" spans="13:46" x14ac:dyDescent="0.35">
      <c r="M2968"/>
      <c r="N2968" s="21"/>
      <c r="AC2968"/>
      <c r="AR2968"/>
      <c r="AS2968" s="21"/>
    </row>
    <row r="2969" spans="13:46" x14ac:dyDescent="0.35">
      <c r="M2969" s="38"/>
      <c r="N2969" s="21"/>
      <c r="AC2969"/>
      <c r="AR2969"/>
      <c r="AS2969" s="21"/>
      <c r="AT2969" s="22"/>
    </row>
    <row r="2970" spans="13:46" x14ac:dyDescent="0.35">
      <c r="M2970"/>
      <c r="N2970" s="21"/>
      <c r="AC2970"/>
      <c r="AR2970"/>
      <c r="AS2970" s="21"/>
    </row>
    <row r="2971" spans="13:46" x14ac:dyDescent="0.35">
      <c r="M2971"/>
      <c r="N2971" s="21"/>
      <c r="AC2971"/>
      <c r="AR2971"/>
      <c r="AS2971" s="21"/>
    </row>
    <row r="2972" spans="13:46" x14ac:dyDescent="0.35">
      <c r="M2972"/>
      <c r="N2972" s="21"/>
      <c r="AC2972"/>
      <c r="AR2972" s="38"/>
      <c r="AS2972" s="21"/>
    </row>
    <row r="2973" spans="13:46" x14ac:dyDescent="0.35">
      <c r="M2973"/>
      <c r="N2973" s="21"/>
      <c r="AC2973"/>
      <c r="AR2973" s="38"/>
      <c r="AS2973" s="21"/>
      <c r="AT2973" s="39"/>
    </row>
    <row r="2974" spans="13:46" x14ac:dyDescent="0.35">
      <c r="M2974"/>
      <c r="N2974" s="21"/>
      <c r="AC2974"/>
      <c r="AR2974" s="38"/>
      <c r="AS2974" s="21"/>
    </row>
    <row r="2975" spans="13:46" x14ac:dyDescent="0.35">
      <c r="M2975"/>
      <c r="N2975" s="21"/>
      <c r="AC2975"/>
      <c r="AR2975"/>
      <c r="AS2975" s="21"/>
    </row>
    <row r="2976" spans="13:46" x14ac:dyDescent="0.35">
      <c r="M2976"/>
      <c r="N2976" s="21"/>
      <c r="AC2976" s="38"/>
      <c r="AR2976"/>
      <c r="AS2976" s="21"/>
    </row>
    <row r="2977" spans="13:45" x14ac:dyDescent="0.35">
      <c r="M2977"/>
      <c r="N2977" s="21"/>
      <c r="AC2977"/>
      <c r="AR2977"/>
      <c r="AS2977" s="21"/>
    </row>
    <row r="2978" spans="13:45" x14ac:dyDescent="0.35">
      <c r="M2978"/>
      <c r="N2978" s="21"/>
      <c r="AC2978" s="38"/>
      <c r="AR2978"/>
      <c r="AS2978" s="21"/>
    </row>
    <row r="2979" spans="13:45" x14ac:dyDescent="0.35">
      <c r="M2979"/>
      <c r="N2979" s="21"/>
      <c r="AC2979"/>
      <c r="AR2979"/>
      <c r="AS2979" s="21"/>
    </row>
    <row r="2980" spans="13:45" x14ac:dyDescent="0.35">
      <c r="M2980"/>
      <c r="N2980" s="21"/>
      <c r="AC2980"/>
      <c r="AR2980"/>
      <c r="AS2980" s="21"/>
    </row>
    <row r="2981" spans="13:45" x14ac:dyDescent="0.35">
      <c r="M2981"/>
      <c r="N2981" s="21"/>
      <c r="AC2981" s="38"/>
      <c r="AR2981"/>
      <c r="AS2981" s="21"/>
    </row>
    <row r="2982" spans="13:45" x14ac:dyDescent="0.35">
      <c r="M2982"/>
      <c r="N2982" s="21"/>
      <c r="AC2982" s="38"/>
      <c r="AR2982"/>
      <c r="AS2982" s="21"/>
    </row>
    <row r="2983" spans="13:45" x14ac:dyDescent="0.35">
      <c r="M2983"/>
      <c r="N2983" s="21"/>
      <c r="AC2983"/>
      <c r="AR2983"/>
      <c r="AS2983" s="21"/>
    </row>
    <row r="2984" spans="13:45" x14ac:dyDescent="0.35">
      <c r="M2984"/>
      <c r="N2984" s="21"/>
      <c r="AC2984"/>
      <c r="AR2984"/>
      <c r="AS2984" s="21"/>
    </row>
    <row r="2985" spans="13:45" x14ac:dyDescent="0.35">
      <c r="M2985" s="38"/>
      <c r="N2985" s="21"/>
      <c r="AC2985" s="38"/>
      <c r="AR2985" s="38"/>
      <c r="AS2985" s="21"/>
    </row>
    <row r="2986" spans="13:45" x14ac:dyDescent="0.35">
      <c r="M2986"/>
      <c r="N2986" s="21"/>
      <c r="AC2986"/>
      <c r="AR2986" s="38"/>
      <c r="AS2986" s="21"/>
    </row>
    <row r="2987" spans="13:45" x14ac:dyDescent="0.35">
      <c r="M2987"/>
      <c r="N2987" s="21"/>
      <c r="AC2987"/>
      <c r="AR2987"/>
      <c r="AS2987" s="21"/>
    </row>
    <row r="2988" spans="13:45" x14ac:dyDescent="0.35">
      <c r="M2988"/>
      <c r="N2988" s="21"/>
      <c r="AC2988"/>
      <c r="AR2988"/>
      <c r="AS2988" s="21"/>
    </row>
    <row r="2989" spans="13:45" x14ac:dyDescent="0.35">
      <c r="M2989"/>
      <c r="N2989" s="21"/>
      <c r="AC2989"/>
      <c r="AR2989"/>
      <c r="AS2989" s="21"/>
    </row>
    <row r="2990" spans="13:45" x14ac:dyDescent="0.35">
      <c r="M2990" s="38"/>
      <c r="N2990" s="21"/>
      <c r="AC2990" s="38"/>
      <c r="AR2990"/>
      <c r="AS2990" s="21"/>
    </row>
    <row r="2991" spans="13:45" x14ac:dyDescent="0.35">
      <c r="M2991" s="38"/>
      <c r="N2991" s="21"/>
      <c r="AC2991" s="38"/>
      <c r="AR2991" s="38"/>
      <c r="AS2991" s="21"/>
    </row>
    <row r="2992" spans="13:45" x14ac:dyDescent="0.35">
      <c r="M2992"/>
      <c r="N2992" s="21"/>
      <c r="AC2992" s="38"/>
      <c r="AR2992"/>
      <c r="AS2992" s="21"/>
    </row>
    <row r="2993" spans="13:46" x14ac:dyDescent="0.35">
      <c r="M2993"/>
      <c r="N2993" s="21"/>
      <c r="AC2993" s="38"/>
      <c r="AR2993" s="38"/>
      <c r="AS2993" s="21"/>
    </row>
    <row r="2994" spans="13:46" x14ac:dyDescent="0.35">
      <c r="M2994"/>
      <c r="N2994" s="21"/>
      <c r="AC2994"/>
      <c r="AR2994"/>
      <c r="AS2994" s="21"/>
    </row>
    <row r="2995" spans="13:46" x14ac:dyDescent="0.35">
      <c r="M2995"/>
      <c r="N2995" s="21"/>
      <c r="AC2995" s="38"/>
      <c r="AR2995"/>
      <c r="AS2995" s="21"/>
    </row>
    <row r="2996" spans="13:46" x14ac:dyDescent="0.35">
      <c r="M2996"/>
      <c r="N2996" s="21"/>
      <c r="AC2996"/>
      <c r="AR2996"/>
      <c r="AS2996" s="21"/>
    </row>
    <row r="2997" spans="13:46" x14ac:dyDescent="0.35">
      <c r="M2997"/>
      <c r="N2997" s="21"/>
      <c r="AC2997"/>
      <c r="AR2997" s="38"/>
      <c r="AS2997" s="21"/>
      <c r="AT2997" s="39"/>
    </row>
    <row r="2998" spans="13:46" x14ac:dyDescent="0.35">
      <c r="M2998"/>
      <c r="N2998" s="21"/>
      <c r="AC2998"/>
      <c r="AR2998" s="38"/>
      <c r="AS2998" s="21"/>
    </row>
    <row r="2999" spans="13:46" x14ac:dyDescent="0.35">
      <c r="M2999"/>
      <c r="N2999" s="21"/>
      <c r="AC2999" s="38"/>
      <c r="AR2999" s="38"/>
      <c r="AS2999" s="21"/>
    </row>
    <row r="3000" spans="13:46" x14ac:dyDescent="0.35">
      <c r="M3000"/>
      <c r="N3000" s="21"/>
      <c r="O3000" s="39"/>
      <c r="AC3000"/>
      <c r="AR3000" s="38"/>
      <c r="AS3000" s="21"/>
    </row>
    <row r="3001" spans="13:46" x14ac:dyDescent="0.35">
      <c r="M3001"/>
      <c r="N3001" s="21"/>
      <c r="AC3001"/>
      <c r="AR3001"/>
      <c r="AS3001" s="21"/>
    </row>
    <row r="3002" spans="13:46" x14ac:dyDescent="0.35">
      <c r="M3002"/>
      <c r="N3002" s="21"/>
      <c r="AC3002" s="38"/>
      <c r="AR3002"/>
      <c r="AS3002" s="21"/>
    </row>
    <row r="3003" spans="13:46" x14ac:dyDescent="0.35">
      <c r="M3003"/>
      <c r="N3003" s="21"/>
      <c r="AC3003" s="38"/>
      <c r="AR3003" s="38"/>
      <c r="AS3003" s="21"/>
    </row>
    <row r="3004" spans="13:46" x14ac:dyDescent="0.35">
      <c r="M3004"/>
      <c r="N3004" s="21"/>
      <c r="AC3004"/>
      <c r="AR3004"/>
      <c r="AS3004" s="21"/>
    </row>
    <row r="3005" spans="13:46" x14ac:dyDescent="0.35">
      <c r="M3005" s="38"/>
      <c r="N3005" s="21"/>
      <c r="AC3005"/>
      <c r="AR3005"/>
      <c r="AS3005" s="21"/>
    </row>
    <row r="3006" spans="13:46" x14ac:dyDescent="0.35">
      <c r="M3006"/>
      <c r="N3006" s="21"/>
      <c r="AC3006"/>
      <c r="AR3006"/>
      <c r="AS3006" s="21"/>
    </row>
    <row r="3007" spans="13:46" x14ac:dyDescent="0.35">
      <c r="M3007"/>
      <c r="N3007" s="21"/>
      <c r="AC3007" s="38"/>
      <c r="AR3007" s="38"/>
      <c r="AS3007" s="21"/>
    </row>
    <row r="3008" spans="13:46" x14ac:dyDescent="0.35">
      <c r="M3008"/>
      <c r="N3008" s="21"/>
      <c r="AC3008" s="38"/>
      <c r="AR3008"/>
      <c r="AS3008" s="21"/>
    </row>
    <row r="3009" spans="13:46" x14ac:dyDescent="0.35">
      <c r="M3009"/>
      <c r="N3009" s="21"/>
      <c r="AC3009"/>
      <c r="AR3009" s="38"/>
      <c r="AS3009" s="21"/>
    </row>
    <row r="3010" spans="13:46" x14ac:dyDescent="0.35">
      <c r="M3010"/>
      <c r="N3010" s="21"/>
      <c r="AC3010"/>
      <c r="AR3010"/>
      <c r="AS3010" s="21"/>
    </row>
    <row r="3011" spans="13:46" x14ac:dyDescent="0.35">
      <c r="M3011"/>
      <c r="N3011" s="21"/>
      <c r="AC3011"/>
      <c r="AR3011" s="38"/>
      <c r="AS3011" s="21"/>
    </row>
    <row r="3012" spans="13:46" x14ac:dyDescent="0.35">
      <c r="M3012"/>
      <c r="N3012" s="21"/>
      <c r="AC3012"/>
      <c r="AR3012"/>
      <c r="AS3012" s="21"/>
    </row>
    <row r="3013" spans="13:46" x14ac:dyDescent="0.35">
      <c r="M3013"/>
      <c r="N3013" s="21"/>
      <c r="AC3013"/>
      <c r="AR3013"/>
      <c r="AS3013" s="21"/>
    </row>
    <row r="3014" spans="13:46" x14ac:dyDescent="0.35">
      <c r="M3014" s="38"/>
      <c r="N3014" s="21"/>
      <c r="AC3014" s="38"/>
      <c r="AR3014" s="38"/>
      <c r="AS3014" s="21"/>
    </row>
    <row r="3015" spans="13:46" x14ac:dyDescent="0.35">
      <c r="M3015"/>
      <c r="N3015" s="21"/>
      <c r="AC3015"/>
      <c r="AR3015"/>
      <c r="AS3015" s="21"/>
    </row>
    <row r="3016" spans="13:46" x14ac:dyDescent="0.35">
      <c r="M3016"/>
      <c r="N3016" s="21"/>
      <c r="AC3016"/>
      <c r="AR3016"/>
      <c r="AS3016" s="21"/>
    </row>
    <row r="3017" spans="13:46" x14ac:dyDescent="0.35">
      <c r="M3017"/>
      <c r="N3017" s="21"/>
      <c r="AC3017"/>
      <c r="AR3017"/>
      <c r="AS3017" s="21"/>
    </row>
    <row r="3018" spans="13:46" x14ac:dyDescent="0.35">
      <c r="M3018"/>
      <c r="N3018" s="21"/>
      <c r="AC3018"/>
      <c r="AR3018"/>
      <c r="AS3018" s="21"/>
      <c r="AT3018" s="22"/>
    </row>
    <row r="3019" spans="13:46" x14ac:dyDescent="0.35">
      <c r="M3019"/>
      <c r="N3019" s="21"/>
      <c r="O3019" s="39"/>
      <c r="AC3019" s="38"/>
      <c r="AR3019"/>
      <c r="AS3019" s="21"/>
    </row>
    <row r="3020" spans="13:46" x14ac:dyDescent="0.35">
      <c r="M3020"/>
      <c r="N3020" s="21"/>
      <c r="AC3020"/>
      <c r="AR3020" s="38"/>
      <c r="AS3020" s="21"/>
    </row>
    <row r="3021" spans="13:46" x14ac:dyDescent="0.35">
      <c r="M3021"/>
      <c r="N3021" s="21"/>
      <c r="AC3021"/>
      <c r="AR3021"/>
      <c r="AS3021" s="21"/>
    </row>
    <row r="3022" spans="13:46" x14ac:dyDescent="0.35">
      <c r="M3022" s="38"/>
      <c r="N3022" s="21"/>
      <c r="AC3022" s="38"/>
      <c r="AR3022" s="38"/>
      <c r="AS3022" s="21"/>
    </row>
    <row r="3023" spans="13:46" x14ac:dyDescent="0.35">
      <c r="M3023"/>
      <c r="N3023" s="21"/>
      <c r="AC3023" s="38"/>
      <c r="AR3023"/>
      <c r="AS3023" s="21"/>
    </row>
    <row r="3024" spans="13:46" x14ac:dyDescent="0.35">
      <c r="M3024"/>
      <c r="N3024" s="21"/>
      <c r="AC3024"/>
      <c r="AR3024"/>
      <c r="AS3024" s="21"/>
    </row>
    <row r="3025" spans="13:46" x14ac:dyDescent="0.35">
      <c r="M3025"/>
      <c r="N3025" s="21"/>
      <c r="AC3025"/>
      <c r="AR3025"/>
      <c r="AS3025" s="21"/>
    </row>
    <row r="3026" spans="13:46" x14ac:dyDescent="0.35">
      <c r="M3026"/>
      <c r="N3026" s="21"/>
      <c r="AC3026"/>
      <c r="AR3026"/>
      <c r="AS3026" s="21"/>
    </row>
    <row r="3027" spans="13:46" x14ac:dyDescent="0.35">
      <c r="M3027"/>
      <c r="N3027" s="21"/>
      <c r="AC3027" s="38"/>
      <c r="AR3027"/>
      <c r="AS3027" s="21"/>
    </row>
    <row r="3028" spans="13:46" x14ac:dyDescent="0.35">
      <c r="M3028"/>
      <c r="N3028" s="21"/>
      <c r="AC3028"/>
      <c r="AR3028" s="38"/>
      <c r="AS3028" s="21"/>
      <c r="AT3028" s="39"/>
    </row>
    <row r="3029" spans="13:46" x14ac:dyDescent="0.35">
      <c r="M3029"/>
      <c r="N3029" s="21"/>
      <c r="AC3029" s="38"/>
      <c r="AR3029"/>
      <c r="AS3029" s="21"/>
    </row>
    <row r="3030" spans="13:46" x14ac:dyDescent="0.35">
      <c r="M3030"/>
      <c r="N3030" s="21"/>
      <c r="AC3030"/>
      <c r="AR3030" s="38"/>
      <c r="AS3030" s="21"/>
    </row>
    <row r="3031" spans="13:46" x14ac:dyDescent="0.35">
      <c r="M3031"/>
      <c r="N3031" s="21"/>
      <c r="AC3031" s="38"/>
      <c r="AR3031"/>
      <c r="AS3031" s="21"/>
    </row>
    <row r="3032" spans="13:46" x14ac:dyDescent="0.35">
      <c r="M3032"/>
      <c r="N3032" s="21"/>
      <c r="AC3032" s="38"/>
      <c r="AR3032"/>
      <c r="AS3032" s="21"/>
    </row>
    <row r="3033" spans="13:46" x14ac:dyDescent="0.35">
      <c r="M3033"/>
      <c r="N3033" s="21"/>
      <c r="AC3033" s="38"/>
      <c r="AR3033"/>
      <c r="AS3033" s="21"/>
    </row>
    <row r="3034" spans="13:46" x14ac:dyDescent="0.35">
      <c r="M3034"/>
      <c r="N3034" s="21"/>
      <c r="AC3034"/>
      <c r="AR3034"/>
      <c r="AS3034" s="21"/>
    </row>
    <row r="3035" spans="13:46" x14ac:dyDescent="0.35">
      <c r="M3035"/>
      <c r="N3035" s="21"/>
      <c r="AC3035"/>
      <c r="AR3035"/>
      <c r="AS3035" s="21"/>
    </row>
    <row r="3036" spans="13:46" x14ac:dyDescent="0.35">
      <c r="M3036"/>
      <c r="N3036" s="21"/>
      <c r="AC3036"/>
      <c r="AR3036" s="38"/>
      <c r="AS3036" s="21"/>
    </row>
    <row r="3037" spans="13:46" x14ac:dyDescent="0.35">
      <c r="M3037"/>
      <c r="N3037" s="21"/>
      <c r="AC3037"/>
      <c r="AR3037" s="38"/>
      <c r="AS3037" s="21"/>
    </row>
    <row r="3038" spans="13:46" x14ac:dyDescent="0.35">
      <c r="M3038"/>
      <c r="N3038" s="21"/>
      <c r="AC3038"/>
      <c r="AR3038" s="38"/>
      <c r="AS3038" s="21"/>
    </row>
    <row r="3039" spans="13:46" x14ac:dyDescent="0.35">
      <c r="M3039"/>
      <c r="N3039" s="21"/>
      <c r="AC3039"/>
      <c r="AR3039"/>
      <c r="AS3039" s="21"/>
    </row>
    <row r="3040" spans="13:46" x14ac:dyDescent="0.35">
      <c r="M3040"/>
      <c r="N3040" s="21"/>
      <c r="AC3040"/>
      <c r="AR3040"/>
      <c r="AS3040" s="21"/>
    </row>
    <row r="3041" spans="13:46" x14ac:dyDescent="0.35">
      <c r="M3041"/>
      <c r="N3041" s="21"/>
      <c r="AC3041"/>
      <c r="AR3041" s="38"/>
      <c r="AS3041" s="21"/>
    </row>
    <row r="3042" spans="13:46" x14ac:dyDescent="0.35">
      <c r="M3042"/>
      <c r="N3042" s="21"/>
      <c r="AC3042"/>
      <c r="AR3042"/>
      <c r="AS3042" s="21"/>
      <c r="AT3042" s="39"/>
    </row>
    <row r="3043" spans="13:46" x14ac:dyDescent="0.35">
      <c r="M3043"/>
      <c r="N3043" s="21"/>
      <c r="AC3043"/>
      <c r="AR3043"/>
      <c r="AS3043" s="21"/>
    </row>
    <row r="3044" spans="13:46" x14ac:dyDescent="0.35">
      <c r="M3044" s="38"/>
      <c r="N3044" s="21"/>
      <c r="AC3044"/>
      <c r="AR3044" s="38"/>
      <c r="AS3044" s="21"/>
      <c r="AT3044" s="22"/>
    </row>
    <row r="3045" spans="13:46" x14ac:dyDescent="0.35">
      <c r="M3045" s="38"/>
      <c r="N3045" s="21"/>
      <c r="AC3045"/>
      <c r="AR3045" s="38"/>
      <c r="AS3045" s="21"/>
    </row>
    <row r="3046" spans="13:46" x14ac:dyDescent="0.35">
      <c r="M3046"/>
      <c r="N3046" s="21"/>
      <c r="AC3046"/>
      <c r="AR3046"/>
      <c r="AS3046" s="21"/>
    </row>
    <row r="3047" spans="13:46" x14ac:dyDescent="0.35">
      <c r="M3047"/>
      <c r="N3047" s="21"/>
      <c r="AC3047"/>
      <c r="AR3047"/>
      <c r="AS3047" s="21"/>
    </row>
    <row r="3048" spans="13:46" x14ac:dyDescent="0.35">
      <c r="M3048" s="38"/>
      <c r="N3048" s="21"/>
      <c r="AC3048"/>
      <c r="AR3048"/>
      <c r="AS3048" s="21"/>
    </row>
    <row r="3049" spans="13:46" x14ac:dyDescent="0.35">
      <c r="M3049"/>
      <c r="N3049" s="21"/>
      <c r="O3049" s="39"/>
      <c r="AC3049"/>
      <c r="AR3049"/>
      <c r="AS3049" s="21"/>
    </row>
    <row r="3050" spans="13:46" x14ac:dyDescent="0.35">
      <c r="M3050"/>
      <c r="N3050" s="21"/>
      <c r="AC3050"/>
      <c r="AR3050"/>
      <c r="AS3050" s="21"/>
    </row>
    <row r="3051" spans="13:46" x14ac:dyDescent="0.35">
      <c r="M3051"/>
      <c r="N3051" s="21"/>
      <c r="AC3051"/>
      <c r="AR3051"/>
      <c r="AS3051" s="21"/>
    </row>
    <row r="3052" spans="13:46" x14ac:dyDescent="0.35">
      <c r="M3052"/>
      <c r="N3052" s="21"/>
      <c r="AC3052"/>
      <c r="AR3052"/>
      <c r="AS3052" s="21"/>
    </row>
    <row r="3053" spans="13:46" x14ac:dyDescent="0.35">
      <c r="M3053"/>
      <c r="N3053" s="21"/>
      <c r="AC3053"/>
      <c r="AR3053" s="38"/>
      <c r="AS3053" s="21"/>
    </row>
    <row r="3054" spans="13:46" x14ac:dyDescent="0.35">
      <c r="M3054"/>
      <c r="N3054" s="21"/>
      <c r="AC3054"/>
      <c r="AR3054" s="38"/>
      <c r="AS3054" s="21"/>
    </row>
    <row r="3055" spans="13:46" x14ac:dyDescent="0.35">
      <c r="M3055" s="38"/>
      <c r="N3055" s="21"/>
      <c r="AC3055"/>
      <c r="AR3055"/>
      <c r="AS3055" s="21"/>
    </row>
    <row r="3056" spans="13:46" x14ac:dyDescent="0.35">
      <c r="M3056"/>
      <c r="N3056" s="21"/>
      <c r="AC3056"/>
      <c r="AR3056"/>
      <c r="AS3056" s="21"/>
    </row>
    <row r="3057" spans="13:46" x14ac:dyDescent="0.35">
      <c r="M3057"/>
      <c r="N3057" s="21"/>
      <c r="AC3057"/>
      <c r="AR3057"/>
      <c r="AS3057" s="21"/>
    </row>
    <row r="3058" spans="13:46" x14ac:dyDescent="0.35">
      <c r="M3058" s="38"/>
      <c r="N3058" s="21"/>
      <c r="AC3058"/>
      <c r="AR3058"/>
      <c r="AS3058" s="21"/>
    </row>
    <row r="3059" spans="13:46" x14ac:dyDescent="0.35">
      <c r="M3059"/>
      <c r="N3059" s="21"/>
      <c r="AC3059"/>
      <c r="AR3059"/>
      <c r="AS3059" s="21"/>
    </row>
    <row r="3060" spans="13:46" x14ac:dyDescent="0.35">
      <c r="M3060"/>
      <c r="N3060" s="21"/>
      <c r="AC3060"/>
      <c r="AR3060"/>
      <c r="AS3060" s="21"/>
    </row>
    <row r="3061" spans="13:46" x14ac:dyDescent="0.35">
      <c r="M3061"/>
      <c r="N3061" s="21"/>
      <c r="AC3061"/>
      <c r="AR3061" s="38"/>
      <c r="AS3061" s="21"/>
    </row>
    <row r="3062" spans="13:46" x14ac:dyDescent="0.35">
      <c r="M3062" s="38"/>
      <c r="N3062" s="21"/>
      <c r="AC3062"/>
      <c r="AR3062"/>
      <c r="AS3062" s="21"/>
    </row>
    <row r="3063" spans="13:46" x14ac:dyDescent="0.35">
      <c r="M3063" s="38"/>
      <c r="N3063" s="21"/>
      <c r="AC3063" s="38"/>
      <c r="AR3063"/>
      <c r="AS3063" s="21"/>
      <c r="AT3063" s="22"/>
    </row>
    <row r="3064" spans="13:46" x14ac:dyDescent="0.35">
      <c r="M3064"/>
      <c r="N3064" s="21"/>
      <c r="AC3064"/>
      <c r="AR3064"/>
      <c r="AS3064" s="21"/>
    </row>
    <row r="3065" spans="13:46" x14ac:dyDescent="0.35">
      <c r="M3065"/>
      <c r="N3065" s="21"/>
      <c r="AC3065"/>
      <c r="AR3065"/>
      <c r="AS3065" s="21"/>
    </row>
    <row r="3066" spans="13:46" x14ac:dyDescent="0.35">
      <c r="M3066"/>
      <c r="N3066" s="21"/>
      <c r="AC3066"/>
      <c r="AR3066"/>
      <c r="AS3066" s="21"/>
    </row>
    <row r="3067" spans="13:46" x14ac:dyDescent="0.35">
      <c r="M3067"/>
      <c r="N3067" s="21"/>
      <c r="AC3067"/>
      <c r="AR3067"/>
      <c r="AS3067" s="21"/>
    </row>
    <row r="3068" spans="13:46" x14ac:dyDescent="0.35">
      <c r="M3068"/>
      <c r="N3068" s="21"/>
      <c r="AC3068"/>
      <c r="AR3068"/>
      <c r="AS3068" s="21"/>
    </row>
    <row r="3069" spans="13:46" x14ac:dyDescent="0.35">
      <c r="M3069" s="38"/>
      <c r="N3069" s="21"/>
      <c r="AC3069"/>
      <c r="AR3069"/>
      <c r="AS3069" s="21"/>
    </row>
    <row r="3070" spans="13:46" x14ac:dyDescent="0.35">
      <c r="M3070"/>
      <c r="N3070" s="21"/>
      <c r="AC3070"/>
      <c r="AR3070"/>
      <c r="AS3070" s="21"/>
    </row>
    <row r="3071" spans="13:46" x14ac:dyDescent="0.35">
      <c r="M3071"/>
      <c r="N3071" s="21"/>
      <c r="AC3071"/>
      <c r="AR3071"/>
      <c r="AS3071" s="21"/>
    </row>
    <row r="3072" spans="13:46" x14ac:dyDescent="0.35">
      <c r="M3072"/>
      <c r="N3072" s="21"/>
      <c r="AC3072"/>
      <c r="AR3072"/>
      <c r="AS3072" s="21"/>
    </row>
    <row r="3073" spans="13:45" x14ac:dyDescent="0.35">
      <c r="M3073"/>
      <c r="N3073" s="21"/>
      <c r="AC3073"/>
      <c r="AR3073" s="38"/>
      <c r="AS3073" s="21"/>
    </row>
    <row r="3074" spans="13:45" x14ac:dyDescent="0.35">
      <c r="M3074"/>
      <c r="N3074" s="21"/>
      <c r="AC3074"/>
      <c r="AR3074"/>
      <c r="AS3074" s="21"/>
    </row>
    <row r="3075" spans="13:45" x14ac:dyDescent="0.35">
      <c r="M3075"/>
      <c r="N3075" s="21"/>
      <c r="AC3075" s="38"/>
      <c r="AR3075"/>
      <c r="AS3075" s="21"/>
    </row>
    <row r="3076" spans="13:45" x14ac:dyDescent="0.35">
      <c r="M3076"/>
      <c r="N3076" s="21"/>
      <c r="AC3076" s="38"/>
      <c r="AR3076"/>
      <c r="AS3076" s="21"/>
    </row>
    <row r="3077" spans="13:45" x14ac:dyDescent="0.35">
      <c r="M3077"/>
      <c r="N3077" s="21"/>
      <c r="AC3077"/>
      <c r="AR3077"/>
      <c r="AS3077" s="21"/>
    </row>
    <row r="3078" spans="13:45" x14ac:dyDescent="0.35">
      <c r="M3078"/>
      <c r="N3078" s="21"/>
      <c r="AC3078"/>
      <c r="AR3078"/>
      <c r="AS3078" s="21"/>
    </row>
    <row r="3079" spans="13:45" x14ac:dyDescent="0.35">
      <c r="M3079"/>
      <c r="N3079" s="21"/>
      <c r="AC3079"/>
      <c r="AR3079" s="38"/>
      <c r="AS3079" s="21"/>
    </row>
    <row r="3080" spans="13:45" x14ac:dyDescent="0.35">
      <c r="M3080"/>
      <c r="N3080" s="21"/>
      <c r="AC3080"/>
      <c r="AR3080" s="38"/>
      <c r="AS3080" s="21"/>
    </row>
    <row r="3081" spans="13:45" x14ac:dyDescent="0.35">
      <c r="M3081"/>
      <c r="N3081" s="21"/>
      <c r="AC3081"/>
      <c r="AR3081"/>
      <c r="AS3081" s="21"/>
    </row>
    <row r="3082" spans="13:45" x14ac:dyDescent="0.35">
      <c r="M3082"/>
      <c r="N3082" s="21"/>
      <c r="AC3082"/>
      <c r="AR3082" s="38"/>
      <c r="AS3082" s="21"/>
    </row>
    <row r="3083" spans="13:45" x14ac:dyDescent="0.35">
      <c r="M3083"/>
      <c r="N3083" s="21"/>
      <c r="AC3083"/>
      <c r="AR3083"/>
      <c r="AS3083" s="21"/>
    </row>
    <row r="3084" spans="13:45" x14ac:dyDescent="0.35">
      <c r="M3084"/>
      <c r="N3084" s="21"/>
      <c r="AC3084"/>
      <c r="AR3084"/>
      <c r="AS3084" s="21"/>
    </row>
    <row r="3085" spans="13:45" x14ac:dyDescent="0.35">
      <c r="M3085"/>
      <c r="N3085" s="21"/>
      <c r="AC3085"/>
      <c r="AR3085"/>
      <c r="AS3085" s="21"/>
    </row>
    <row r="3086" spans="13:45" x14ac:dyDescent="0.35">
      <c r="M3086"/>
      <c r="N3086" s="21"/>
      <c r="AC3086"/>
      <c r="AR3086"/>
      <c r="AS3086" s="21"/>
    </row>
    <row r="3087" spans="13:45" x14ac:dyDescent="0.35">
      <c r="M3087"/>
      <c r="N3087" s="21"/>
      <c r="AC3087"/>
      <c r="AR3087"/>
      <c r="AS3087" s="21"/>
    </row>
    <row r="3088" spans="13:45" x14ac:dyDescent="0.35">
      <c r="M3088"/>
      <c r="N3088" s="21"/>
      <c r="AC3088"/>
      <c r="AR3088"/>
      <c r="AS3088" s="21"/>
    </row>
    <row r="3089" spans="13:45" x14ac:dyDescent="0.35">
      <c r="M3089"/>
      <c r="N3089" s="21"/>
      <c r="AC3089"/>
      <c r="AR3089"/>
      <c r="AS3089" s="21"/>
    </row>
    <row r="3090" spans="13:45" x14ac:dyDescent="0.35">
      <c r="M3090"/>
      <c r="N3090" s="21"/>
      <c r="AC3090" s="38"/>
      <c r="AR3090" s="38"/>
      <c r="AS3090" s="21"/>
    </row>
    <row r="3091" spans="13:45" x14ac:dyDescent="0.35">
      <c r="M3091"/>
      <c r="N3091" s="21"/>
      <c r="AC3091"/>
      <c r="AR3091"/>
      <c r="AS3091" s="21"/>
    </row>
    <row r="3092" spans="13:45" x14ac:dyDescent="0.35">
      <c r="M3092"/>
      <c r="N3092" s="21"/>
      <c r="AC3092"/>
      <c r="AR3092"/>
      <c r="AS3092" s="21"/>
    </row>
    <row r="3093" spans="13:45" x14ac:dyDescent="0.35">
      <c r="M3093"/>
      <c r="N3093" s="21"/>
      <c r="AC3093"/>
      <c r="AR3093"/>
      <c r="AS3093" s="21"/>
    </row>
    <row r="3094" spans="13:45" x14ac:dyDescent="0.35">
      <c r="M3094"/>
      <c r="N3094" s="21"/>
      <c r="AC3094"/>
      <c r="AR3094" s="38"/>
      <c r="AS3094" s="21"/>
    </row>
    <row r="3095" spans="13:45" x14ac:dyDescent="0.35">
      <c r="M3095"/>
      <c r="N3095" s="21"/>
      <c r="AC3095" s="38"/>
      <c r="AR3095"/>
      <c r="AS3095" s="21"/>
    </row>
    <row r="3096" spans="13:45" x14ac:dyDescent="0.35">
      <c r="M3096"/>
      <c r="N3096" s="21"/>
      <c r="AC3096"/>
      <c r="AR3096"/>
      <c r="AS3096" s="21"/>
    </row>
    <row r="3097" spans="13:45" x14ac:dyDescent="0.35">
      <c r="M3097"/>
      <c r="N3097" s="21"/>
      <c r="AC3097"/>
      <c r="AR3097"/>
      <c r="AS3097" s="21"/>
    </row>
    <row r="3098" spans="13:45" x14ac:dyDescent="0.35">
      <c r="M3098"/>
      <c r="N3098" s="21"/>
      <c r="AC3098"/>
      <c r="AR3098"/>
      <c r="AS3098" s="21"/>
    </row>
    <row r="3099" spans="13:45" x14ac:dyDescent="0.35">
      <c r="M3099"/>
      <c r="N3099" s="21"/>
      <c r="O3099" s="39"/>
      <c r="AC3099"/>
      <c r="AR3099" s="38"/>
      <c r="AS3099" s="21"/>
    </row>
    <row r="3100" spans="13:45" x14ac:dyDescent="0.35">
      <c r="M3100"/>
      <c r="N3100" s="21"/>
      <c r="AC3100"/>
      <c r="AR3100" s="38"/>
      <c r="AS3100" s="21"/>
    </row>
    <row r="3101" spans="13:45" x14ac:dyDescent="0.35">
      <c r="M3101"/>
      <c r="N3101" s="21"/>
      <c r="AC3101"/>
      <c r="AR3101" s="38"/>
      <c r="AS3101" s="21"/>
    </row>
    <row r="3102" spans="13:45" x14ac:dyDescent="0.35">
      <c r="M3102"/>
      <c r="N3102" s="21"/>
      <c r="AC3102"/>
      <c r="AR3102" s="38"/>
      <c r="AS3102" s="21"/>
    </row>
    <row r="3103" spans="13:45" x14ac:dyDescent="0.35">
      <c r="M3103"/>
      <c r="N3103" s="21"/>
      <c r="AC3103"/>
      <c r="AR3103"/>
      <c r="AS3103" s="21"/>
    </row>
    <row r="3104" spans="13:45" x14ac:dyDescent="0.35">
      <c r="M3104" s="38"/>
      <c r="N3104" s="21"/>
      <c r="AC3104"/>
      <c r="AR3104"/>
      <c r="AS3104" s="21"/>
    </row>
    <row r="3105" spans="13:46" x14ac:dyDescent="0.35">
      <c r="M3105" s="38"/>
      <c r="N3105" s="21"/>
      <c r="AC3105"/>
      <c r="AR3105"/>
      <c r="AS3105" s="21"/>
    </row>
    <row r="3106" spans="13:46" x14ac:dyDescent="0.35">
      <c r="M3106"/>
      <c r="N3106" s="21"/>
      <c r="AC3106"/>
      <c r="AR3106"/>
      <c r="AS3106" s="21"/>
    </row>
    <row r="3107" spans="13:46" x14ac:dyDescent="0.35">
      <c r="M3107" s="38"/>
      <c r="N3107" s="21"/>
      <c r="AC3107" s="38"/>
      <c r="AR3107" s="38"/>
      <c r="AS3107" s="21"/>
    </row>
    <row r="3108" spans="13:46" x14ac:dyDescent="0.35">
      <c r="M3108" s="38"/>
      <c r="N3108" s="21"/>
      <c r="AC3108"/>
      <c r="AR3108"/>
      <c r="AS3108" s="21"/>
    </row>
    <row r="3109" spans="13:46" x14ac:dyDescent="0.35">
      <c r="M3109" s="38"/>
      <c r="N3109" s="21"/>
      <c r="AC3109" s="38"/>
      <c r="AR3109" s="38"/>
      <c r="AS3109" s="21"/>
    </row>
    <row r="3110" spans="13:46" x14ac:dyDescent="0.35">
      <c r="M3110"/>
      <c r="N3110" s="21"/>
      <c r="AC3110"/>
      <c r="AR3110"/>
      <c r="AS3110" s="21"/>
    </row>
    <row r="3111" spans="13:46" x14ac:dyDescent="0.35">
      <c r="M3111"/>
      <c r="N3111" s="21"/>
      <c r="AC3111"/>
      <c r="AR3111"/>
      <c r="AS3111" s="21"/>
    </row>
    <row r="3112" spans="13:46" x14ac:dyDescent="0.35">
      <c r="M3112" s="38"/>
      <c r="N3112" s="21"/>
      <c r="AC3112"/>
      <c r="AR3112"/>
      <c r="AS3112" s="21"/>
    </row>
    <row r="3113" spans="13:46" x14ac:dyDescent="0.35">
      <c r="M3113"/>
      <c r="N3113" s="21"/>
      <c r="AC3113"/>
      <c r="AR3113"/>
      <c r="AS3113" s="21"/>
    </row>
    <row r="3114" spans="13:46" x14ac:dyDescent="0.35">
      <c r="M3114" s="38"/>
      <c r="N3114" s="21"/>
      <c r="AC3114"/>
      <c r="AR3114"/>
      <c r="AS3114" s="21"/>
    </row>
    <row r="3115" spans="13:46" x14ac:dyDescent="0.35">
      <c r="M3115"/>
      <c r="N3115" s="21"/>
      <c r="O3115" s="39"/>
      <c r="AC3115"/>
      <c r="AR3115"/>
      <c r="AS3115" s="21"/>
    </row>
    <row r="3116" spans="13:46" x14ac:dyDescent="0.35">
      <c r="M3116"/>
      <c r="N3116" s="21"/>
      <c r="AC3116"/>
      <c r="AR3116"/>
      <c r="AS3116" s="21"/>
    </row>
    <row r="3117" spans="13:46" x14ac:dyDescent="0.35">
      <c r="M3117" s="38"/>
      <c r="N3117" s="21"/>
      <c r="AC3117"/>
      <c r="AR3117"/>
      <c r="AS3117" s="21"/>
    </row>
    <row r="3118" spans="13:46" x14ac:dyDescent="0.35">
      <c r="M3118"/>
      <c r="N3118" s="21"/>
      <c r="AC3118"/>
      <c r="AR3118"/>
      <c r="AS3118" s="21"/>
    </row>
    <row r="3119" spans="13:46" x14ac:dyDescent="0.35">
      <c r="M3119"/>
      <c r="N3119" s="21"/>
      <c r="AC3119"/>
      <c r="AR3119"/>
      <c r="AS3119" s="21"/>
      <c r="AT3119" s="22"/>
    </row>
    <row r="3120" spans="13:46" x14ac:dyDescent="0.35">
      <c r="M3120"/>
      <c r="N3120" s="21"/>
      <c r="AC3120"/>
      <c r="AR3120"/>
      <c r="AS3120" s="21"/>
    </row>
    <row r="3121" spans="13:46" x14ac:dyDescent="0.35">
      <c r="M3121" s="38"/>
      <c r="N3121" s="21"/>
      <c r="AC3121"/>
      <c r="AR3121" s="38"/>
      <c r="AS3121" s="21"/>
    </row>
    <row r="3122" spans="13:46" x14ac:dyDescent="0.35">
      <c r="M3122"/>
      <c r="N3122" s="21"/>
      <c r="AC3122"/>
      <c r="AR3122"/>
      <c r="AS3122" s="21"/>
      <c r="AT3122" s="22"/>
    </row>
    <row r="3123" spans="13:46" x14ac:dyDescent="0.35">
      <c r="M3123"/>
      <c r="N3123" s="21"/>
      <c r="AC3123"/>
      <c r="AR3123"/>
      <c r="AS3123" s="21"/>
    </row>
    <row r="3124" spans="13:46" x14ac:dyDescent="0.35">
      <c r="M3124" s="38"/>
      <c r="N3124" s="21"/>
      <c r="AC3124"/>
      <c r="AR3124" s="38"/>
      <c r="AS3124" s="21"/>
    </row>
    <row r="3125" spans="13:46" x14ac:dyDescent="0.35">
      <c r="M3125"/>
      <c r="N3125" s="21"/>
      <c r="AC3125"/>
      <c r="AR3125"/>
      <c r="AS3125" s="21"/>
    </row>
    <row r="3126" spans="13:46" x14ac:dyDescent="0.35">
      <c r="M3126"/>
      <c r="N3126" s="21"/>
      <c r="AC3126"/>
      <c r="AR3126"/>
      <c r="AS3126" s="21"/>
    </row>
    <row r="3127" spans="13:46" x14ac:dyDescent="0.35">
      <c r="M3127"/>
      <c r="N3127" s="21"/>
      <c r="AC3127"/>
      <c r="AR3127"/>
      <c r="AS3127" s="21"/>
    </row>
    <row r="3128" spans="13:46" x14ac:dyDescent="0.35">
      <c r="M3128"/>
      <c r="N3128" s="21"/>
      <c r="AC3128"/>
      <c r="AR3128"/>
      <c r="AS3128" s="21"/>
    </row>
    <row r="3129" spans="13:46" x14ac:dyDescent="0.35">
      <c r="M3129"/>
      <c r="N3129" s="21"/>
      <c r="AC3129"/>
      <c r="AR3129"/>
      <c r="AS3129" s="21"/>
    </row>
    <row r="3130" spans="13:46" x14ac:dyDescent="0.35">
      <c r="M3130"/>
      <c r="N3130" s="21"/>
      <c r="AC3130"/>
      <c r="AR3130"/>
      <c r="AS3130" s="21"/>
    </row>
    <row r="3131" spans="13:46" x14ac:dyDescent="0.35">
      <c r="M3131"/>
      <c r="N3131" s="21"/>
      <c r="O3131" s="39"/>
      <c r="AC3131"/>
      <c r="AR3131"/>
      <c r="AS3131" s="21"/>
    </row>
    <row r="3132" spans="13:46" x14ac:dyDescent="0.35">
      <c r="M3132"/>
      <c r="N3132" s="21"/>
      <c r="AC3132"/>
      <c r="AR3132"/>
      <c r="AS3132" s="21"/>
    </row>
    <row r="3133" spans="13:46" x14ac:dyDescent="0.35">
      <c r="M3133" s="38"/>
      <c r="N3133" s="21"/>
      <c r="AC3133"/>
      <c r="AR3133"/>
      <c r="AS3133" s="21"/>
    </row>
    <row r="3134" spans="13:46" x14ac:dyDescent="0.35">
      <c r="M3134"/>
      <c r="N3134" s="21"/>
      <c r="AC3134"/>
      <c r="AR3134"/>
      <c r="AS3134" s="21"/>
    </row>
    <row r="3135" spans="13:46" x14ac:dyDescent="0.35">
      <c r="M3135"/>
      <c r="N3135" s="21"/>
      <c r="AC3135"/>
      <c r="AR3135"/>
      <c r="AS3135" s="21"/>
    </row>
    <row r="3136" spans="13:46" x14ac:dyDescent="0.35">
      <c r="M3136" s="38"/>
      <c r="N3136" s="21"/>
      <c r="AC3136" s="38"/>
      <c r="AR3136" s="38"/>
      <c r="AS3136" s="21"/>
    </row>
    <row r="3137" spans="13:45" x14ac:dyDescent="0.35">
      <c r="M3137"/>
      <c r="N3137" s="21"/>
      <c r="AC3137"/>
      <c r="AR3137"/>
      <c r="AS3137" s="21"/>
    </row>
    <row r="3138" spans="13:45" x14ac:dyDescent="0.35">
      <c r="M3138"/>
      <c r="N3138" s="21"/>
      <c r="AC3138"/>
      <c r="AR3138"/>
      <c r="AS3138" s="21"/>
    </row>
    <row r="3139" spans="13:45" x14ac:dyDescent="0.35">
      <c r="M3139"/>
      <c r="N3139" s="21"/>
      <c r="AC3139"/>
      <c r="AR3139"/>
      <c r="AS3139" s="21"/>
    </row>
    <row r="3140" spans="13:45" x14ac:dyDescent="0.35">
      <c r="M3140" s="38"/>
      <c r="N3140" s="21"/>
      <c r="AC3140"/>
      <c r="AR3140"/>
      <c r="AS3140" s="21"/>
    </row>
    <row r="3141" spans="13:45" x14ac:dyDescent="0.35">
      <c r="M3141"/>
      <c r="N3141" s="21"/>
      <c r="AC3141"/>
      <c r="AR3141"/>
      <c r="AS3141" s="21"/>
    </row>
    <row r="3142" spans="13:45" x14ac:dyDescent="0.35">
      <c r="M3142" s="38"/>
      <c r="N3142" s="21"/>
      <c r="AC3142"/>
      <c r="AR3142"/>
      <c r="AS3142" s="21"/>
    </row>
    <row r="3143" spans="13:45" x14ac:dyDescent="0.35">
      <c r="M3143"/>
      <c r="N3143" s="21"/>
      <c r="AC3143"/>
      <c r="AR3143"/>
      <c r="AS3143" s="21"/>
    </row>
    <row r="3144" spans="13:45" x14ac:dyDescent="0.35">
      <c r="M3144"/>
      <c r="N3144" s="21"/>
      <c r="AC3144"/>
      <c r="AR3144"/>
      <c r="AS3144" s="21"/>
    </row>
    <row r="3145" spans="13:45" x14ac:dyDescent="0.35">
      <c r="M3145"/>
      <c r="N3145" s="21"/>
      <c r="AC3145"/>
      <c r="AR3145"/>
      <c r="AS3145" s="21"/>
    </row>
    <row r="3146" spans="13:45" x14ac:dyDescent="0.35">
      <c r="M3146"/>
      <c r="N3146" s="21"/>
      <c r="AC3146"/>
      <c r="AR3146"/>
      <c r="AS3146" s="21"/>
    </row>
    <row r="3147" spans="13:45" x14ac:dyDescent="0.35">
      <c r="M3147"/>
      <c r="N3147" s="21"/>
      <c r="AC3147"/>
      <c r="AR3147"/>
      <c r="AS3147" s="21"/>
    </row>
    <row r="3148" spans="13:45" x14ac:dyDescent="0.35">
      <c r="M3148"/>
      <c r="N3148" s="21"/>
      <c r="O3148" s="39"/>
      <c r="AC3148"/>
      <c r="AR3148"/>
      <c r="AS3148" s="21"/>
    </row>
    <row r="3149" spans="13:45" x14ac:dyDescent="0.35">
      <c r="M3149"/>
      <c r="N3149" s="21"/>
      <c r="AC3149"/>
      <c r="AR3149"/>
      <c r="AS3149" s="21"/>
    </row>
    <row r="3150" spans="13:45" x14ac:dyDescent="0.35">
      <c r="M3150"/>
      <c r="N3150" s="21"/>
      <c r="AC3150"/>
      <c r="AR3150"/>
      <c r="AS3150" s="21"/>
    </row>
    <row r="3151" spans="13:45" x14ac:dyDescent="0.35">
      <c r="M3151" s="38"/>
      <c r="N3151" s="21"/>
      <c r="AC3151"/>
      <c r="AR3151" s="38"/>
      <c r="AS3151" s="21"/>
    </row>
    <row r="3152" spans="13:45" x14ac:dyDescent="0.35">
      <c r="M3152"/>
      <c r="N3152" s="21"/>
      <c r="AC3152"/>
      <c r="AR3152"/>
      <c r="AS3152" s="21"/>
    </row>
    <row r="3153" spans="13:46" x14ac:dyDescent="0.35">
      <c r="M3153"/>
      <c r="N3153" s="21"/>
      <c r="AC3153"/>
      <c r="AR3153"/>
      <c r="AS3153" s="21"/>
    </row>
    <row r="3154" spans="13:46" x14ac:dyDescent="0.35">
      <c r="M3154"/>
      <c r="N3154" s="21"/>
      <c r="AC3154"/>
      <c r="AR3154"/>
      <c r="AS3154" s="21"/>
    </row>
    <row r="3155" spans="13:46" x14ac:dyDescent="0.35">
      <c r="M3155"/>
      <c r="N3155" s="21"/>
      <c r="AC3155"/>
      <c r="AR3155"/>
      <c r="AS3155" s="21"/>
    </row>
    <row r="3156" spans="13:46" x14ac:dyDescent="0.35">
      <c r="M3156"/>
      <c r="N3156" s="21"/>
      <c r="AC3156"/>
      <c r="AR3156"/>
      <c r="AS3156" s="21"/>
    </row>
    <row r="3157" spans="13:46" x14ac:dyDescent="0.35">
      <c r="M3157"/>
      <c r="N3157" s="21"/>
      <c r="AC3157"/>
      <c r="AR3157"/>
      <c r="AS3157" s="21"/>
    </row>
    <row r="3158" spans="13:46" x14ac:dyDescent="0.35">
      <c r="M3158"/>
      <c r="N3158" s="21"/>
      <c r="AC3158"/>
      <c r="AR3158"/>
      <c r="AS3158" s="21"/>
    </row>
    <row r="3159" spans="13:46" x14ac:dyDescent="0.35">
      <c r="M3159"/>
      <c r="N3159" s="21"/>
      <c r="AC3159"/>
      <c r="AR3159"/>
      <c r="AS3159" s="21"/>
    </row>
    <row r="3160" spans="13:46" x14ac:dyDescent="0.35">
      <c r="M3160"/>
      <c r="N3160" s="21"/>
      <c r="O3160" s="39"/>
      <c r="AC3160"/>
      <c r="AR3160"/>
      <c r="AS3160" s="21"/>
      <c r="AT3160" s="22"/>
    </row>
    <row r="3161" spans="13:46" x14ac:dyDescent="0.35">
      <c r="M3161"/>
      <c r="N3161" s="21"/>
      <c r="AC3161"/>
      <c r="AR3161"/>
      <c r="AS3161" s="21"/>
    </row>
    <row r="3162" spans="13:46" x14ac:dyDescent="0.35">
      <c r="M3162"/>
      <c r="N3162" s="21"/>
      <c r="AC3162"/>
      <c r="AR3162"/>
      <c r="AS3162" s="21"/>
    </row>
    <row r="3163" spans="13:46" x14ac:dyDescent="0.35">
      <c r="M3163"/>
      <c r="N3163" s="21"/>
      <c r="AC3163"/>
      <c r="AR3163"/>
      <c r="AS3163" s="21"/>
    </row>
    <row r="3164" spans="13:46" x14ac:dyDescent="0.35">
      <c r="M3164"/>
      <c r="N3164" s="21"/>
      <c r="O3164" s="39"/>
      <c r="AC3164"/>
      <c r="AR3164"/>
      <c r="AS3164" s="21"/>
    </row>
    <row r="3165" spans="13:46" x14ac:dyDescent="0.35">
      <c r="M3165"/>
      <c r="N3165" s="21"/>
      <c r="AC3165"/>
      <c r="AR3165"/>
      <c r="AS3165" s="21"/>
    </row>
    <row r="3166" spans="13:46" x14ac:dyDescent="0.35">
      <c r="M3166"/>
      <c r="N3166" s="21"/>
      <c r="AC3166"/>
      <c r="AR3166"/>
      <c r="AS3166" s="21"/>
    </row>
    <row r="3167" spans="13:46" x14ac:dyDescent="0.35">
      <c r="M3167"/>
      <c r="N3167" s="21"/>
      <c r="AC3167"/>
      <c r="AR3167"/>
      <c r="AS3167" s="21"/>
    </row>
    <row r="3168" spans="13:46" x14ac:dyDescent="0.35">
      <c r="M3168"/>
      <c r="N3168" s="21"/>
      <c r="AC3168"/>
      <c r="AR3168"/>
      <c r="AS3168" s="21"/>
    </row>
    <row r="3169" spans="13:46" x14ac:dyDescent="0.35">
      <c r="M3169"/>
      <c r="N3169" s="21"/>
      <c r="O3169" s="39"/>
      <c r="AC3169"/>
      <c r="AR3169"/>
      <c r="AS3169" s="21"/>
    </row>
    <row r="3170" spans="13:46" x14ac:dyDescent="0.35">
      <c r="M3170"/>
      <c r="N3170" s="21"/>
      <c r="AC3170"/>
      <c r="AR3170"/>
      <c r="AS3170" s="21"/>
    </row>
    <row r="3171" spans="13:46" x14ac:dyDescent="0.35">
      <c r="M3171"/>
      <c r="N3171" s="21"/>
      <c r="AC3171"/>
      <c r="AR3171"/>
      <c r="AS3171" s="21"/>
      <c r="AT3171" s="22"/>
    </row>
    <row r="3172" spans="13:46" x14ac:dyDescent="0.35">
      <c r="M3172"/>
      <c r="N3172" s="21"/>
      <c r="AC3172"/>
      <c r="AR3172"/>
      <c r="AS3172" s="21"/>
    </row>
    <row r="3173" spans="13:46" x14ac:dyDescent="0.35">
      <c r="M3173" s="38"/>
      <c r="N3173" s="21"/>
      <c r="AC3173"/>
      <c r="AR3173" s="38"/>
      <c r="AS3173" s="21"/>
    </row>
    <row r="3174" spans="13:46" x14ac:dyDescent="0.35">
      <c r="M3174"/>
      <c r="N3174" s="21"/>
      <c r="AC3174"/>
      <c r="AR3174" s="38"/>
      <c r="AS3174" s="21"/>
    </row>
    <row r="3175" spans="13:46" x14ac:dyDescent="0.35">
      <c r="M3175"/>
      <c r="N3175" s="21"/>
      <c r="AC3175"/>
      <c r="AR3175"/>
      <c r="AS3175" s="21"/>
    </row>
    <row r="3176" spans="13:46" x14ac:dyDescent="0.35">
      <c r="M3176"/>
      <c r="N3176" s="21"/>
      <c r="AC3176"/>
      <c r="AR3176"/>
      <c r="AS3176" s="21"/>
    </row>
    <row r="3177" spans="13:46" x14ac:dyDescent="0.35">
      <c r="M3177"/>
      <c r="N3177" s="21"/>
      <c r="AC3177"/>
      <c r="AR3177"/>
      <c r="AS3177" s="21"/>
    </row>
    <row r="3178" spans="13:46" x14ac:dyDescent="0.35">
      <c r="M3178"/>
      <c r="N3178" s="21"/>
      <c r="AC3178"/>
      <c r="AR3178"/>
      <c r="AS3178" s="21"/>
    </row>
    <row r="3179" spans="13:46" x14ac:dyDescent="0.35">
      <c r="M3179" s="38"/>
      <c r="N3179" s="21"/>
      <c r="AC3179"/>
      <c r="AR3179"/>
      <c r="AS3179" s="21"/>
    </row>
    <row r="3180" spans="13:46" x14ac:dyDescent="0.35">
      <c r="M3180"/>
      <c r="N3180" s="21"/>
      <c r="AC3180"/>
      <c r="AR3180" s="38"/>
      <c r="AS3180" s="21"/>
    </row>
    <row r="3181" spans="13:46" x14ac:dyDescent="0.35">
      <c r="M3181"/>
      <c r="N3181" s="21"/>
      <c r="AC3181"/>
      <c r="AR3181" s="38"/>
      <c r="AS3181" s="21"/>
    </row>
    <row r="3182" spans="13:46" x14ac:dyDescent="0.35">
      <c r="M3182"/>
      <c r="N3182" s="21"/>
      <c r="AC3182"/>
      <c r="AR3182" s="38"/>
      <c r="AS3182" s="21"/>
    </row>
    <row r="3183" spans="13:46" x14ac:dyDescent="0.35">
      <c r="M3183"/>
      <c r="N3183" s="21"/>
      <c r="O3183" s="39"/>
      <c r="AC3183"/>
      <c r="AR3183"/>
      <c r="AS3183" s="21"/>
    </row>
    <row r="3184" spans="13:46" x14ac:dyDescent="0.35">
      <c r="M3184" s="38"/>
      <c r="N3184" s="21"/>
      <c r="AC3184"/>
      <c r="AR3184"/>
      <c r="AS3184" s="21"/>
    </row>
    <row r="3185" spans="13:45" x14ac:dyDescent="0.35">
      <c r="M3185"/>
      <c r="N3185" s="21"/>
      <c r="AC3185"/>
      <c r="AR3185" s="38"/>
      <c r="AS3185" s="21"/>
    </row>
    <row r="3186" spans="13:45" x14ac:dyDescent="0.35">
      <c r="M3186"/>
      <c r="N3186" s="21"/>
      <c r="AC3186"/>
      <c r="AR3186" s="38"/>
      <c r="AS3186" s="21"/>
    </row>
    <row r="3187" spans="13:45" x14ac:dyDescent="0.35">
      <c r="M3187"/>
      <c r="N3187" s="21"/>
      <c r="AC3187"/>
      <c r="AR3187" s="38"/>
      <c r="AS3187" s="21"/>
    </row>
    <row r="3188" spans="13:45" x14ac:dyDescent="0.35">
      <c r="M3188"/>
      <c r="N3188" s="21"/>
      <c r="AC3188"/>
      <c r="AR3188" s="38"/>
      <c r="AS3188" s="21"/>
    </row>
    <row r="3189" spans="13:45" x14ac:dyDescent="0.35">
      <c r="M3189"/>
      <c r="N3189" s="21"/>
      <c r="AC3189"/>
      <c r="AR3189"/>
      <c r="AS3189" s="21"/>
    </row>
    <row r="3190" spans="13:45" x14ac:dyDescent="0.35">
      <c r="M3190"/>
      <c r="N3190" s="21"/>
      <c r="AC3190"/>
      <c r="AR3190" s="38"/>
      <c r="AS3190" s="21"/>
    </row>
    <row r="3191" spans="13:45" x14ac:dyDescent="0.35">
      <c r="M3191"/>
      <c r="N3191" s="21"/>
      <c r="AC3191"/>
      <c r="AR3191"/>
      <c r="AS3191" s="21"/>
    </row>
    <row r="3192" spans="13:45" x14ac:dyDescent="0.35">
      <c r="M3192"/>
      <c r="N3192" s="21"/>
      <c r="AC3192"/>
      <c r="AR3192"/>
      <c r="AS3192" s="21"/>
    </row>
    <row r="3193" spans="13:45" x14ac:dyDescent="0.35">
      <c r="M3193"/>
      <c r="N3193" s="21"/>
      <c r="AC3193"/>
      <c r="AR3193"/>
      <c r="AS3193" s="21"/>
    </row>
    <row r="3194" spans="13:45" x14ac:dyDescent="0.35">
      <c r="M3194"/>
      <c r="N3194" s="21"/>
      <c r="AC3194"/>
      <c r="AR3194" s="38"/>
      <c r="AS3194" s="21"/>
    </row>
    <row r="3195" spans="13:45" x14ac:dyDescent="0.35">
      <c r="M3195"/>
      <c r="N3195" s="21"/>
      <c r="AC3195"/>
      <c r="AR3195" s="38"/>
      <c r="AS3195" s="21"/>
    </row>
    <row r="3196" spans="13:45" x14ac:dyDescent="0.35">
      <c r="M3196" s="38"/>
      <c r="N3196" s="21"/>
      <c r="AC3196"/>
      <c r="AR3196"/>
      <c r="AS3196" s="21"/>
    </row>
    <row r="3197" spans="13:45" x14ac:dyDescent="0.35">
      <c r="M3197"/>
      <c r="N3197" s="21"/>
      <c r="AC3197"/>
      <c r="AR3197"/>
      <c r="AS3197" s="21"/>
    </row>
    <row r="3198" spans="13:45" x14ac:dyDescent="0.35">
      <c r="M3198"/>
      <c r="N3198" s="21"/>
      <c r="O3198" s="39"/>
      <c r="AC3198"/>
      <c r="AR3198"/>
      <c r="AS3198" s="21"/>
    </row>
    <row r="3199" spans="13:45" x14ac:dyDescent="0.35">
      <c r="M3199" s="38"/>
      <c r="N3199" s="21"/>
      <c r="AC3199"/>
      <c r="AR3199"/>
      <c r="AS3199" s="21"/>
    </row>
    <row r="3200" spans="13:45" x14ac:dyDescent="0.35">
      <c r="M3200" s="38"/>
      <c r="N3200" s="21"/>
      <c r="AC3200"/>
      <c r="AR3200" s="38"/>
      <c r="AS3200" s="21"/>
    </row>
    <row r="3201" spans="13:45" x14ac:dyDescent="0.35">
      <c r="M3201"/>
      <c r="N3201" s="21"/>
      <c r="AC3201"/>
      <c r="AR3201"/>
      <c r="AS3201" s="21"/>
    </row>
    <row r="3202" spans="13:45" x14ac:dyDescent="0.35">
      <c r="M3202"/>
      <c r="N3202" s="21"/>
      <c r="AC3202"/>
      <c r="AR3202"/>
      <c r="AS3202" s="21"/>
    </row>
    <row r="3203" spans="13:45" x14ac:dyDescent="0.35">
      <c r="M3203" s="38"/>
      <c r="N3203" s="21"/>
      <c r="AC3203"/>
      <c r="AR3203"/>
      <c r="AS3203" s="21"/>
    </row>
    <row r="3204" spans="13:45" x14ac:dyDescent="0.35">
      <c r="M3204"/>
      <c r="N3204" s="21"/>
      <c r="AC3204"/>
      <c r="AR3204" s="38"/>
      <c r="AS3204" s="21"/>
    </row>
    <row r="3205" spans="13:45" x14ac:dyDescent="0.35">
      <c r="M3205"/>
      <c r="N3205" s="21"/>
      <c r="AC3205" s="38"/>
      <c r="AR3205"/>
      <c r="AS3205" s="21"/>
    </row>
    <row r="3206" spans="13:45" x14ac:dyDescent="0.35">
      <c r="M3206" s="38"/>
      <c r="N3206" s="21"/>
      <c r="AC3206"/>
      <c r="AR3206" s="38"/>
      <c r="AS3206" s="21"/>
    </row>
    <row r="3207" spans="13:45" x14ac:dyDescent="0.35">
      <c r="M3207"/>
      <c r="N3207" s="21"/>
      <c r="AC3207"/>
      <c r="AR3207"/>
      <c r="AS3207" s="21"/>
    </row>
    <row r="3208" spans="13:45" x14ac:dyDescent="0.35">
      <c r="M3208"/>
      <c r="N3208" s="21"/>
      <c r="AC3208" s="38"/>
      <c r="AR3208"/>
      <c r="AS3208" s="21"/>
    </row>
    <row r="3209" spans="13:45" x14ac:dyDescent="0.35">
      <c r="M3209"/>
      <c r="N3209" s="21"/>
      <c r="O3209" s="39"/>
      <c r="AC3209"/>
      <c r="AR3209"/>
      <c r="AS3209" s="21"/>
    </row>
    <row r="3210" spans="13:45" x14ac:dyDescent="0.35">
      <c r="M3210"/>
      <c r="N3210" s="21"/>
      <c r="AC3210"/>
      <c r="AR3210"/>
      <c r="AS3210" s="21"/>
    </row>
    <row r="3211" spans="13:45" x14ac:dyDescent="0.35">
      <c r="M3211" s="38"/>
      <c r="N3211" s="21"/>
      <c r="AC3211" s="38"/>
      <c r="AR3211" s="38"/>
      <c r="AS3211" s="21"/>
    </row>
    <row r="3212" spans="13:45" x14ac:dyDescent="0.35">
      <c r="M3212"/>
      <c r="N3212" s="21"/>
      <c r="AC3212"/>
      <c r="AR3212"/>
      <c r="AS3212" s="21"/>
    </row>
    <row r="3213" spans="13:45" x14ac:dyDescent="0.35">
      <c r="M3213" s="38"/>
      <c r="N3213" s="21"/>
      <c r="AC3213" s="38"/>
      <c r="AR3213" s="38"/>
      <c r="AS3213" s="21"/>
    </row>
    <row r="3214" spans="13:45" x14ac:dyDescent="0.35">
      <c r="M3214"/>
      <c r="N3214" s="21"/>
      <c r="AC3214"/>
      <c r="AR3214"/>
      <c r="AS3214" s="21"/>
    </row>
    <row r="3215" spans="13:45" x14ac:dyDescent="0.35">
      <c r="M3215"/>
      <c r="N3215" s="21"/>
      <c r="AC3215"/>
      <c r="AR3215"/>
      <c r="AS3215" s="21"/>
    </row>
    <row r="3216" spans="13:45" x14ac:dyDescent="0.35">
      <c r="M3216" s="38"/>
      <c r="N3216" s="21"/>
      <c r="AC3216"/>
      <c r="AR3216" s="38"/>
      <c r="AS3216" s="21"/>
    </row>
    <row r="3217" spans="13:46" x14ac:dyDescent="0.35">
      <c r="M3217"/>
      <c r="N3217" s="21"/>
      <c r="AC3217"/>
      <c r="AR3217"/>
      <c r="AS3217" s="21"/>
    </row>
    <row r="3218" spans="13:46" x14ac:dyDescent="0.35">
      <c r="M3218"/>
      <c r="N3218" s="21"/>
      <c r="AC3218"/>
      <c r="AR3218"/>
      <c r="AS3218" s="21"/>
    </row>
    <row r="3219" spans="13:46" x14ac:dyDescent="0.35">
      <c r="M3219" s="38"/>
      <c r="N3219" s="21"/>
      <c r="AC3219"/>
      <c r="AR3219"/>
      <c r="AS3219" s="21"/>
    </row>
    <row r="3220" spans="13:46" x14ac:dyDescent="0.35">
      <c r="M3220"/>
      <c r="N3220" s="21"/>
      <c r="AC3220"/>
      <c r="AR3220"/>
      <c r="AS3220" s="21"/>
    </row>
    <row r="3221" spans="13:46" x14ac:dyDescent="0.35">
      <c r="M3221"/>
      <c r="N3221" s="21"/>
      <c r="AC3221"/>
      <c r="AR3221"/>
      <c r="AS3221" s="21"/>
    </row>
    <row r="3222" spans="13:46" x14ac:dyDescent="0.35">
      <c r="M3222" s="38"/>
      <c r="N3222" s="21"/>
      <c r="AC3222"/>
      <c r="AR3222"/>
      <c r="AS3222" s="21"/>
    </row>
    <row r="3223" spans="13:46" x14ac:dyDescent="0.35">
      <c r="M3223"/>
      <c r="N3223" s="21"/>
      <c r="AC3223"/>
      <c r="AR3223" s="38"/>
      <c r="AS3223" s="21"/>
    </row>
    <row r="3224" spans="13:46" x14ac:dyDescent="0.35">
      <c r="M3224"/>
      <c r="N3224" s="21"/>
      <c r="AC3224"/>
      <c r="AR3224"/>
      <c r="AS3224" s="21"/>
    </row>
    <row r="3225" spans="13:46" x14ac:dyDescent="0.35">
      <c r="M3225"/>
      <c r="N3225" s="21"/>
      <c r="AC3225" s="38"/>
      <c r="AR3225"/>
      <c r="AS3225" s="21"/>
    </row>
    <row r="3226" spans="13:46" x14ac:dyDescent="0.35">
      <c r="M3226"/>
      <c r="N3226" s="21"/>
      <c r="AC3226"/>
      <c r="AR3226"/>
      <c r="AS3226" s="21"/>
    </row>
    <row r="3227" spans="13:46" x14ac:dyDescent="0.35">
      <c r="M3227" s="38"/>
      <c r="N3227" s="21"/>
      <c r="AC3227"/>
      <c r="AR3227" s="38"/>
      <c r="AS3227" s="21"/>
    </row>
    <row r="3228" spans="13:46" x14ac:dyDescent="0.35">
      <c r="M3228"/>
      <c r="N3228" s="21"/>
      <c r="AC3228"/>
      <c r="AR3228" s="38"/>
      <c r="AS3228" s="21"/>
    </row>
    <row r="3229" spans="13:46" x14ac:dyDescent="0.35">
      <c r="M3229" s="38"/>
      <c r="N3229" s="21"/>
      <c r="AC3229" s="38"/>
      <c r="AR3229" s="38"/>
      <c r="AS3229" s="21"/>
    </row>
    <row r="3230" spans="13:46" x14ac:dyDescent="0.35">
      <c r="M3230"/>
      <c r="N3230" s="21"/>
      <c r="AC3230"/>
      <c r="AR3230"/>
      <c r="AS3230" s="21"/>
    </row>
    <row r="3231" spans="13:46" x14ac:dyDescent="0.35">
      <c r="M3231"/>
      <c r="N3231" s="21"/>
      <c r="AC3231"/>
      <c r="AR3231"/>
      <c r="AS3231" s="21"/>
    </row>
    <row r="3232" spans="13:46" x14ac:dyDescent="0.35">
      <c r="M3232"/>
      <c r="N3232" s="21"/>
      <c r="AC3232"/>
      <c r="AR3232"/>
      <c r="AS3232" s="21"/>
      <c r="AT3232" s="22"/>
    </row>
    <row r="3233" spans="13:46" x14ac:dyDescent="0.35">
      <c r="M3233"/>
      <c r="N3233" s="21"/>
      <c r="AC3233"/>
      <c r="AR3233"/>
      <c r="AS3233" s="21"/>
    </row>
    <row r="3234" spans="13:46" x14ac:dyDescent="0.35">
      <c r="M3234"/>
      <c r="N3234" s="21"/>
      <c r="AC3234"/>
      <c r="AR3234"/>
      <c r="AS3234" s="21"/>
    </row>
    <row r="3235" spans="13:46" x14ac:dyDescent="0.35">
      <c r="M3235"/>
      <c r="N3235" s="21"/>
      <c r="AC3235"/>
      <c r="AR3235"/>
      <c r="AS3235" s="21"/>
    </row>
    <row r="3236" spans="13:46" x14ac:dyDescent="0.35">
      <c r="M3236"/>
      <c r="N3236" s="21"/>
      <c r="AC3236"/>
      <c r="AR3236"/>
      <c r="AS3236" s="21"/>
    </row>
    <row r="3237" spans="13:46" x14ac:dyDescent="0.35">
      <c r="M3237"/>
      <c r="N3237" s="21"/>
      <c r="AC3237"/>
      <c r="AR3237"/>
      <c r="AS3237" s="21"/>
    </row>
    <row r="3238" spans="13:46" x14ac:dyDescent="0.35">
      <c r="M3238"/>
      <c r="N3238" s="21"/>
      <c r="AC3238"/>
      <c r="AR3238" s="38"/>
      <c r="AS3238" s="21"/>
    </row>
    <row r="3239" spans="13:46" x14ac:dyDescent="0.35">
      <c r="M3239"/>
      <c r="N3239" s="21"/>
      <c r="AC3239"/>
      <c r="AR3239"/>
      <c r="AS3239" s="21"/>
      <c r="AT3239" s="39"/>
    </row>
    <row r="3240" spans="13:46" x14ac:dyDescent="0.35">
      <c r="M3240" s="38"/>
      <c r="N3240" s="21"/>
      <c r="AC3240" s="38"/>
      <c r="AR3240" s="38"/>
      <c r="AS3240" s="21"/>
    </row>
    <row r="3241" spans="13:46" x14ac:dyDescent="0.35">
      <c r="M3241"/>
      <c r="N3241" s="21"/>
      <c r="AC3241"/>
      <c r="AR3241"/>
      <c r="AS3241" s="21"/>
    </row>
    <row r="3242" spans="13:46" x14ac:dyDescent="0.35">
      <c r="M3242"/>
      <c r="N3242" s="21"/>
      <c r="AC3242"/>
      <c r="AR3242" s="38"/>
      <c r="AS3242" s="21"/>
    </row>
    <row r="3243" spans="13:46" x14ac:dyDescent="0.35">
      <c r="M3243"/>
      <c r="N3243" s="21"/>
      <c r="AC3243"/>
      <c r="AR3243"/>
      <c r="AS3243" s="21"/>
    </row>
    <row r="3244" spans="13:46" x14ac:dyDescent="0.35">
      <c r="M3244"/>
      <c r="N3244" s="21"/>
      <c r="AC3244"/>
      <c r="AR3244"/>
      <c r="AS3244" s="21"/>
    </row>
    <row r="3245" spans="13:46" x14ac:dyDescent="0.35">
      <c r="M3245"/>
      <c r="N3245" s="21"/>
      <c r="AC3245"/>
      <c r="AR3245" s="38"/>
      <c r="AS3245" s="21"/>
    </row>
    <row r="3246" spans="13:46" x14ac:dyDescent="0.35">
      <c r="M3246"/>
      <c r="N3246" s="21"/>
      <c r="AC3246"/>
      <c r="AR3246" s="38"/>
      <c r="AS3246" s="21"/>
    </row>
    <row r="3247" spans="13:46" x14ac:dyDescent="0.35">
      <c r="M3247"/>
      <c r="N3247" s="21"/>
      <c r="AC3247"/>
      <c r="AR3247" s="38"/>
      <c r="AS3247" s="21"/>
    </row>
    <row r="3248" spans="13:46" x14ac:dyDescent="0.35">
      <c r="M3248" s="38"/>
      <c r="N3248" s="21"/>
      <c r="AC3248"/>
      <c r="AR3248" s="38"/>
      <c r="AS3248" s="21"/>
    </row>
    <row r="3249" spans="13:46" x14ac:dyDescent="0.35">
      <c r="M3249"/>
      <c r="N3249" s="21"/>
      <c r="AC3249"/>
      <c r="AR3249"/>
      <c r="AS3249" s="21"/>
    </row>
    <row r="3250" spans="13:46" x14ac:dyDescent="0.35">
      <c r="M3250"/>
      <c r="N3250" s="21"/>
      <c r="AC3250"/>
      <c r="AR3250"/>
      <c r="AS3250" s="21"/>
    </row>
    <row r="3251" spans="13:46" x14ac:dyDescent="0.35">
      <c r="M3251" s="38"/>
      <c r="N3251" s="21"/>
      <c r="AC3251" s="38"/>
      <c r="AR3251"/>
      <c r="AS3251" s="21"/>
    </row>
    <row r="3252" spans="13:46" x14ac:dyDescent="0.35">
      <c r="M3252" s="38"/>
      <c r="N3252" s="21"/>
      <c r="AC3252" s="38"/>
      <c r="AR3252"/>
      <c r="AS3252" s="21"/>
    </row>
    <row r="3253" spans="13:46" x14ac:dyDescent="0.35">
      <c r="M3253" s="38"/>
      <c r="N3253" s="21"/>
      <c r="AC3253" s="38"/>
      <c r="AR3253" s="38"/>
      <c r="AS3253" s="21"/>
    </row>
    <row r="3254" spans="13:46" x14ac:dyDescent="0.35">
      <c r="M3254"/>
      <c r="N3254" s="21"/>
      <c r="AC3254"/>
      <c r="AR3254"/>
      <c r="AS3254" s="21"/>
      <c r="AT3254" s="22"/>
    </row>
    <row r="3255" spans="13:46" x14ac:dyDescent="0.35">
      <c r="M3255"/>
      <c r="N3255" s="21"/>
      <c r="AC3255"/>
      <c r="AR3255"/>
      <c r="AS3255" s="21"/>
    </row>
    <row r="3256" spans="13:46" x14ac:dyDescent="0.35">
      <c r="M3256" s="38"/>
      <c r="N3256" s="21"/>
      <c r="AC3256"/>
      <c r="AR3256"/>
      <c r="AS3256" s="21"/>
    </row>
    <row r="3257" spans="13:46" x14ac:dyDescent="0.35">
      <c r="M3257"/>
      <c r="N3257" s="21"/>
      <c r="AC3257"/>
      <c r="AR3257"/>
      <c r="AS3257" s="21"/>
    </row>
    <row r="3258" spans="13:46" x14ac:dyDescent="0.35">
      <c r="M3258"/>
      <c r="N3258" s="21"/>
      <c r="AC3258"/>
      <c r="AR3258"/>
      <c r="AS3258" s="21"/>
    </row>
    <row r="3259" spans="13:46" x14ac:dyDescent="0.35">
      <c r="M3259"/>
      <c r="N3259" s="21"/>
      <c r="AC3259"/>
      <c r="AR3259"/>
      <c r="AS3259" s="21"/>
    </row>
    <row r="3260" spans="13:46" x14ac:dyDescent="0.35">
      <c r="M3260"/>
      <c r="N3260" s="21"/>
      <c r="AC3260" s="38"/>
      <c r="AR3260"/>
      <c r="AS3260" s="21"/>
    </row>
    <row r="3261" spans="13:46" x14ac:dyDescent="0.35">
      <c r="M3261"/>
      <c r="N3261" s="21"/>
      <c r="AC3261" s="38"/>
      <c r="AR3261" s="38"/>
      <c r="AS3261" s="21"/>
    </row>
    <row r="3262" spans="13:46" x14ac:dyDescent="0.35">
      <c r="M3262" s="38"/>
      <c r="N3262" s="21"/>
      <c r="AC3262"/>
      <c r="AR3262"/>
      <c r="AS3262" s="21"/>
    </row>
    <row r="3263" spans="13:46" x14ac:dyDescent="0.35">
      <c r="M3263"/>
      <c r="N3263" s="21"/>
      <c r="AC3263"/>
      <c r="AR3263" s="38"/>
      <c r="AS3263" s="21"/>
    </row>
    <row r="3264" spans="13:46" x14ac:dyDescent="0.35">
      <c r="M3264"/>
      <c r="N3264" s="21"/>
      <c r="AC3264"/>
      <c r="AR3264"/>
      <c r="AS3264" s="21"/>
    </row>
    <row r="3265" spans="13:45" x14ac:dyDescent="0.35">
      <c r="M3265"/>
      <c r="N3265" s="21"/>
      <c r="AC3265"/>
      <c r="AR3265"/>
      <c r="AS3265" s="21"/>
    </row>
    <row r="3266" spans="13:45" x14ac:dyDescent="0.35">
      <c r="M3266"/>
      <c r="N3266" s="21"/>
      <c r="AC3266"/>
      <c r="AR3266" s="38"/>
      <c r="AS3266" s="21"/>
    </row>
    <row r="3267" spans="13:45" x14ac:dyDescent="0.35">
      <c r="M3267"/>
      <c r="N3267" s="21"/>
      <c r="AC3267"/>
      <c r="AR3267" s="38"/>
      <c r="AS3267" s="21"/>
    </row>
    <row r="3268" spans="13:45" x14ac:dyDescent="0.35">
      <c r="M3268"/>
      <c r="N3268" s="21"/>
      <c r="AC3268"/>
      <c r="AR3268"/>
      <c r="AS3268" s="21"/>
    </row>
    <row r="3269" spans="13:45" x14ac:dyDescent="0.35">
      <c r="M3269" s="38"/>
      <c r="N3269" s="21"/>
      <c r="AC3269"/>
      <c r="AR3269" s="38"/>
      <c r="AS3269" s="21"/>
    </row>
    <row r="3270" spans="13:45" x14ac:dyDescent="0.35">
      <c r="M3270"/>
      <c r="N3270" s="21"/>
      <c r="AC3270"/>
      <c r="AR3270"/>
      <c r="AS3270" s="21"/>
    </row>
    <row r="3271" spans="13:45" x14ac:dyDescent="0.35">
      <c r="M3271" s="38"/>
      <c r="N3271" s="21"/>
      <c r="AC3271" s="38"/>
      <c r="AR3271" s="38"/>
      <c r="AS3271" s="21"/>
    </row>
    <row r="3272" spans="13:45" x14ac:dyDescent="0.35">
      <c r="M3272"/>
      <c r="N3272" s="21"/>
      <c r="AC3272"/>
      <c r="AR3272"/>
      <c r="AS3272" s="21"/>
    </row>
    <row r="3273" spans="13:45" x14ac:dyDescent="0.35">
      <c r="M3273"/>
      <c r="N3273" s="21"/>
      <c r="AC3273"/>
      <c r="AR3273"/>
      <c r="AS3273" s="21"/>
    </row>
    <row r="3274" spans="13:45" x14ac:dyDescent="0.35">
      <c r="M3274" s="38"/>
      <c r="N3274" s="21"/>
      <c r="AC3274"/>
      <c r="AR3274" s="38"/>
      <c r="AS3274" s="21"/>
    </row>
    <row r="3275" spans="13:45" x14ac:dyDescent="0.35">
      <c r="M3275"/>
      <c r="N3275" s="21"/>
      <c r="AC3275" s="38"/>
      <c r="AR3275" s="38"/>
      <c r="AS3275" s="21"/>
    </row>
    <row r="3276" spans="13:45" x14ac:dyDescent="0.35">
      <c r="M3276"/>
      <c r="N3276" s="21"/>
      <c r="AC3276"/>
      <c r="AR3276"/>
      <c r="AS3276" s="21"/>
    </row>
    <row r="3277" spans="13:45" x14ac:dyDescent="0.35">
      <c r="M3277"/>
      <c r="N3277" s="21"/>
      <c r="AC3277" s="38"/>
      <c r="AR3277"/>
      <c r="AS3277" s="21"/>
    </row>
    <row r="3278" spans="13:45" x14ac:dyDescent="0.35">
      <c r="M3278"/>
      <c r="N3278" s="21"/>
      <c r="AC3278"/>
      <c r="AR3278"/>
      <c r="AS3278" s="21"/>
    </row>
    <row r="3279" spans="13:45" x14ac:dyDescent="0.35">
      <c r="M3279"/>
      <c r="N3279" s="21"/>
      <c r="AC3279"/>
      <c r="AR3279"/>
      <c r="AS3279" s="21"/>
    </row>
    <row r="3280" spans="13:45" x14ac:dyDescent="0.35">
      <c r="M3280" s="38"/>
      <c r="N3280" s="21"/>
      <c r="AC3280" s="38"/>
      <c r="AR3280" s="38"/>
      <c r="AS3280" s="21"/>
    </row>
    <row r="3281" spans="13:46" x14ac:dyDescent="0.35">
      <c r="M3281"/>
      <c r="N3281" s="21"/>
      <c r="AC3281"/>
      <c r="AR3281"/>
      <c r="AS3281" s="21"/>
    </row>
    <row r="3282" spans="13:46" x14ac:dyDescent="0.35">
      <c r="M3282"/>
      <c r="N3282" s="21"/>
      <c r="AC3282"/>
      <c r="AR3282"/>
      <c r="AS3282" s="21"/>
    </row>
    <row r="3283" spans="13:46" x14ac:dyDescent="0.35">
      <c r="M3283"/>
      <c r="N3283" s="21"/>
      <c r="AC3283"/>
      <c r="AR3283"/>
      <c r="AS3283" s="21"/>
    </row>
    <row r="3284" spans="13:46" x14ac:dyDescent="0.35">
      <c r="M3284"/>
      <c r="N3284" s="21"/>
      <c r="AC3284"/>
      <c r="AR3284"/>
      <c r="AS3284" s="21"/>
    </row>
    <row r="3285" spans="13:46" x14ac:dyDescent="0.35">
      <c r="M3285" s="38"/>
      <c r="N3285" s="21"/>
      <c r="AC3285"/>
      <c r="AR3285"/>
      <c r="AS3285" s="21"/>
    </row>
    <row r="3286" spans="13:46" x14ac:dyDescent="0.35">
      <c r="M3286"/>
      <c r="N3286" s="21"/>
      <c r="AC3286"/>
      <c r="AR3286" s="38"/>
      <c r="AS3286" s="21"/>
    </row>
    <row r="3287" spans="13:46" x14ac:dyDescent="0.35">
      <c r="M3287"/>
      <c r="N3287" s="21"/>
      <c r="AC3287"/>
      <c r="AR3287"/>
      <c r="AS3287" s="21"/>
    </row>
    <row r="3288" spans="13:46" x14ac:dyDescent="0.35">
      <c r="M3288"/>
      <c r="N3288" s="21"/>
      <c r="AC3288"/>
      <c r="AR3288" s="38"/>
      <c r="AS3288" s="21"/>
    </row>
    <row r="3289" spans="13:46" x14ac:dyDescent="0.35">
      <c r="M3289"/>
      <c r="N3289" s="21"/>
      <c r="AC3289"/>
      <c r="AR3289" s="38"/>
      <c r="AS3289" s="21"/>
    </row>
    <row r="3290" spans="13:46" x14ac:dyDescent="0.35">
      <c r="M3290"/>
      <c r="N3290" s="21"/>
      <c r="AC3290"/>
      <c r="AR3290"/>
      <c r="AS3290" s="21"/>
    </row>
    <row r="3291" spans="13:46" x14ac:dyDescent="0.35">
      <c r="M3291"/>
      <c r="N3291" s="21"/>
      <c r="AC3291"/>
      <c r="AR3291"/>
      <c r="AS3291" s="21"/>
    </row>
    <row r="3292" spans="13:46" x14ac:dyDescent="0.35">
      <c r="M3292" s="38"/>
      <c r="N3292" s="21"/>
      <c r="AC3292"/>
      <c r="AR3292"/>
      <c r="AS3292" s="21"/>
    </row>
    <row r="3293" spans="13:46" x14ac:dyDescent="0.35">
      <c r="M3293" s="38"/>
      <c r="N3293" s="21"/>
      <c r="AC3293"/>
      <c r="AR3293" s="38"/>
      <c r="AS3293" s="21"/>
    </row>
    <row r="3294" spans="13:46" x14ac:dyDescent="0.35">
      <c r="M3294" s="38"/>
      <c r="N3294" s="21"/>
      <c r="AC3294"/>
      <c r="AR3294"/>
      <c r="AS3294" s="21"/>
    </row>
    <row r="3295" spans="13:46" x14ac:dyDescent="0.35">
      <c r="M3295" s="38"/>
      <c r="N3295" s="21"/>
      <c r="AC3295"/>
      <c r="AR3295"/>
      <c r="AS3295" s="21"/>
    </row>
    <row r="3296" spans="13:46" x14ac:dyDescent="0.35">
      <c r="M3296"/>
      <c r="N3296" s="21"/>
      <c r="AC3296"/>
      <c r="AR3296"/>
      <c r="AS3296" s="21"/>
      <c r="AT3296" s="22"/>
    </row>
    <row r="3297" spans="13:45" x14ac:dyDescent="0.35">
      <c r="M3297"/>
      <c r="N3297" s="21"/>
      <c r="AC3297"/>
      <c r="AR3297"/>
      <c r="AS3297" s="21"/>
    </row>
    <row r="3298" spans="13:45" x14ac:dyDescent="0.35">
      <c r="M3298"/>
      <c r="N3298" s="21"/>
      <c r="AC3298"/>
      <c r="AR3298"/>
      <c r="AS3298" s="21"/>
    </row>
    <row r="3299" spans="13:45" x14ac:dyDescent="0.35">
      <c r="M3299"/>
      <c r="N3299" s="21"/>
      <c r="AC3299"/>
      <c r="AR3299"/>
      <c r="AS3299" s="21"/>
    </row>
    <row r="3300" spans="13:45" x14ac:dyDescent="0.35">
      <c r="M3300"/>
      <c r="N3300" s="21"/>
      <c r="AC3300"/>
      <c r="AR3300"/>
      <c r="AS3300" s="21"/>
    </row>
    <row r="3301" spans="13:45" x14ac:dyDescent="0.35">
      <c r="M3301"/>
      <c r="N3301" s="21"/>
      <c r="AC3301"/>
      <c r="AR3301" s="38"/>
      <c r="AS3301" s="21"/>
    </row>
    <row r="3302" spans="13:45" x14ac:dyDescent="0.35">
      <c r="M3302"/>
      <c r="N3302" s="21"/>
      <c r="AC3302"/>
      <c r="AR3302" s="38"/>
      <c r="AS3302" s="21"/>
    </row>
    <row r="3303" spans="13:45" x14ac:dyDescent="0.35">
      <c r="M3303"/>
      <c r="N3303" s="21"/>
      <c r="AC3303"/>
      <c r="AR3303"/>
      <c r="AS3303" s="21"/>
    </row>
    <row r="3304" spans="13:45" x14ac:dyDescent="0.35">
      <c r="M3304"/>
      <c r="N3304" s="21"/>
      <c r="AC3304"/>
      <c r="AR3304" s="38"/>
      <c r="AS3304" s="21"/>
    </row>
    <row r="3305" spans="13:45" x14ac:dyDescent="0.35">
      <c r="M3305"/>
      <c r="N3305" s="21"/>
      <c r="AC3305"/>
      <c r="AR3305" s="38"/>
      <c r="AS3305" s="21"/>
    </row>
    <row r="3306" spans="13:45" x14ac:dyDescent="0.35">
      <c r="M3306"/>
      <c r="N3306" s="21"/>
      <c r="AC3306"/>
      <c r="AR3306" s="38"/>
      <c r="AS3306" s="21"/>
    </row>
    <row r="3307" spans="13:45" x14ac:dyDescent="0.35">
      <c r="M3307"/>
      <c r="N3307" s="21"/>
      <c r="AC3307"/>
      <c r="AR3307" s="38"/>
      <c r="AS3307" s="21"/>
    </row>
    <row r="3308" spans="13:45" x14ac:dyDescent="0.35">
      <c r="M3308"/>
      <c r="N3308" s="21"/>
      <c r="AC3308"/>
      <c r="AR3308"/>
      <c r="AS3308" s="21"/>
    </row>
    <row r="3309" spans="13:45" x14ac:dyDescent="0.35">
      <c r="M3309"/>
      <c r="N3309" s="21"/>
      <c r="AC3309"/>
      <c r="AR3309" s="38"/>
      <c r="AS3309" s="21"/>
    </row>
    <row r="3310" spans="13:45" x14ac:dyDescent="0.35">
      <c r="M3310"/>
      <c r="N3310" s="21"/>
      <c r="AC3310"/>
      <c r="AR3310" s="38"/>
      <c r="AS3310" s="21"/>
    </row>
    <row r="3311" spans="13:45" x14ac:dyDescent="0.35">
      <c r="M3311"/>
      <c r="N3311" s="21"/>
      <c r="AC3311"/>
      <c r="AR3311" s="38"/>
      <c r="AS3311" s="21"/>
    </row>
    <row r="3312" spans="13:45" x14ac:dyDescent="0.35">
      <c r="M3312"/>
      <c r="N3312" s="21"/>
      <c r="AC3312"/>
      <c r="AR3312"/>
      <c r="AS3312" s="21"/>
    </row>
    <row r="3313" spans="13:46" x14ac:dyDescent="0.35">
      <c r="M3313"/>
      <c r="N3313" s="21"/>
      <c r="AC3313"/>
      <c r="AR3313" s="38"/>
      <c r="AS3313" s="21"/>
    </row>
    <row r="3314" spans="13:46" x14ac:dyDescent="0.35">
      <c r="M3314"/>
      <c r="N3314" s="21"/>
      <c r="AC3314"/>
      <c r="AR3314"/>
      <c r="AS3314" s="21"/>
    </row>
    <row r="3315" spans="13:46" x14ac:dyDescent="0.35">
      <c r="M3315"/>
      <c r="N3315" s="21"/>
      <c r="AC3315"/>
      <c r="AR3315"/>
      <c r="AS3315" s="21"/>
    </row>
    <row r="3316" spans="13:46" x14ac:dyDescent="0.35">
      <c r="M3316" s="38"/>
      <c r="N3316" s="21"/>
      <c r="AC3316"/>
      <c r="AR3316"/>
      <c r="AS3316" s="21"/>
    </row>
    <row r="3317" spans="13:46" x14ac:dyDescent="0.35">
      <c r="M3317" s="38"/>
      <c r="N3317" s="21"/>
      <c r="AC3317"/>
      <c r="AR3317"/>
      <c r="AS3317" s="21"/>
    </row>
    <row r="3318" spans="13:46" x14ac:dyDescent="0.35">
      <c r="M3318"/>
      <c r="N3318" s="21"/>
      <c r="AC3318"/>
      <c r="AR3318"/>
      <c r="AS3318" s="21"/>
    </row>
    <row r="3319" spans="13:46" x14ac:dyDescent="0.35">
      <c r="M3319"/>
      <c r="N3319" s="21"/>
      <c r="AC3319"/>
      <c r="AR3319"/>
      <c r="AS3319" s="21"/>
      <c r="AT3319" s="22"/>
    </row>
    <row r="3320" spans="13:46" x14ac:dyDescent="0.35">
      <c r="M3320"/>
      <c r="N3320" s="21"/>
      <c r="AC3320"/>
      <c r="AR3320"/>
      <c r="AS3320" s="21"/>
    </row>
    <row r="3321" spans="13:46" x14ac:dyDescent="0.35">
      <c r="M3321" s="38"/>
      <c r="N3321" s="21"/>
      <c r="AC3321"/>
      <c r="AR3321"/>
      <c r="AS3321" s="21"/>
      <c r="AT3321" s="22"/>
    </row>
    <row r="3322" spans="13:46" x14ac:dyDescent="0.35">
      <c r="M3322" s="38"/>
      <c r="N3322" s="21"/>
      <c r="AC3322"/>
      <c r="AR3322"/>
      <c r="AS3322" s="21"/>
    </row>
    <row r="3323" spans="13:46" x14ac:dyDescent="0.35">
      <c r="M3323"/>
      <c r="N3323" s="21"/>
      <c r="AC3323"/>
      <c r="AR3323"/>
      <c r="AS3323" s="21"/>
    </row>
    <row r="3324" spans="13:46" x14ac:dyDescent="0.35">
      <c r="M3324"/>
      <c r="N3324" s="21"/>
      <c r="AC3324"/>
      <c r="AR3324"/>
      <c r="AS3324" s="21"/>
    </row>
    <row r="3325" spans="13:46" x14ac:dyDescent="0.35">
      <c r="M3325"/>
      <c r="N3325" s="21"/>
      <c r="AC3325"/>
      <c r="AR3325"/>
      <c r="AS3325" s="21"/>
    </row>
    <row r="3326" spans="13:46" x14ac:dyDescent="0.35">
      <c r="M3326"/>
      <c r="N3326" s="21"/>
      <c r="AC3326"/>
      <c r="AR3326"/>
      <c r="AS3326" s="21"/>
    </row>
    <row r="3327" spans="13:46" x14ac:dyDescent="0.35">
      <c r="M3327" s="38"/>
      <c r="N3327" s="21"/>
      <c r="AC3327"/>
      <c r="AR3327"/>
      <c r="AS3327" s="21"/>
    </row>
    <row r="3328" spans="13:46" x14ac:dyDescent="0.35">
      <c r="M3328"/>
      <c r="N3328" s="21"/>
      <c r="AC3328" s="38"/>
      <c r="AR3328" s="38"/>
      <c r="AS3328" s="21"/>
    </row>
    <row r="3329" spans="13:45" x14ac:dyDescent="0.35">
      <c r="M3329"/>
      <c r="N3329" s="21"/>
      <c r="AC3329"/>
      <c r="AR3329"/>
      <c r="AS3329" s="21"/>
    </row>
    <row r="3330" spans="13:45" x14ac:dyDescent="0.35">
      <c r="M3330"/>
      <c r="N3330" s="21"/>
      <c r="AC3330"/>
      <c r="AR3330"/>
      <c r="AS3330" s="21"/>
    </row>
    <row r="3331" spans="13:45" x14ac:dyDescent="0.35">
      <c r="M3331" s="38"/>
      <c r="N3331" s="21"/>
      <c r="AC3331"/>
      <c r="AR3331"/>
      <c r="AS3331" s="21"/>
    </row>
    <row r="3332" spans="13:45" x14ac:dyDescent="0.35">
      <c r="M3332" s="38"/>
      <c r="N3332" s="21"/>
      <c r="AC3332"/>
      <c r="AR3332"/>
      <c r="AS3332" s="21"/>
    </row>
    <row r="3333" spans="13:45" x14ac:dyDescent="0.35">
      <c r="M3333"/>
      <c r="N3333" s="21"/>
      <c r="AC3333"/>
      <c r="AR3333"/>
      <c r="AS3333" s="21"/>
    </row>
    <row r="3334" spans="13:45" x14ac:dyDescent="0.35">
      <c r="M3334"/>
      <c r="N3334" s="21"/>
      <c r="AC3334"/>
      <c r="AR3334"/>
      <c r="AS3334" s="21"/>
    </row>
    <row r="3335" spans="13:45" x14ac:dyDescent="0.35">
      <c r="M3335"/>
      <c r="N3335" s="21"/>
      <c r="AC3335"/>
      <c r="AR3335"/>
      <c r="AS3335" s="21"/>
    </row>
    <row r="3336" spans="13:45" x14ac:dyDescent="0.35">
      <c r="M3336"/>
      <c r="N3336" s="21"/>
      <c r="AC3336"/>
      <c r="AR3336"/>
      <c r="AS3336" s="21"/>
    </row>
    <row r="3337" spans="13:45" x14ac:dyDescent="0.35">
      <c r="M3337" s="38"/>
      <c r="N3337" s="21"/>
      <c r="AC3337"/>
      <c r="AR3337"/>
      <c r="AS3337" s="21"/>
    </row>
    <row r="3338" spans="13:45" x14ac:dyDescent="0.35">
      <c r="M3338"/>
      <c r="N3338" s="21"/>
      <c r="AC3338"/>
      <c r="AR3338"/>
      <c r="AS3338" s="21"/>
    </row>
    <row r="3339" spans="13:45" x14ac:dyDescent="0.35">
      <c r="M3339"/>
      <c r="N3339" s="21"/>
      <c r="AC3339"/>
      <c r="AR3339"/>
      <c r="AS3339" s="21"/>
    </row>
    <row r="3340" spans="13:45" x14ac:dyDescent="0.35">
      <c r="M3340"/>
      <c r="N3340" s="21"/>
      <c r="AC3340"/>
      <c r="AR3340"/>
      <c r="AS3340" s="21"/>
    </row>
    <row r="3341" spans="13:45" x14ac:dyDescent="0.35">
      <c r="M3341"/>
      <c r="N3341" s="21"/>
      <c r="AC3341"/>
      <c r="AR3341" s="38"/>
      <c r="AS3341" s="21"/>
    </row>
    <row r="3342" spans="13:45" x14ac:dyDescent="0.35">
      <c r="M3342"/>
      <c r="N3342" s="21"/>
      <c r="AC3342"/>
      <c r="AR3342"/>
      <c r="AS3342" s="21"/>
    </row>
    <row r="3343" spans="13:45" x14ac:dyDescent="0.35">
      <c r="M3343"/>
      <c r="N3343" s="21"/>
      <c r="AC3343"/>
      <c r="AR3343" s="38"/>
      <c r="AS3343" s="21"/>
    </row>
    <row r="3344" spans="13:45" x14ac:dyDescent="0.35">
      <c r="M3344"/>
      <c r="N3344" s="21"/>
      <c r="AC3344"/>
      <c r="AR3344" s="38"/>
      <c r="AS3344" s="21"/>
    </row>
    <row r="3345" spans="13:46" x14ac:dyDescent="0.35">
      <c r="M3345"/>
      <c r="N3345" s="21"/>
      <c r="AC3345"/>
      <c r="AR3345" s="38"/>
      <c r="AS3345" s="21"/>
    </row>
    <row r="3346" spans="13:46" x14ac:dyDescent="0.35">
      <c r="M3346"/>
      <c r="N3346" s="21"/>
      <c r="AC3346"/>
      <c r="AR3346"/>
      <c r="AS3346" s="21"/>
    </row>
    <row r="3347" spans="13:46" x14ac:dyDescent="0.35">
      <c r="M3347"/>
      <c r="N3347" s="21"/>
      <c r="AC3347"/>
      <c r="AR3347"/>
      <c r="AS3347" s="21"/>
    </row>
    <row r="3348" spans="13:46" x14ac:dyDescent="0.35">
      <c r="M3348"/>
      <c r="N3348" s="21"/>
      <c r="AC3348"/>
      <c r="AR3348"/>
      <c r="AS3348" s="21"/>
    </row>
    <row r="3349" spans="13:46" x14ac:dyDescent="0.35">
      <c r="M3349"/>
      <c r="N3349" s="21"/>
      <c r="AC3349"/>
      <c r="AR3349" s="38"/>
      <c r="AS3349" s="21"/>
    </row>
    <row r="3350" spans="13:46" x14ac:dyDescent="0.35">
      <c r="M3350"/>
      <c r="N3350" s="21"/>
      <c r="AC3350"/>
      <c r="AR3350"/>
      <c r="AS3350" s="21"/>
    </row>
    <row r="3351" spans="13:46" x14ac:dyDescent="0.35">
      <c r="M3351"/>
      <c r="N3351" s="21"/>
      <c r="AC3351"/>
      <c r="AR3351"/>
      <c r="AS3351" s="21"/>
    </row>
    <row r="3352" spans="13:46" x14ac:dyDescent="0.35">
      <c r="M3352"/>
      <c r="N3352" s="21"/>
      <c r="AC3352"/>
      <c r="AR3352"/>
      <c r="AS3352" s="21"/>
    </row>
    <row r="3353" spans="13:46" x14ac:dyDescent="0.35">
      <c r="M3353"/>
      <c r="N3353" s="21"/>
      <c r="AC3353"/>
      <c r="AR3353" s="38"/>
      <c r="AS3353" s="21"/>
    </row>
    <row r="3354" spans="13:46" x14ac:dyDescent="0.35">
      <c r="M3354"/>
      <c r="N3354" s="21"/>
      <c r="AC3354"/>
      <c r="AR3354" s="38"/>
      <c r="AS3354" s="21"/>
    </row>
    <row r="3355" spans="13:46" x14ac:dyDescent="0.35">
      <c r="M3355"/>
      <c r="N3355" s="21"/>
      <c r="AC3355"/>
      <c r="AR3355" s="38"/>
      <c r="AS3355" s="21"/>
    </row>
    <row r="3356" spans="13:46" x14ac:dyDescent="0.35">
      <c r="M3356"/>
      <c r="N3356" s="21"/>
      <c r="AC3356"/>
      <c r="AR3356" s="38"/>
      <c r="AS3356" s="21"/>
    </row>
    <row r="3357" spans="13:46" x14ac:dyDescent="0.35">
      <c r="M3357"/>
      <c r="N3357" s="21"/>
      <c r="AC3357"/>
      <c r="AR3357" s="38"/>
      <c r="AS3357" s="21"/>
      <c r="AT3357" s="39"/>
    </row>
    <row r="3358" spans="13:46" x14ac:dyDescent="0.35">
      <c r="M3358"/>
      <c r="N3358" s="21"/>
      <c r="AC3358"/>
      <c r="AR3358" s="38"/>
      <c r="AS3358" s="21"/>
    </row>
    <row r="3359" spans="13:46" x14ac:dyDescent="0.35">
      <c r="M3359"/>
      <c r="N3359" s="21"/>
      <c r="AC3359"/>
      <c r="AR3359"/>
      <c r="AS3359" s="21"/>
    </row>
    <row r="3360" spans="13:46" x14ac:dyDescent="0.35">
      <c r="M3360"/>
      <c r="N3360" s="21"/>
      <c r="AC3360"/>
      <c r="AR3360"/>
      <c r="AS3360" s="21"/>
    </row>
    <row r="3361" spans="13:45" x14ac:dyDescent="0.35">
      <c r="M3361"/>
      <c r="N3361" s="21"/>
      <c r="AC3361" s="38"/>
      <c r="AR3361"/>
      <c r="AS3361" s="21"/>
    </row>
    <row r="3362" spans="13:45" x14ac:dyDescent="0.35">
      <c r="M3362"/>
      <c r="N3362" s="21"/>
      <c r="AC3362"/>
      <c r="AR3362"/>
      <c r="AS3362" s="21"/>
    </row>
    <row r="3363" spans="13:45" x14ac:dyDescent="0.35">
      <c r="M3363"/>
      <c r="N3363" s="21"/>
      <c r="AC3363"/>
      <c r="AR3363"/>
      <c r="AS3363" s="21"/>
    </row>
    <row r="3364" spans="13:45" x14ac:dyDescent="0.35">
      <c r="M3364"/>
      <c r="N3364" s="21"/>
      <c r="AC3364"/>
      <c r="AR3364"/>
      <c r="AS3364" s="21"/>
    </row>
    <row r="3365" spans="13:45" x14ac:dyDescent="0.35">
      <c r="M3365"/>
      <c r="N3365" s="21"/>
      <c r="AC3365"/>
      <c r="AR3365"/>
      <c r="AS3365" s="21"/>
    </row>
    <row r="3366" spans="13:45" x14ac:dyDescent="0.35">
      <c r="M3366"/>
      <c r="N3366" s="21"/>
      <c r="AC3366"/>
      <c r="AR3366"/>
      <c r="AS3366" s="21"/>
    </row>
    <row r="3367" spans="13:45" x14ac:dyDescent="0.35">
      <c r="M3367" s="38"/>
      <c r="N3367" s="21"/>
      <c r="AC3367"/>
      <c r="AR3367"/>
      <c r="AS3367" s="21"/>
    </row>
    <row r="3368" spans="13:45" x14ac:dyDescent="0.35">
      <c r="M3368" s="38"/>
      <c r="N3368" s="21"/>
      <c r="AC3368"/>
      <c r="AR3368"/>
      <c r="AS3368" s="21"/>
    </row>
    <row r="3369" spans="13:45" x14ac:dyDescent="0.35">
      <c r="M3369"/>
      <c r="N3369" s="21"/>
      <c r="AC3369"/>
      <c r="AR3369"/>
      <c r="AS3369" s="21"/>
    </row>
    <row r="3370" spans="13:45" x14ac:dyDescent="0.35">
      <c r="M3370"/>
      <c r="N3370" s="21"/>
      <c r="AC3370"/>
      <c r="AR3370"/>
      <c r="AS3370" s="21"/>
    </row>
    <row r="3371" spans="13:45" x14ac:dyDescent="0.35">
      <c r="M3371" s="38"/>
      <c r="N3371" s="21"/>
      <c r="AC3371"/>
      <c r="AR3371"/>
      <c r="AS3371" s="21"/>
    </row>
    <row r="3372" spans="13:45" x14ac:dyDescent="0.35">
      <c r="M3372"/>
      <c r="N3372" s="21"/>
      <c r="AC3372"/>
      <c r="AR3372"/>
      <c r="AS3372" s="21"/>
    </row>
    <row r="3373" spans="13:45" x14ac:dyDescent="0.35">
      <c r="M3373"/>
      <c r="N3373" s="21"/>
      <c r="AC3373"/>
      <c r="AR3373"/>
      <c r="AS3373" s="21"/>
    </row>
    <row r="3374" spans="13:45" x14ac:dyDescent="0.35">
      <c r="M3374"/>
      <c r="N3374" s="21"/>
      <c r="AC3374"/>
      <c r="AR3374"/>
      <c r="AS3374" s="21"/>
    </row>
    <row r="3375" spans="13:45" x14ac:dyDescent="0.35">
      <c r="M3375"/>
      <c r="N3375" s="21"/>
      <c r="AC3375"/>
      <c r="AR3375" s="38"/>
      <c r="AS3375" s="21"/>
    </row>
    <row r="3376" spans="13:45" x14ac:dyDescent="0.35">
      <c r="M3376"/>
      <c r="N3376" s="21"/>
      <c r="AC3376"/>
      <c r="AR3376" s="38"/>
      <c r="AS3376" s="21"/>
    </row>
    <row r="3377" spans="13:46" x14ac:dyDescent="0.35">
      <c r="M3377"/>
      <c r="N3377" s="21"/>
      <c r="AC3377"/>
      <c r="AR3377"/>
      <c r="AS3377" s="21"/>
    </row>
    <row r="3378" spans="13:46" x14ac:dyDescent="0.35">
      <c r="M3378"/>
      <c r="N3378" s="21"/>
      <c r="AC3378"/>
      <c r="AR3378"/>
      <c r="AS3378" s="21"/>
    </row>
    <row r="3379" spans="13:46" x14ac:dyDescent="0.35">
      <c r="M3379"/>
      <c r="N3379" s="21"/>
      <c r="AC3379"/>
      <c r="AR3379"/>
      <c r="AS3379" s="21"/>
      <c r="AT3379" s="22"/>
    </row>
    <row r="3380" spans="13:46" x14ac:dyDescent="0.35">
      <c r="M3380"/>
      <c r="N3380" s="21"/>
      <c r="AC3380"/>
      <c r="AR3380" s="38"/>
      <c r="AS3380" s="21"/>
      <c r="AT3380" s="39"/>
    </row>
    <row r="3381" spans="13:46" x14ac:dyDescent="0.35">
      <c r="M3381"/>
      <c r="N3381" s="21"/>
      <c r="AC3381"/>
      <c r="AR3381"/>
      <c r="AS3381" s="21"/>
    </row>
    <row r="3382" spans="13:46" x14ac:dyDescent="0.35">
      <c r="M3382"/>
      <c r="N3382" s="21"/>
      <c r="AC3382"/>
      <c r="AR3382"/>
      <c r="AS3382" s="21"/>
    </row>
    <row r="3383" spans="13:46" x14ac:dyDescent="0.35">
      <c r="M3383" s="38"/>
      <c r="N3383" s="21"/>
      <c r="AC3383"/>
      <c r="AR3383"/>
      <c r="AS3383" s="21"/>
    </row>
    <row r="3384" spans="13:46" x14ac:dyDescent="0.35">
      <c r="M3384" s="38"/>
      <c r="N3384" s="21"/>
      <c r="AC3384"/>
      <c r="AR3384"/>
      <c r="AS3384" s="21"/>
    </row>
    <row r="3385" spans="13:46" x14ac:dyDescent="0.35">
      <c r="M3385"/>
      <c r="N3385" s="21"/>
      <c r="AC3385"/>
      <c r="AR3385"/>
      <c r="AS3385" s="21"/>
    </row>
    <row r="3386" spans="13:46" x14ac:dyDescent="0.35">
      <c r="M3386" s="38"/>
      <c r="N3386" s="21"/>
      <c r="AC3386"/>
      <c r="AR3386"/>
      <c r="AS3386" s="21"/>
    </row>
    <row r="3387" spans="13:46" x14ac:dyDescent="0.35">
      <c r="M3387"/>
      <c r="N3387" s="21"/>
      <c r="AC3387" s="38"/>
      <c r="AR3387"/>
      <c r="AS3387" s="21"/>
    </row>
    <row r="3388" spans="13:46" x14ac:dyDescent="0.35">
      <c r="M3388"/>
      <c r="N3388" s="21"/>
      <c r="AC3388"/>
      <c r="AR3388"/>
      <c r="AS3388" s="21"/>
    </row>
    <row r="3389" spans="13:46" x14ac:dyDescent="0.35">
      <c r="M3389" s="38"/>
      <c r="N3389" s="21"/>
      <c r="AC3389"/>
      <c r="AR3389" s="38"/>
      <c r="AS3389" s="21"/>
    </row>
    <row r="3390" spans="13:46" x14ac:dyDescent="0.35">
      <c r="M3390"/>
      <c r="N3390" s="21"/>
      <c r="AC3390"/>
      <c r="AR3390"/>
      <c r="AS3390" s="21"/>
    </row>
    <row r="3391" spans="13:46" x14ac:dyDescent="0.35">
      <c r="M3391" s="38"/>
      <c r="N3391" s="21"/>
      <c r="AC3391"/>
      <c r="AR3391"/>
      <c r="AS3391" s="21"/>
      <c r="AT3391" s="22"/>
    </row>
    <row r="3392" spans="13:46" x14ac:dyDescent="0.35">
      <c r="M3392"/>
      <c r="N3392" s="21"/>
      <c r="AC3392"/>
      <c r="AR3392"/>
      <c r="AS3392" s="21"/>
    </row>
    <row r="3393" spans="13:46" x14ac:dyDescent="0.35">
      <c r="M3393"/>
      <c r="N3393" s="21"/>
      <c r="AC3393"/>
      <c r="AR3393"/>
      <c r="AS3393" s="21"/>
    </row>
    <row r="3394" spans="13:46" x14ac:dyDescent="0.35">
      <c r="M3394"/>
      <c r="N3394" s="21"/>
      <c r="AC3394"/>
      <c r="AR3394"/>
      <c r="AS3394" s="21"/>
    </row>
    <row r="3395" spans="13:46" x14ac:dyDescent="0.35">
      <c r="M3395" s="38"/>
      <c r="N3395" s="21"/>
      <c r="AC3395"/>
      <c r="AR3395"/>
      <c r="AS3395" s="21"/>
    </row>
    <row r="3396" spans="13:46" x14ac:dyDescent="0.35">
      <c r="M3396"/>
      <c r="N3396" s="21"/>
      <c r="AC3396"/>
      <c r="AR3396" s="38"/>
      <c r="AS3396" s="21"/>
    </row>
    <row r="3397" spans="13:46" x14ac:dyDescent="0.35">
      <c r="M3397"/>
      <c r="N3397" s="21"/>
      <c r="AC3397"/>
      <c r="AR3397" s="38"/>
      <c r="AS3397" s="21"/>
    </row>
    <row r="3398" spans="13:46" x14ac:dyDescent="0.35">
      <c r="M3398"/>
      <c r="N3398" s="21"/>
      <c r="AC3398"/>
      <c r="AR3398"/>
      <c r="AS3398" s="21"/>
    </row>
    <row r="3399" spans="13:46" x14ac:dyDescent="0.35">
      <c r="M3399"/>
      <c r="N3399" s="21"/>
      <c r="AC3399"/>
      <c r="AR3399"/>
      <c r="AS3399" s="21"/>
    </row>
    <row r="3400" spans="13:46" x14ac:dyDescent="0.35">
      <c r="M3400" s="38"/>
      <c r="N3400" s="21"/>
      <c r="AC3400"/>
      <c r="AR3400"/>
      <c r="AS3400" s="21"/>
    </row>
    <row r="3401" spans="13:46" x14ac:dyDescent="0.35">
      <c r="M3401"/>
      <c r="N3401" s="21"/>
      <c r="AC3401"/>
      <c r="AR3401" s="38"/>
      <c r="AS3401" s="21"/>
    </row>
    <row r="3402" spans="13:46" x14ac:dyDescent="0.35">
      <c r="M3402"/>
      <c r="N3402" s="21"/>
      <c r="AC3402"/>
      <c r="AR3402" s="38"/>
      <c r="AS3402" s="21"/>
    </row>
    <row r="3403" spans="13:46" x14ac:dyDescent="0.35">
      <c r="M3403"/>
      <c r="N3403" s="21"/>
      <c r="AC3403"/>
      <c r="AR3403" s="38"/>
      <c r="AS3403" s="21"/>
    </row>
    <row r="3404" spans="13:46" x14ac:dyDescent="0.35">
      <c r="M3404"/>
      <c r="N3404" s="21"/>
      <c r="AC3404" s="38"/>
      <c r="AR3404"/>
      <c r="AS3404" s="21"/>
      <c r="AT3404" s="39"/>
    </row>
    <row r="3405" spans="13:46" x14ac:dyDescent="0.35">
      <c r="M3405"/>
      <c r="N3405" s="21"/>
      <c r="AC3405" s="38"/>
      <c r="AR3405"/>
      <c r="AS3405" s="21"/>
    </row>
    <row r="3406" spans="13:46" x14ac:dyDescent="0.35">
      <c r="M3406"/>
      <c r="N3406" s="21"/>
      <c r="AC3406"/>
      <c r="AR3406"/>
      <c r="AS3406" s="21"/>
    </row>
    <row r="3407" spans="13:46" x14ac:dyDescent="0.35">
      <c r="M3407"/>
      <c r="N3407" s="21"/>
      <c r="AC3407"/>
      <c r="AR3407"/>
      <c r="AS3407" s="21"/>
      <c r="AT3407" s="22"/>
    </row>
    <row r="3408" spans="13:46" x14ac:dyDescent="0.35">
      <c r="M3408"/>
      <c r="N3408" s="21"/>
      <c r="AC3408"/>
      <c r="AR3408" s="38"/>
      <c r="AS3408" s="21"/>
    </row>
    <row r="3409" spans="13:46" x14ac:dyDescent="0.35">
      <c r="M3409"/>
      <c r="N3409" s="21"/>
      <c r="AC3409"/>
      <c r="AR3409" s="38"/>
      <c r="AS3409" s="21"/>
    </row>
    <row r="3410" spans="13:46" x14ac:dyDescent="0.35">
      <c r="M3410"/>
      <c r="N3410" s="21"/>
      <c r="AC3410"/>
      <c r="AR3410" s="38"/>
      <c r="AS3410" s="21"/>
    </row>
    <row r="3411" spans="13:46" x14ac:dyDescent="0.35">
      <c r="M3411"/>
      <c r="N3411" s="21"/>
      <c r="AC3411" s="38"/>
      <c r="AR3411"/>
      <c r="AS3411" s="21"/>
    </row>
    <row r="3412" spans="13:46" x14ac:dyDescent="0.35">
      <c r="M3412"/>
      <c r="N3412" s="21"/>
      <c r="AC3412" s="38"/>
      <c r="AR3412"/>
      <c r="AS3412" s="21"/>
    </row>
    <row r="3413" spans="13:46" x14ac:dyDescent="0.35">
      <c r="M3413"/>
      <c r="N3413" s="21"/>
      <c r="AC3413"/>
      <c r="AR3413"/>
      <c r="AS3413" s="21"/>
    </row>
    <row r="3414" spans="13:46" x14ac:dyDescent="0.35">
      <c r="M3414"/>
      <c r="N3414" s="21"/>
      <c r="AC3414"/>
      <c r="AR3414"/>
      <c r="AS3414" s="21"/>
    </row>
    <row r="3415" spans="13:46" x14ac:dyDescent="0.35">
      <c r="M3415"/>
      <c r="N3415" s="21"/>
      <c r="AC3415" s="38"/>
      <c r="AR3415"/>
      <c r="AS3415" s="21"/>
    </row>
    <row r="3416" spans="13:46" x14ac:dyDescent="0.35">
      <c r="M3416"/>
      <c r="N3416" s="21"/>
      <c r="AC3416" s="38"/>
      <c r="AR3416"/>
      <c r="AS3416" s="21"/>
    </row>
    <row r="3417" spans="13:46" x14ac:dyDescent="0.35">
      <c r="M3417"/>
      <c r="N3417" s="21"/>
      <c r="AC3417"/>
      <c r="AR3417"/>
      <c r="AS3417" s="21"/>
    </row>
    <row r="3418" spans="13:46" x14ac:dyDescent="0.35">
      <c r="M3418"/>
      <c r="N3418" s="21"/>
      <c r="AC3418"/>
      <c r="AR3418"/>
      <c r="AS3418" s="21"/>
    </row>
    <row r="3419" spans="13:46" x14ac:dyDescent="0.35">
      <c r="M3419"/>
      <c r="N3419" s="21"/>
      <c r="AC3419" s="38"/>
      <c r="AR3419"/>
      <c r="AS3419" s="21"/>
      <c r="AT3419" s="39"/>
    </row>
    <row r="3420" spans="13:46" x14ac:dyDescent="0.35">
      <c r="M3420" s="38"/>
      <c r="N3420" s="21"/>
      <c r="AC3420"/>
      <c r="AR3420" s="38"/>
      <c r="AS3420" s="21"/>
    </row>
    <row r="3421" spans="13:46" x14ac:dyDescent="0.35">
      <c r="M3421"/>
      <c r="N3421" s="21"/>
      <c r="AC3421"/>
      <c r="AR3421"/>
      <c r="AS3421" s="21"/>
    </row>
    <row r="3422" spans="13:46" x14ac:dyDescent="0.35">
      <c r="M3422"/>
      <c r="N3422" s="21"/>
      <c r="AC3422"/>
      <c r="AR3422" s="38"/>
      <c r="AS3422" s="21"/>
    </row>
    <row r="3423" spans="13:46" x14ac:dyDescent="0.35">
      <c r="M3423"/>
      <c r="N3423" s="21"/>
      <c r="AC3423"/>
      <c r="AR3423" s="38"/>
      <c r="AS3423" s="21"/>
      <c r="AT3423" s="39"/>
    </row>
    <row r="3424" spans="13:46" x14ac:dyDescent="0.35">
      <c r="M3424"/>
      <c r="N3424" s="21"/>
      <c r="AC3424"/>
      <c r="AR3424" s="38"/>
      <c r="AS3424" s="21"/>
    </row>
    <row r="3425" spans="13:46" x14ac:dyDescent="0.35">
      <c r="M3425"/>
      <c r="N3425" s="21"/>
      <c r="AC3425"/>
      <c r="AR3425" s="38"/>
      <c r="AS3425" s="21"/>
    </row>
    <row r="3426" spans="13:46" x14ac:dyDescent="0.35">
      <c r="M3426"/>
      <c r="N3426" s="21"/>
      <c r="AC3426"/>
      <c r="AR3426"/>
      <c r="AS3426" s="21"/>
    </row>
    <row r="3427" spans="13:46" x14ac:dyDescent="0.35">
      <c r="M3427"/>
      <c r="N3427" s="21"/>
      <c r="AC3427" s="38"/>
      <c r="AR3427"/>
      <c r="AS3427" s="21"/>
    </row>
    <row r="3428" spans="13:46" x14ac:dyDescent="0.35">
      <c r="M3428"/>
      <c r="N3428" s="21"/>
      <c r="AC3428"/>
      <c r="AR3428"/>
      <c r="AS3428" s="21"/>
    </row>
    <row r="3429" spans="13:46" x14ac:dyDescent="0.35">
      <c r="M3429"/>
      <c r="N3429" s="21"/>
      <c r="AC3429"/>
      <c r="AR3429"/>
      <c r="AS3429" s="21"/>
    </row>
    <row r="3430" spans="13:46" x14ac:dyDescent="0.35">
      <c r="M3430"/>
      <c r="N3430" s="21"/>
      <c r="AC3430"/>
      <c r="AR3430"/>
      <c r="AS3430" s="21"/>
    </row>
    <row r="3431" spans="13:46" x14ac:dyDescent="0.35">
      <c r="M3431"/>
      <c r="N3431" s="21"/>
      <c r="AC3431" s="38"/>
      <c r="AR3431"/>
      <c r="AS3431" s="21"/>
    </row>
    <row r="3432" spans="13:46" x14ac:dyDescent="0.35">
      <c r="M3432"/>
      <c r="N3432" s="21"/>
      <c r="AC3432"/>
      <c r="AR3432"/>
      <c r="AS3432" s="21"/>
    </row>
    <row r="3433" spans="13:46" x14ac:dyDescent="0.35">
      <c r="M3433" s="38"/>
      <c r="N3433" s="21"/>
      <c r="AC3433"/>
      <c r="AR3433"/>
      <c r="AS3433" s="21"/>
      <c r="AT3433" s="22"/>
    </row>
    <row r="3434" spans="13:46" x14ac:dyDescent="0.35">
      <c r="M3434" s="38"/>
      <c r="N3434" s="21"/>
      <c r="AC3434"/>
      <c r="AR3434"/>
      <c r="AS3434" s="21"/>
    </row>
    <row r="3435" spans="13:46" x14ac:dyDescent="0.35">
      <c r="M3435"/>
      <c r="N3435" s="21"/>
      <c r="AC3435"/>
      <c r="AR3435"/>
      <c r="AS3435" s="21"/>
    </row>
    <row r="3436" spans="13:46" x14ac:dyDescent="0.35">
      <c r="M3436" s="38"/>
      <c r="N3436" s="21"/>
      <c r="AC3436"/>
      <c r="AR3436"/>
      <c r="AS3436" s="21"/>
    </row>
    <row r="3437" spans="13:46" x14ac:dyDescent="0.35">
      <c r="M3437"/>
      <c r="N3437" s="21"/>
      <c r="AC3437"/>
      <c r="AR3437"/>
      <c r="AS3437" s="21"/>
    </row>
    <row r="3438" spans="13:46" x14ac:dyDescent="0.35">
      <c r="M3438"/>
      <c r="N3438" s="21"/>
      <c r="AC3438"/>
      <c r="AR3438"/>
      <c r="AS3438" s="21"/>
    </row>
    <row r="3439" spans="13:46" x14ac:dyDescent="0.35">
      <c r="M3439"/>
      <c r="N3439" s="21"/>
      <c r="AC3439"/>
      <c r="AR3439"/>
      <c r="AS3439" s="21"/>
    </row>
    <row r="3440" spans="13:46" x14ac:dyDescent="0.35">
      <c r="M3440" s="38"/>
      <c r="N3440" s="21"/>
      <c r="AC3440"/>
      <c r="AR3440"/>
      <c r="AS3440" s="21"/>
    </row>
    <row r="3441" spans="13:45" x14ac:dyDescent="0.35">
      <c r="M3441"/>
      <c r="N3441" s="21"/>
      <c r="AC3441"/>
      <c r="AR3441"/>
      <c r="AS3441" s="21"/>
    </row>
    <row r="3442" spans="13:45" x14ac:dyDescent="0.35">
      <c r="M3442"/>
      <c r="N3442" s="21"/>
      <c r="AC3442"/>
      <c r="AR3442"/>
      <c r="AS3442" s="21"/>
    </row>
    <row r="3443" spans="13:45" x14ac:dyDescent="0.35">
      <c r="M3443" s="38"/>
      <c r="N3443" s="21"/>
      <c r="AC3443"/>
      <c r="AR3443"/>
      <c r="AS3443" s="21"/>
    </row>
    <row r="3444" spans="13:45" x14ac:dyDescent="0.35">
      <c r="M3444"/>
      <c r="N3444" s="21"/>
      <c r="AC3444"/>
      <c r="AR3444"/>
      <c r="AS3444" s="21"/>
    </row>
    <row r="3445" spans="13:45" x14ac:dyDescent="0.35">
      <c r="M3445"/>
      <c r="N3445" s="21"/>
      <c r="AC3445"/>
      <c r="AR3445"/>
      <c r="AS3445" s="21"/>
    </row>
    <row r="3446" spans="13:45" x14ac:dyDescent="0.35">
      <c r="M3446"/>
      <c r="N3446" s="21"/>
      <c r="AC3446"/>
      <c r="AR3446"/>
      <c r="AS3446" s="21"/>
    </row>
    <row r="3447" spans="13:45" x14ac:dyDescent="0.35">
      <c r="M3447"/>
      <c r="N3447" s="21"/>
      <c r="AC3447"/>
      <c r="AR3447"/>
      <c r="AS3447" s="21"/>
    </row>
    <row r="3448" spans="13:45" x14ac:dyDescent="0.35">
      <c r="M3448"/>
      <c r="N3448" s="21"/>
      <c r="AC3448"/>
      <c r="AR3448"/>
      <c r="AS3448" s="21"/>
    </row>
    <row r="3449" spans="13:45" x14ac:dyDescent="0.35">
      <c r="M3449"/>
      <c r="N3449" s="21"/>
      <c r="AC3449"/>
      <c r="AR3449"/>
      <c r="AS3449" s="21"/>
    </row>
    <row r="3450" spans="13:45" x14ac:dyDescent="0.35">
      <c r="M3450" s="38"/>
      <c r="N3450" s="21"/>
      <c r="AC3450"/>
      <c r="AR3450"/>
      <c r="AS3450" s="21"/>
    </row>
    <row r="3451" spans="13:45" x14ac:dyDescent="0.35">
      <c r="M3451"/>
      <c r="N3451" s="21"/>
      <c r="AC3451"/>
      <c r="AR3451"/>
      <c r="AS3451" s="21"/>
    </row>
    <row r="3452" spans="13:45" x14ac:dyDescent="0.35">
      <c r="M3452" s="38"/>
      <c r="N3452" s="21"/>
      <c r="AC3452"/>
      <c r="AR3452"/>
      <c r="AS3452" s="21"/>
    </row>
    <row r="3453" spans="13:45" x14ac:dyDescent="0.35">
      <c r="M3453" s="38"/>
      <c r="N3453" s="21"/>
      <c r="AC3453"/>
      <c r="AR3453" s="38"/>
      <c r="AS3453" s="21"/>
    </row>
    <row r="3454" spans="13:45" x14ac:dyDescent="0.35">
      <c r="M3454"/>
      <c r="N3454" s="21"/>
      <c r="AC3454"/>
      <c r="AR3454"/>
      <c r="AS3454" s="21"/>
    </row>
    <row r="3455" spans="13:45" x14ac:dyDescent="0.35">
      <c r="M3455"/>
      <c r="N3455" s="21"/>
      <c r="AC3455"/>
      <c r="AR3455"/>
      <c r="AS3455" s="21"/>
    </row>
    <row r="3456" spans="13:45" x14ac:dyDescent="0.35">
      <c r="M3456"/>
      <c r="N3456" s="21"/>
      <c r="AC3456"/>
      <c r="AR3456"/>
      <c r="AS3456" s="21"/>
    </row>
    <row r="3457" spans="13:46" x14ac:dyDescent="0.35">
      <c r="M3457" s="38"/>
      <c r="N3457" s="21"/>
      <c r="AC3457"/>
      <c r="AR3457"/>
      <c r="AS3457" s="21"/>
    </row>
    <row r="3458" spans="13:46" x14ac:dyDescent="0.35">
      <c r="M3458" s="38"/>
      <c r="N3458" s="21"/>
      <c r="AC3458"/>
      <c r="AR3458"/>
      <c r="AS3458" s="21"/>
    </row>
    <row r="3459" spans="13:46" x14ac:dyDescent="0.35">
      <c r="M3459" s="38"/>
      <c r="N3459" s="21"/>
      <c r="AC3459"/>
      <c r="AR3459"/>
      <c r="AS3459" s="21"/>
    </row>
    <row r="3460" spans="13:46" x14ac:dyDescent="0.35">
      <c r="M3460" s="38"/>
      <c r="N3460" s="21"/>
      <c r="AC3460"/>
      <c r="AR3460"/>
      <c r="AS3460" s="21"/>
    </row>
    <row r="3461" spans="13:46" x14ac:dyDescent="0.35">
      <c r="M3461" s="38"/>
      <c r="N3461" s="21"/>
      <c r="AC3461"/>
      <c r="AR3461"/>
      <c r="AS3461" s="21"/>
    </row>
    <row r="3462" spans="13:46" x14ac:dyDescent="0.35">
      <c r="M3462"/>
      <c r="N3462" s="21"/>
      <c r="AC3462" s="38"/>
      <c r="AR3462"/>
      <c r="AS3462" s="21"/>
    </row>
    <row r="3463" spans="13:46" x14ac:dyDescent="0.35">
      <c r="M3463"/>
      <c r="N3463" s="21"/>
      <c r="AC3463"/>
      <c r="AR3463"/>
      <c r="AS3463" s="21"/>
    </row>
    <row r="3464" spans="13:46" x14ac:dyDescent="0.35">
      <c r="M3464"/>
      <c r="N3464" s="21"/>
      <c r="AC3464"/>
      <c r="AR3464"/>
      <c r="AS3464" s="21"/>
    </row>
    <row r="3465" spans="13:46" x14ac:dyDescent="0.35">
      <c r="M3465"/>
      <c r="N3465" s="21"/>
      <c r="AC3465"/>
      <c r="AR3465" s="38"/>
      <c r="AS3465" s="21"/>
    </row>
    <row r="3466" spans="13:46" x14ac:dyDescent="0.35">
      <c r="M3466"/>
      <c r="N3466" s="21"/>
      <c r="AC3466"/>
      <c r="AR3466"/>
      <c r="AS3466" s="21"/>
    </row>
    <row r="3467" spans="13:46" x14ac:dyDescent="0.35">
      <c r="M3467"/>
      <c r="N3467" s="21"/>
      <c r="AC3467" s="38"/>
      <c r="AR3467"/>
      <c r="AS3467" s="21"/>
    </row>
    <row r="3468" spans="13:46" x14ac:dyDescent="0.35">
      <c r="M3468" s="38"/>
      <c r="N3468" s="21"/>
      <c r="AC3468"/>
      <c r="AR3468"/>
      <c r="AS3468" s="21"/>
    </row>
    <row r="3469" spans="13:46" x14ac:dyDescent="0.35">
      <c r="M3469"/>
      <c r="N3469" s="21"/>
      <c r="AC3469"/>
      <c r="AR3469"/>
      <c r="AS3469" s="21"/>
      <c r="AT3469" s="22"/>
    </row>
    <row r="3470" spans="13:46" x14ac:dyDescent="0.35">
      <c r="M3470"/>
      <c r="N3470" s="21"/>
      <c r="AC3470"/>
      <c r="AR3470"/>
      <c r="AS3470" s="21"/>
    </row>
    <row r="3471" spans="13:46" x14ac:dyDescent="0.35">
      <c r="M3471"/>
      <c r="N3471" s="21"/>
      <c r="AC3471"/>
      <c r="AR3471"/>
      <c r="AS3471" s="21"/>
    </row>
    <row r="3472" spans="13:46" x14ac:dyDescent="0.35">
      <c r="M3472"/>
      <c r="N3472" s="21"/>
      <c r="AC3472"/>
      <c r="AR3472" s="38"/>
      <c r="AS3472" s="21"/>
    </row>
    <row r="3473" spans="13:46" x14ac:dyDescent="0.35">
      <c r="M3473"/>
      <c r="N3473" s="21"/>
      <c r="AC3473" s="38"/>
      <c r="AR3473"/>
      <c r="AS3473" s="21"/>
    </row>
    <row r="3474" spans="13:46" x14ac:dyDescent="0.35">
      <c r="M3474"/>
      <c r="N3474" s="21"/>
      <c r="AC3474"/>
      <c r="AR3474"/>
      <c r="AS3474" s="21"/>
    </row>
    <row r="3475" spans="13:46" x14ac:dyDescent="0.35">
      <c r="M3475"/>
      <c r="N3475" s="21"/>
      <c r="AC3475" s="38"/>
      <c r="AR3475" s="38"/>
      <c r="AS3475" s="21"/>
    </row>
    <row r="3476" spans="13:46" x14ac:dyDescent="0.35">
      <c r="M3476" s="38"/>
      <c r="N3476" s="21"/>
      <c r="AC3476"/>
      <c r="AR3476"/>
      <c r="AS3476" s="21"/>
    </row>
    <row r="3477" spans="13:46" x14ac:dyDescent="0.35">
      <c r="M3477" s="38"/>
      <c r="N3477" s="21"/>
      <c r="AC3477"/>
      <c r="AR3477"/>
      <c r="AS3477" s="21"/>
    </row>
    <row r="3478" spans="13:46" x14ac:dyDescent="0.35">
      <c r="M3478"/>
      <c r="N3478" s="21"/>
      <c r="AC3478"/>
      <c r="AR3478"/>
      <c r="AS3478" s="21"/>
    </row>
    <row r="3479" spans="13:46" x14ac:dyDescent="0.35">
      <c r="M3479"/>
      <c r="N3479" s="21"/>
      <c r="AC3479"/>
      <c r="AR3479"/>
      <c r="AS3479" s="21"/>
    </row>
    <row r="3480" spans="13:46" x14ac:dyDescent="0.35">
      <c r="M3480"/>
      <c r="N3480" s="21"/>
      <c r="AC3480"/>
      <c r="AR3480"/>
      <c r="AS3480" s="21"/>
    </row>
    <row r="3481" spans="13:46" x14ac:dyDescent="0.35">
      <c r="M3481"/>
      <c r="N3481" s="21"/>
      <c r="AC3481"/>
      <c r="AR3481"/>
      <c r="AS3481" s="21"/>
    </row>
    <row r="3482" spans="13:46" x14ac:dyDescent="0.35">
      <c r="M3482"/>
      <c r="N3482" s="21"/>
      <c r="AC3482"/>
      <c r="AR3482"/>
      <c r="AS3482" s="21"/>
    </row>
    <row r="3483" spans="13:46" x14ac:dyDescent="0.35">
      <c r="M3483"/>
      <c r="N3483" s="21"/>
      <c r="AC3483" s="38"/>
      <c r="AR3483"/>
      <c r="AS3483" s="21"/>
    </row>
    <row r="3484" spans="13:46" x14ac:dyDescent="0.35">
      <c r="M3484"/>
      <c r="N3484" s="21"/>
      <c r="AC3484"/>
      <c r="AR3484"/>
      <c r="AS3484" s="21"/>
      <c r="AT3484" s="22"/>
    </row>
    <row r="3485" spans="13:46" x14ac:dyDescent="0.35">
      <c r="M3485"/>
      <c r="N3485" s="21"/>
      <c r="AC3485" s="38"/>
      <c r="AR3485"/>
      <c r="AS3485" s="21"/>
    </row>
    <row r="3486" spans="13:46" x14ac:dyDescent="0.35">
      <c r="M3486"/>
      <c r="N3486" s="21"/>
      <c r="AC3486"/>
      <c r="AR3486"/>
      <c r="AS3486" s="21"/>
    </row>
    <row r="3487" spans="13:46" x14ac:dyDescent="0.35">
      <c r="M3487"/>
      <c r="N3487" s="21"/>
      <c r="AC3487" s="38"/>
      <c r="AR3487"/>
      <c r="AS3487" s="21"/>
    </row>
    <row r="3488" spans="13:46" x14ac:dyDescent="0.35">
      <c r="M3488"/>
      <c r="N3488" s="21"/>
      <c r="AC3488"/>
      <c r="AR3488"/>
      <c r="AS3488" s="21"/>
    </row>
    <row r="3489" spans="13:45" x14ac:dyDescent="0.35">
      <c r="M3489"/>
      <c r="N3489" s="21"/>
      <c r="AC3489"/>
      <c r="AR3489" s="38"/>
      <c r="AS3489" s="21"/>
    </row>
    <row r="3490" spans="13:45" x14ac:dyDescent="0.35">
      <c r="M3490"/>
      <c r="N3490" s="21"/>
      <c r="AC3490"/>
      <c r="AR3490"/>
      <c r="AS3490" s="21"/>
    </row>
    <row r="3491" spans="13:45" x14ac:dyDescent="0.35">
      <c r="M3491"/>
      <c r="N3491" s="21"/>
      <c r="AC3491"/>
      <c r="AR3491"/>
      <c r="AS3491" s="21"/>
    </row>
    <row r="3492" spans="13:45" x14ac:dyDescent="0.35">
      <c r="M3492"/>
      <c r="N3492" s="21"/>
      <c r="AC3492"/>
      <c r="AR3492"/>
      <c r="AS3492" s="21"/>
    </row>
    <row r="3493" spans="13:45" x14ac:dyDescent="0.35">
      <c r="M3493"/>
      <c r="N3493" s="21"/>
      <c r="AC3493"/>
      <c r="AR3493"/>
      <c r="AS3493" s="21"/>
    </row>
    <row r="3494" spans="13:45" x14ac:dyDescent="0.35">
      <c r="M3494"/>
      <c r="N3494" s="21"/>
      <c r="AC3494"/>
      <c r="AR3494"/>
      <c r="AS3494" s="21"/>
    </row>
    <row r="3495" spans="13:45" x14ac:dyDescent="0.35">
      <c r="M3495"/>
      <c r="N3495" s="21"/>
      <c r="AC3495"/>
      <c r="AR3495"/>
      <c r="AS3495" s="21"/>
    </row>
    <row r="3496" spans="13:45" x14ac:dyDescent="0.35">
      <c r="M3496"/>
      <c r="N3496" s="21"/>
      <c r="AC3496"/>
      <c r="AR3496"/>
      <c r="AS3496" s="21"/>
    </row>
    <row r="3497" spans="13:45" x14ac:dyDescent="0.35">
      <c r="M3497"/>
      <c r="N3497" s="21"/>
      <c r="AC3497" s="38"/>
      <c r="AR3497"/>
      <c r="AS3497" s="21"/>
    </row>
    <row r="3498" spans="13:45" x14ac:dyDescent="0.35">
      <c r="M3498"/>
      <c r="N3498" s="21"/>
      <c r="AC3498" s="38"/>
      <c r="AR3498"/>
      <c r="AS3498" s="21"/>
    </row>
    <row r="3499" spans="13:45" x14ac:dyDescent="0.35">
      <c r="M3499"/>
      <c r="N3499" s="21"/>
      <c r="AC3499" s="38"/>
      <c r="AR3499"/>
      <c r="AS3499" s="21"/>
    </row>
    <row r="3500" spans="13:45" x14ac:dyDescent="0.35">
      <c r="M3500"/>
      <c r="N3500" s="21"/>
      <c r="AC3500" s="38"/>
      <c r="AR3500"/>
      <c r="AS3500" s="21"/>
    </row>
    <row r="3501" spans="13:45" x14ac:dyDescent="0.35">
      <c r="M3501"/>
      <c r="N3501" s="21"/>
      <c r="AC3501" s="38"/>
      <c r="AR3501"/>
      <c r="AS3501" s="21"/>
    </row>
    <row r="3502" spans="13:45" x14ac:dyDescent="0.35">
      <c r="M3502"/>
      <c r="N3502" s="21"/>
      <c r="AC3502"/>
      <c r="AR3502"/>
      <c r="AS3502" s="21"/>
    </row>
    <row r="3503" spans="13:45" x14ac:dyDescent="0.35">
      <c r="M3503"/>
      <c r="N3503" s="21"/>
      <c r="AC3503"/>
      <c r="AR3503"/>
      <c r="AS3503" s="21"/>
    </row>
    <row r="3504" spans="13:45" x14ac:dyDescent="0.35">
      <c r="M3504"/>
      <c r="N3504" s="21"/>
      <c r="AC3504"/>
      <c r="AR3504"/>
      <c r="AS3504" s="21"/>
    </row>
    <row r="3505" spans="13:45" x14ac:dyDescent="0.35">
      <c r="M3505"/>
      <c r="N3505" s="21"/>
      <c r="AC3505"/>
      <c r="AR3505"/>
      <c r="AS3505" s="21"/>
    </row>
    <row r="3506" spans="13:45" x14ac:dyDescent="0.35">
      <c r="M3506"/>
      <c r="N3506" s="21"/>
      <c r="AC3506"/>
      <c r="AR3506" s="38"/>
      <c r="AS3506" s="21"/>
    </row>
    <row r="3507" spans="13:45" x14ac:dyDescent="0.35">
      <c r="M3507"/>
      <c r="N3507" s="21"/>
      <c r="AC3507"/>
      <c r="AR3507"/>
      <c r="AS3507" s="21"/>
    </row>
    <row r="3508" spans="13:45" x14ac:dyDescent="0.35">
      <c r="M3508"/>
      <c r="N3508" s="21"/>
      <c r="AC3508"/>
      <c r="AR3508" s="38"/>
      <c r="AS3508" s="21"/>
    </row>
    <row r="3509" spans="13:45" x14ac:dyDescent="0.35">
      <c r="M3509"/>
      <c r="N3509" s="21"/>
      <c r="AC3509"/>
      <c r="AR3509" s="38"/>
      <c r="AS3509" s="21"/>
    </row>
    <row r="3510" spans="13:45" x14ac:dyDescent="0.35">
      <c r="M3510"/>
      <c r="N3510" s="21"/>
      <c r="AC3510"/>
      <c r="AR3510"/>
      <c r="AS3510" s="21"/>
    </row>
    <row r="3511" spans="13:45" x14ac:dyDescent="0.35">
      <c r="M3511"/>
      <c r="N3511" s="21"/>
      <c r="AC3511"/>
      <c r="AR3511"/>
      <c r="AS3511" s="21"/>
    </row>
    <row r="3512" spans="13:45" x14ac:dyDescent="0.35">
      <c r="M3512"/>
      <c r="N3512" s="21"/>
      <c r="AC3512"/>
      <c r="AR3512"/>
      <c r="AS3512" s="21"/>
    </row>
    <row r="3513" spans="13:45" x14ac:dyDescent="0.35">
      <c r="M3513" s="38"/>
      <c r="N3513" s="21"/>
      <c r="AC3513"/>
      <c r="AR3513"/>
      <c r="AS3513" s="21"/>
    </row>
    <row r="3514" spans="13:45" x14ac:dyDescent="0.35">
      <c r="M3514"/>
      <c r="N3514" s="21"/>
      <c r="AC3514"/>
      <c r="AR3514"/>
      <c r="AS3514" s="21"/>
    </row>
    <row r="3515" spans="13:45" x14ac:dyDescent="0.35">
      <c r="M3515" s="38"/>
      <c r="N3515" s="21"/>
      <c r="AC3515"/>
      <c r="AR3515"/>
      <c r="AS3515" s="21"/>
    </row>
    <row r="3516" spans="13:45" x14ac:dyDescent="0.35">
      <c r="M3516" s="38"/>
      <c r="N3516" s="21"/>
      <c r="AC3516"/>
      <c r="AR3516"/>
      <c r="AS3516" s="21"/>
    </row>
    <row r="3517" spans="13:45" x14ac:dyDescent="0.35">
      <c r="M3517" s="38"/>
      <c r="N3517" s="21"/>
      <c r="AC3517"/>
      <c r="AR3517"/>
      <c r="AS3517" s="21"/>
    </row>
    <row r="3518" spans="13:45" x14ac:dyDescent="0.35">
      <c r="M3518" s="38"/>
      <c r="N3518" s="21"/>
      <c r="AC3518"/>
      <c r="AR3518"/>
      <c r="AS3518" s="21"/>
    </row>
    <row r="3519" spans="13:45" x14ac:dyDescent="0.35">
      <c r="M3519"/>
      <c r="N3519" s="21"/>
      <c r="AC3519"/>
      <c r="AR3519" s="38"/>
      <c r="AS3519" s="21"/>
    </row>
    <row r="3520" spans="13:45" x14ac:dyDescent="0.35">
      <c r="M3520"/>
      <c r="N3520" s="21"/>
      <c r="AC3520"/>
      <c r="AR3520"/>
      <c r="AS3520" s="21"/>
    </row>
    <row r="3521" spans="13:45" x14ac:dyDescent="0.35">
      <c r="M3521"/>
      <c r="N3521" s="21"/>
      <c r="AC3521"/>
      <c r="AR3521" s="38"/>
      <c r="AS3521" s="21"/>
    </row>
    <row r="3522" spans="13:45" x14ac:dyDescent="0.35">
      <c r="M3522"/>
      <c r="N3522" s="21"/>
      <c r="AC3522"/>
      <c r="AR3522"/>
      <c r="AS3522" s="21"/>
    </row>
    <row r="3523" spans="13:45" x14ac:dyDescent="0.35">
      <c r="M3523"/>
      <c r="N3523" s="21"/>
      <c r="AC3523"/>
      <c r="AR3523"/>
      <c r="AS3523" s="21"/>
    </row>
    <row r="3524" spans="13:45" x14ac:dyDescent="0.35">
      <c r="M3524"/>
      <c r="N3524" s="21"/>
      <c r="AC3524"/>
      <c r="AR3524" s="38"/>
      <c r="AS3524" s="21"/>
    </row>
    <row r="3525" spans="13:45" x14ac:dyDescent="0.35">
      <c r="M3525"/>
      <c r="N3525" s="21"/>
      <c r="AC3525"/>
      <c r="AR3525" s="38"/>
      <c r="AS3525" s="21"/>
    </row>
    <row r="3526" spans="13:45" x14ac:dyDescent="0.35">
      <c r="M3526"/>
      <c r="N3526" s="21"/>
      <c r="AC3526"/>
      <c r="AR3526"/>
      <c r="AS3526" s="21"/>
    </row>
    <row r="3527" spans="13:45" x14ac:dyDescent="0.35">
      <c r="M3527"/>
      <c r="N3527" s="21"/>
      <c r="AC3527"/>
      <c r="AR3527" s="38"/>
      <c r="AS3527" s="21"/>
    </row>
    <row r="3528" spans="13:45" x14ac:dyDescent="0.35">
      <c r="M3528"/>
      <c r="N3528" s="21"/>
      <c r="AC3528"/>
      <c r="AR3528" s="38"/>
      <c r="AS3528" s="21"/>
    </row>
    <row r="3529" spans="13:45" x14ac:dyDescent="0.35">
      <c r="M3529"/>
      <c r="N3529" s="21"/>
      <c r="AC3529"/>
      <c r="AR3529" s="38"/>
      <c r="AS3529" s="21"/>
    </row>
    <row r="3530" spans="13:45" x14ac:dyDescent="0.35">
      <c r="M3530"/>
      <c r="N3530" s="21"/>
      <c r="AC3530"/>
      <c r="AR3530" s="38"/>
      <c r="AS3530" s="21"/>
    </row>
    <row r="3531" spans="13:45" x14ac:dyDescent="0.35">
      <c r="M3531"/>
      <c r="N3531" s="21"/>
      <c r="AC3531"/>
      <c r="AR3531" s="38"/>
      <c r="AS3531" s="21"/>
    </row>
    <row r="3532" spans="13:45" x14ac:dyDescent="0.35">
      <c r="M3532"/>
      <c r="N3532" s="21"/>
      <c r="AC3532"/>
      <c r="AR3532"/>
      <c r="AS3532" s="21"/>
    </row>
    <row r="3533" spans="13:45" x14ac:dyDescent="0.35">
      <c r="M3533"/>
      <c r="N3533" s="21"/>
      <c r="AC3533"/>
      <c r="AR3533" s="38"/>
      <c r="AS3533" s="21"/>
    </row>
    <row r="3534" spans="13:45" x14ac:dyDescent="0.35">
      <c r="M3534"/>
      <c r="N3534" s="21"/>
      <c r="AC3534"/>
      <c r="AR3534"/>
      <c r="AS3534" s="21"/>
    </row>
    <row r="3535" spans="13:45" x14ac:dyDescent="0.35">
      <c r="M3535"/>
      <c r="N3535" s="21"/>
      <c r="AC3535"/>
      <c r="AR3535" s="38"/>
      <c r="AS3535" s="21"/>
    </row>
    <row r="3536" spans="13:45" x14ac:dyDescent="0.35">
      <c r="M3536"/>
      <c r="N3536" s="21"/>
      <c r="AC3536"/>
      <c r="AR3536" s="38"/>
      <c r="AS3536" s="21"/>
    </row>
    <row r="3537" spans="13:46" x14ac:dyDescent="0.35">
      <c r="M3537"/>
      <c r="N3537" s="21"/>
      <c r="AC3537"/>
      <c r="AR3537"/>
      <c r="AS3537" s="21"/>
    </row>
    <row r="3538" spans="13:46" x14ac:dyDescent="0.35">
      <c r="M3538"/>
      <c r="N3538" s="21"/>
      <c r="AC3538"/>
      <c r="AR3538"/>
      <c r="AS3538" s="21"/>
    </row>
    <row r="3539" spans="13:46" x14ac:dyDescent="0.35">
      <c r="M3539"/>
      <c r="N3539" s="21"/>
      <c r="AC3539"/>
      <c r="AR3539"/>
      <c r="AS3539" s="21"/>
    </row>
    <row r="3540" spans="13:46" x14ac:dyDescent="0.35">
      <c r="M3540"/>
      <c r="N3540" s="21"/>
      <c r="AC3540"/>
      <c r="AR3540"/>
      <c r="AS3540" s="21"/>
    </row>
    <row r="3541" spans="13:46" x14ac:dyDescent="0.35">
      <c r="M3541"/>
      <c r="N3541" s="21"/>
      <c r="AC3541"/>
      <c r="AR3541" s="38"/>
      <c r="AS3541" s="21"/>
    </row>
    <row r="3542" spans="13:46" x14ac:dyDescent="0.35">
      <c r="M3542"/>
      <c r="N3542" s="21"/>
      <c r="AC3542"/>
      <c r="AR3542" s="38"/>
      <c r="AS3542" s="21"/>
    </row>
    <row r="3543" spans="13:46" x14ac:dyDescent="0.35">
      <c r="M3543"/>
      <c r="N3543" s="21"/>
      <c r="AC3543"/>
      <c r="AR3543" s="38"/>
      <c r="AS3543" s="21"/>
    </row>
    <row r="3544" spans="13:46" x14ac:dyDescent="0.35">
      <c r="M3544"/>
      <c r="N3544" s="21"/>
      <c r="AC3544"/>
      <c r="AR3544"/>
      <c r="AS3544" s="21"/>
    </row>
    <row r="3545" spans="13:46" x14ac:dyDescent="0.35">
      <c r="M3545"/>
      <c r="N3545" s="21"/>
      <c r="AC3545"/>
      <c r="AR3545" s="38"/>
      <c r="AS3545" s="21"/>
    </row>
    <row r="3546" spans="13:46" x14ac:dyDescent="0.35">
      <c r="M3546"/>
      <c r="N3546" s="21"/>
      <c r="AC3546"/>
      <c r="AR3546" s="38"/>
      <c r="AS3546" s="21"/>
    </row>
    <row r="3547" spans="13:46" x14ac:dyDescent="0.35">
      <c r="M3547"/>
      <c r="N3547" s="21"/>
      <c r="AC3547"/>
      <c r="AR3547"/>
      <c r="AS3547" s="21"/>
    </row>
    <row r="3548" spans="13:46" x14ac:dyDescent="0.35">
      <c r="M3548"/>
      <c r="N3548" s="21"/>
      <c r="AC3548"/>
      <c r="AR3548"/>
      <c r="AS3548" s="21"/>
    </row>
    <row r="3549" spans="13:46" x14ac:dyDescent="0.35">
      <c r="M3549"/>
      <c r="N3549" s="21"/>
      <c r="AC3549"/>
      <c r="AR3549" s="38"/>
      <c r="AS3549" s="21"/>
      <c r="AT3549" s="39"/>
    </row>
    <row r="3550" spans="13:46" x14ac:dyDescent="0.35">
      <c r="M3550"/>
      <c r="N3550" s="21"/>
      <c r="AC3550"/>
      <c r="AR3550"/>
      <c r="AS3550" s="21"/>
    </row>
    <row r="3551" spans="13:46" x14ac:dyDescent="0.35">
      <c r="M3551"/>
      <c r="N3551" s="21"/>
      <c r="AC3551"/>
      <c r="AR3551"/>
      <c r="AS3551" s="21"/>
    </row>
    <row r="3552" spans="13:46" x14ac:dyDescent="0.35">
      <c r="M3552"/>
      <c r="N3552" s="21"/>
      <c r="AC3552"/>
      <c r="AR3552"/>
      <c r="AS3552" s="21"/>
    </row>
    <row r="3553" spans="13:46" x14ac:dyDescent="0.35">
      <c r="M3553"/>
      <c r="N3553" s="21"/>
      <c r="AC3553"/>
      <c r="AR3553"/>
      <c r="AS3553" s="21"/>
    </row>
    <row r="3554" spans="13:46" x14ac:dyDescent="0.35">
      <c r="M3554"/>
      <c r="N3554" s="21"/>
      <c r="AC3554"/>
      <c r="AR3554"/>
      <c r="AS3554" s="21"/>
    </row>
    <row r="3555" spans="13:46" x14ac:dyDescent="0.35">
      <c r="M3555"/>
      <c r="N3555" s="21"/>
      <c r="AC3555"/>
      <c r="AR3555"/>
      <c r="AS3555" s="21"/>
    </row>
    <row r="3556" spans="13:46" x14ac:dyDescent="0.35">
      <c r="M3556"/>
      <c r="N3556" s="21"/>
      <c r="AC3556"/>
      <c r="AR3556"/>
      <c r="AS3556" s="21"/>
    </row>
    <row r="3557" spans="13:46" x14ac:dyDescent="0.35">
      <c r="M3557"/>
      <c r="N3557" s="21"/>
      <c r="AC3557" s="38"/>
      <c r="AR3557"/>
      <c r="AS3557" s="21"/>
    </row>
    <row r="3558" spans="13:46" x14ac:dyDescent="0.35">
      <c r="M3558"/>
      <c r="N3558" s="21"/>
      <c r="AC3558" s="38"/>
      <c r="AR3558"/>
      <c r="AS3558" s="21"/>
    </row>
    <row r="3559" spans="13:46" x14ac:dyDescent="0.35">
      <c r="M3559" s="38"/>
      <c r="N3559" s="21"/>
      <c r="AC3559"/>
      <c r="AR3559"/>
      <c r="AS3559" s="21"/>
    </row>
    <row r="3560" spans="13:46" x14ac:dyDescent="0.35">
      <c r="M3560"/>
      <c r="N3560" s="21"/>
      <c r="AC3560" s="38"/>
      <c r="AR3560"/>
      <c r="AS3560" s="21"/>
    </row>
    <row r="3561" spans="13:46" x14ac:dyDescent="0.35">
      <c r="M3561"/>
      <c r="N3561" s="21"/>
      <c r="AC3561"/>
      <c r="AR3561"/>
      <c r="AS3561" s="21"/>
    </row>
    <row r="3562" spans="13:46" x14ac:dyDescent="0.35">
      <c r="M3562"/>
      <c r="N3562" s="21"/>
      <c r="AC3562"/>
      <c r="AR3562"/>
      <c r="AS3562" s="21"/>
      <c r="AT3562" s="39"/>
    </row>
    <row r="3563" spans="13:46" x14ac:dyDescent="0.35">
      <c r="M3563"/>
      <c r="N3563" s="21"/>
      <c r="AC3563"/>
      <c r="AR3563"/>
      <c r="AS3563" s="21"/>
    </row>
    <row r="3564" spans="13:46" x14ac:dyDescent="0.35">
      <c r="M3564"/>
      <c r="N3564" s="21"/>
      <c r="AC3564"/>
      <c r="AR3564"/>
      <c r="AS3564" s="21"/>
      <c r="AT3564" s="39"/>
    </row>
    <row r="3565" spans="13:46" x14ac:dyDescent="0.35">
      <c r="M3565"/>
      <c r="N3565" s="21"/>
      <c r="AC3565" s="38"/>
      <c r="AR3565"/>
      <c r="AS3565" s="21"/>
    </row>
    <row r="3566" spans="13:46" x14ac:dyDescent="0.35">
      <c r="M3566"/>
      <c r="N3566" s="21"/>
      <c r="AC3566"/>
      <c r="AR3566"/>
      <c r="AS3566" s="21"/>
    </row>
    <row r="3567" spans="13:46" x14ac:dyDescent="0.35">
      <c r="M3567"/>
      <c r="N3567" s="21"/>
      <c r="AC3567"/>
      <c r="AR3567"/>
      <c r="AS3567" s="21"/>
    </row>
    <row r="3568" spans="13:46" x14ac:dyDescent="0.35">
      <c r="M3568"/>
      <c r="N3568" s="21"/>
      <c r="AC3568" s="38"/>
      <c r="AR3568"/>
      <c r="AS3568" s="21"/>
    </row>
    <row r="3569" spans="13:45" x14ac:dyDescent="0.35">
      <c r="M3569"/>
      <c r="N3569" s="21"/>
      <c r="AC3569"/>
      <c r="AR3569"/>
      <c r="AS3569" s="21"/>
    </row>
    <row r="3570" spans="13:45" x14ac:dyDescent="0.35">
      <c r="M3570"/>
      <c r="N3570" s="21"/>
      <c r="AC3570"/>
      <c r="AR3570"/>
      <c r="AS3570" s="21"/>
    </row>
    <row r="3571" spans="13:45" x14ac:dyDescent="0.35">
      <c r="M3571"/>
      <c r="N3571" s="21"/>
      <c r="AC3571"/>
      <c r="AR3571"/>
      <c r="AS3571" s="21"/>
    </row>
    <row r="3572" spans="13:45" x14ac:dyDescent="0.35">
      <c r="M3572"/>
      <c r="N3572" s="21"/>
      <c r="AC3572"/>
      <c r="AR3572"/>
      <c r="AS3572" s="21"/>
    </row>
    <row r="3573" spans="13:45" x14ac:dyDescent="0.35">
      <c r="M3573"/>
      <c r="N3573" s="21"/>
      <c r="AC3573"/>
      <c r="AR3573"/>
      <c r="AS3573" s="21"/>
    </row>
    <row r="3574" spans="13:45" x14ac:dyDescent="0.35">
      <c r="M3574" s="38"/>
      <c r="N3574" s="21"/>
      <c r="AC3574"/>
      <c r="AR3574"/>
      <c r="AS3574" s="21"/>
    </row>
    <row r="3575" spans="13:45" x14ac:dyDescent="0.35">
      <c r="M3575" s="38"/>
      <c r="N3575" s="21"/>
      <c r="AC3575"/>
      <c r="AR3575"/>
      <c r="AS3575" s="21"/>
    </row>
    <row r="3576" spans="13:45" x14ac:dyDescent="0.35">
      <c r="M3576"/>
      <c r="N3576" s="21"/>
      <c r="AC3576"/>
      <c r="AR3576"/>
      <c r="AS3576" s="21"/>
    </row>
    <row r="3577" spans="13:45" x14ac:dyDescent="0.35">
      <c r="M3577"/>
      <c r="N3577" s="21"/>
      <c r="AC3577"/>
      <c r="AR3577"/>
      <c r="AS3577" s="21"/>
    </row>
    <row r="3578" spans="13:45" x14ac:dyDescent="0.35">
      <c r="M3578"/>
      <c r="N3578" s="21"/>
      <c r="AC3578"/>
      <c r="AR3578"/>
      <c r="AS3578" s="21"/>
    </row>
    <row r="3579" spans="13:45" x14ac:dyDescent="0.35">
      <c r="M3579" s="38"/>
      <c r="N3579" s="21"/>
      <c r="AC3579"/>
      <c r="AR3579"/>
      <c r="AS3579" s="21"/>
    </row>
    <row r="3580" spans="13:45" x14ac:dyDescent="0.35">
      <c r="M3580" s="38"/>
      <c r="N3580" s="21"/>
      <c r="AC3580"/>
      <c r="AR3580"/>
      <c r="AS3580" s="21"/>
    </row>
    <row r="3581" spans="13:45" x14ac:dyDescent="0.35">
      <c r="M3581" s="38"/>
      <c r="N3581" s="21"/>
      <c r="AC3581"/>
      <c r="AR3581"/>
      <c r="AS3581" s="21"/>
    </row>
    <row r="3582" spans="13:45" x14ac:dyDescent="0.35">
      <c r="M3582"/>
      <c r="N3582" s="21"/>
      <c r="AC3582"/>
      <c r="AR3582"/>
      <c r="AS3582" s="21"/>
    </row>
    <row r="3583" spans="13:45" x14ac:dyDescent="0.35">
      <c r="M3583"/>
      <c r="N3583" s="21"/>
      <c r="AC3583"/>
      <c r="AR3583"/>
      <c r="AS3583" s="21"/>
    </row>
    <row r="3584" spans="13:45" x14ac:dyDescent="0.35">
      <c r="M3584" s="38"/>
      <c r="N3584" s="21"/>
      <c r="AC3584"/>
      <c r="AR3584"/>
      <c r="AS3584" s="21"/>
    </row>
    <row r="3585" spans="13:45" x14ac:dyDescent="0.35">
      <c r="M3585"/>
      <c r="N3585" s="21"/>
      <c r="AC3585"/>
      <c r="AR3585"/>
      <c r="AS3585" s="21"/>
    </row>
    <row r="3586" spans="13:45" x14ac:dyDescent="0.35">
      <c r="M3586" s="38"/>
      <c r="N3586" s="21"/>
      <c r="AC3586"/>
      <c r="AR3586"/>
      <c r="AS3586" s="21"/>
    </row>
    <row r="3587" spans="13:45" x14ac:dyDescent="0.35">
      <c r="M3587" s="38"/>
      <c r="N3587" s="21"/>
      <c r="AC3587"/>
      <c r="AR3587"/>
      <c r="AS3587" s="21"/>
    </row>
    <row r="3588" spans="13:45" x14ac:dyDescent="0.35">
      <c r="M3588" s="38"/>
      <c r="N3588" s="21"/>
      <c r="AC3588"/>
      <c r="AR3588"/>
      <c r="AS3588" s="21"/>
    </row>
    <row r="3589" spans="13:45" x14ac:dyDescent="0.35">
      <c r="M3589" s="38"/>
      <c r="N3589" s="21"/>
      <c r="AC3589"/>
      <c r="AR3589"/>
      <c r="AS3589" s="21"/>
    </row>
    <row r="3590" spans="13:45" x14ac:dyDescent="0.35">
      <c r="M3590"/>
      <c r="N3590" s="21"/>
      <c r="AC3590"/>
      <c r="AR3590"/>
      <c r="AS3590" s="21"/>
    </row>
    <row r="3591" spans="13:45" x14ac:dyDescent="0.35">
      <c r="M3591" s="38"/>
      <c r="N3591" s="21"/>
      <c r="AC3591"/>
      <c r="AR3591"/>
      <c r="AS3591" s="21"/>
    </row>
    <row r="3592" spans="13:45" x14ac:dyDescent="0.35">
      <c r="M3592"/>
      <c r="N3592" s="21"/>
      <c r="AC3592"/>
      <c r="AR3592"/>
      <c r="AS3592" s="21"/>
    </row>
    <row r="3593" spans="13:45" x14ac:dyDescent="0.35">
      <c r="M3593" s="38"/>
      <c r="N3593" s="21"/>
      <c r="AC3593"/>
      <c r="AR3593"/>
      <c r="AS3593" s="21"/>
    </row>
    <row r="3594" spans="13:45" x14ac:dyDescent="0.35">
      <c r="M3594"/>
      <c r="N3594" s="21"/>
      <c r="AC3594"/>
      <c r="AR3594"/>
      <c r="AS3594" s="21"/>
    </row>
    <row r="3595" spans="13:45" x14ac:dyDescent="0.35">
      <c r="M3595" s="38"/>
      <c r="N3595" s="21"/>
      <c r="AC3595"/>
      <c r="AR3595"/>
      <c r="AS3595" s="21"/>
    </row>
    <row r="3596" spans="13:45" x14ac:dyDescent="0.35">
      <c r="M3596" s="38"/>
      <c r="N3596" s="21"/>
      <c r="AC3596"/>
      <c r="AR3596"/>
      <c r="AS3596" s="21"/>
    </row>
    <row r="3597" spans="13:45" x14ac:dyDescent="0.35">
      <c r="M3597" s="38"/>
      <c r="N3597" s="21"/>
      <c r="AC3597"/>
      <c r="AR3597" s="38"/>
      <c r="AS3597" s="21"/>
    </row>
    <row r="3598" spans="13:45" x14ac:dyDescent="0.35">
      <c r="M3598" s="38"/>
      <c r="N3598" s="21"/>
      <c r="AC3598"/>
      <c r="AR3598"/>
      <c r="AS3598" s="21"/>
    </row>
    <row r="3599" spans="13:45" x14ac:dyDescent="0.35">
      <c r="M3599"/>
      <c r="N3599" s="21"/>
      <c r="AC3599"/>
      <c r="AR3599"/>
      <c r="AS3599" s="21"/>
    </row>
    <row r="3600" spans="13:45" x14ac:dyDescent="0.35">
      <c r="M3600"/>
      <c r="N3600" s="21"/>
      <c r="AC3600"/>
      <c r="AR3600"/>
      <c r="AS3600" s="21"/>
    </row>
    <row r="3601" spans="13:45" x14ac:dyDescent="0.35">
      <c r="M3601" s="38"/>
      <c r="N3601" s="21"/>
      <c r="AC3601"/>
      <c r="AR3601"/>
      <c r="AS3601" s="21"/>
    </row>
    <row r="3602" spans="13:45" x14ac:dyDescent="0.35">
      <c r="M3602"/>
      <c r="N3602" s="21"/>
      <c r="AC3602"/>
      <c r="AR3602"/>
      <c r="AS3602" s="21"/>
    </row>
    <row r="3603" spans="13:45" x14ac:dyDescent="0.35">
      <c r="M3603"/>
      <c r="N3603" s="21"/>
      <c r="AC3603"/>
      <c r="AR3603"/>
      <c r="AS3603" s="21"/>
    </row>
    <row r="3604" spans="13:45" x14ac:dyDescent="0.35">
      <c r="M3604"/>
      <c r="N3604" s="21"/>
      <c r="AC3604"/>
      <c r="AR3604"/>
      <c r="AS3604" s="21"/>
    </row>
    <row r="3605" spans="13:45" x14ac:dyDescent="0.35">
      <c r="M3605"/>
      <c r="N3605" s="21"/>
      <c r="AC3605"/>
      <c r="AR3605"/>
      <c r="AS3605" s="21"/>
    </row>
    <row r="3606" spans="13:45" x14ac:dyDescent="0.35">
      <c r="M3606"/>
      <c r="N3606" s="21"/>
      <c r="AC3606"/>
      <c r="AR3606"/>
      <c r="AS3606" s="21"/>
    </row>
    <row r="3607" spans="13:45" x14ac:dyDescent="0.35">
      <c r="M3607"/>
      <c r="N3607" s="21"/>
      <c r="AC3607"/>
      <c r="AR3607"/>
      <c r="AS3607" s="21"/>
    </row>
    <row r="3608" spans="13:45" x14ac:dyDescent="0.35">
      <c r="M3608"/>
      <c r="N3608" s="21"/>
      <c r="AC3608"/>
      <c r="AR3608" s="38"/>
      <c r="AS3608" s="21"/>
    </row>
    <row r="3609" spans="13:45" x14ac:dyDescent="0.35">
      <c r="M3609"/>
      <c r="N3609" s="21"/>
      <c r="AC3609"/>
      <c r="AR3609"/>
      <c r="AS3609" s="21"/>
    </row>
    <row r="3610" spans="13:45" x14ac:dyDescent="0.35">
      <c r="M3610"/>
      <c r="N3610" s="21"/>
      <c r="AC3610"/>
      <c r="AR3610"/>
      <c r="AS3610" s="21"/>
    </row>
    <row r="3611" spans="13:45" x14ac:dyDescent="0.35">
      <c r="M3611"/>
      <c r="N3611" s="21"/>
      <c r="AC3611"/>
      <c r="AR3611"/>
      <c r="AS3611" s="21"/>
    </row>
    <row r="3612" spans="13:45" x14ac:dyDescent="0.35">
      <c r="M3612"/>
      <c r="N3612" s="21"/>
      <c r="AC3612"/>
      <c r="AR3612" s="38"/>
      <c r="AS3612" s="21"/>
    </row>
    <row r="3613" spans="13:45" x14ac:dyDescent="0.35">
      <c r="M3613"/>
      <c r="N3613" s="21"/>
      <c r="AC3613" s="38"/>
      <c r="AR3613" s="38"/>
      <c r="AS3613" s="21"/>
    </row>
    <row r="3614" spans="13:45" x14ac:dyDescent="0.35">
      <c r="M3614"/>
      <c r="N3614" s="21"/>
      <c r="AC3614" s="38"/>
      <c r="AR3614" s="38"/>
      <c r="AS3614" s="21"/>
    </row>
    <row r="3615" spans="13:45" x14ac:dyDescent="0.35">
      <c r="M3615"/>
      <c r="N3615" s="21"/>
      <c r="AC3615" s="38"/>
      <c r="AR3615"/>
      <c r="AS3615" s="21"/>
    </row>
    <row r="3616" spans="13:45" x14ac:dyDescent="0.35">
      <c r="M3616"/>
      <c r="N3616" s="21"/>
      <c r="AC3616"/>
      <c r="AR3616"/>
      <c r="AS3616" s="21"/>
    </row>
    <row r="3617" spans="13:45" x14ac:dyDescent="0.35">
      <c r="M3617"/>
      <c r="N3617" s="21"/>
      <c r="AC3617" s="38"/>
      <c r="AR3617"/>
      <c r="AS3617" s="21"/>
    </row>
    <row r="3618" spans="13:45" x14ac:dyDescent="0.35">
      <c r="M3618"/>
      <c r="N3618" s="21"/>
      <c r="AC3618" s="38"/>
      <c r="AR3618"/>
      <c r="AS3618" s="21"/>
    </row>
    <row r="3619" spans="13:45" x14ac:dyDescent="0.35">
      <c r="M3619"/>
      <c r="N3619" s="21"/>
      <c r="AC3619" s="38"/>
      <c r="AR3619"/>
      <c r="AS3619" s="21"/>
    </row>
    <row r="3620" spans="13:45" x14ac:dyDescent="0.35">
      <c r="M3620"/>
      <c r="N3620" s="21"/>
      <c r="AC3620" s="38"/>
      <c r="AR3620"/>
      <c r="AS3620" s="21"/>
    </row>
    <row r="3621" spans="13:45" x14ac:dyDescent="0.35">
      <c r="M3621"/>
      <c r="N3621" s="21"/>
      <c r="AC3621"/>
      <c r="AR3621"/>
      <c r="AS3621" s="21"/>
    </row>
    <row r="3622" spans="13:45" x14ac:dyDescent="0.35">
      <c r="M3622"/>
      <c r="N3622" s="21"/>
      <c r="AC3622" s="38"/>
      <c r="AR3622"/>
      <c r="AS3622" s="21"/>
    </row>
    <row r="3623" spans="13:45" x14ac:dyDescent="0.35">
      <c r="M3623"/>
      <c r="N3623" s="21"/>
      <c r="AC3623"/>
      <c r="AR3623"/>
      <c r="AS3623" s="21"/>
    </row>
    <row r="3624" spans="13:45" x14ac:dyDescent="0.35">
      <c r="M3624"/>
      <c r="N3624" s="21"/>
      <c r="AC3624"/>
      <c r="AR3624"/>
      <c r="AS3624" s="21"/>
    </row>
    <row r="3625" spans="13:45" x14ac:dyDescent="0.35">
      <c r="M3625"/>
      <c r="N3625" s="21"/>
      <c r="AC3625"/>
      <c r="AR3625"/>
      <c r="AS3625" s="21"/>
    </row>
    <row r="3626" spans="13:45" x14ac:dyDescent="0.35">
      <c r="M3626"/>
      <c r="N3626" s="21"/>
      <c r="AC3626"/>
      <c r="AR3626" s="38"/>
      <c r="AS3626" s="21"/>
    </row>
    <row r="3627" spans="13:45" x14ac:dyDescent="0.35">
      <c r="M3627"/>
      <c r="N3627" s="21"/>
      <c r="AC3627"/>
      <c r="AR3627"/>
      <c r="AS3627" s="21"/>
    </row>
    <row r="3628" spans="13:45" x14ac:dyDescent="0.35">
      <c r="M3628"/>
      <c r="N3628" s="21"/>
      <c r="AC3628"/>
      <c r="AR3628" s="38"/>
      <c r="AS3628" s="21"/>
    </row>
    <row r="3629" spans="13:45" x14ac:dyDescent="0.35">
      <c r="M3629"/>
      <c r="N3629" s="21"/>
      <c r="AC3629"/>
      <c r="AR3629" s="38"/>
      <c r="AS3629" s="21"/>
    </row>
    <row r="3630" spans="13:45" x14ac:dyDescent="0.35">
      <c r="M3630"/>
      <c r="N3630" s="21"/>
      <c r="AC3630"/>
      <c r="AR3630" s="38"/>
      <c r="AS3630" s="21"/>
    </row>
    <row r="3631" spans="13:45" x14ac:dyDescent="0.35">
      <c r="M3631"/>
      <c r="N3631" s="21"/>
      <c r="AC3631"/>
      <c r="AR3631" s="38"/>
      <c r="AS3631" s="21"/>
    </row>
    <row r="3632" spans="13:45" x14ac:dyDescent="0.35">
      <c r="M3632"/>
      <c r="N3632" s="21"/>
      <c r="AC3632"/>
      <c r="AR3632" s="38"/>
      <c r="AS3632" s="21"/>
    </row>
    <row r="3633" spans="13:45" x14ac:dyDescent="0.35">
      <c r="M3633" s="38"/>
      <c r="N3633" s="21"/>
      <c r="AC3633"/>
      <c r="AR3633"/>
      <c r="AS3633" s="21"/>
    </row>
    <row r="3634" spans="13:45" x14ac:dyDescent="0.35">
      <c r="M3634"/>
      <c r="N3634" s="21"/>
      <c r="AC3634"/>
      <c r="AR3634" s="38"/>
      <c r="AS3634" s="21"/>
    </row>
    <row r="3635" spans="13:45" x14ac:dyDescent="0.35">
      <c r="M3635"/>
      <c r="N3635" s="21"/>
      <c r="AC3635"/>
      <c r="AR3635"/>
      <c r="AS3635" s="21"/>
    </row>
    <row r="3636" spans="13:45" x14ac:dyDescent="0.35">
      <c r="M3636"/>
      <c r="N3636" s="21"/>
      <c r="AC3636"/>
      <c r="AR3636"/>
      <c r="AS3636" s="21"/>
    </row>
    <row r="3637" spans="13:45" x14ac:dyDescent="0.35">
      <c r="M3637"/>
      <c r="N3637" s="21"/>
      <c r="AC3637"/>
      <c r="AR3637" s="38"/>
      <c r="AS3637" s="21"/>
    </row>
    <row r="3638" spans="13:45" x14ac:dyDescent="0.35">
      <c r="M3638"/>
      <c r="N3638" s="21"/>
      <c r="AC3638" s="38"/>
      <c r="AR3638"/>
      <c r="AS3638" s="21"/>
    </row>
    <row r="3639" spans="13:45" x14ac:dyDescent="0.35">
      <c r="M3639"/>
      <c r="N3639" s="21"/>
      <c r="AC3639" s="38"/>
      <c r="AR3639"/>
      <c r="AS3639" s="21"/>
    </row>
    <row r="3640" spans="13:45" x14ac:dyDescent="0.35">
      <c r="M3640"/>
      <c r="N3640" s="21"/>
      <c r="AC3640" s="38"/>
      <c r="AR3640"/>
      <c r="AS3640" s="21"/>
    </row>
    <row r="3641" spans="13:45" x14ac:dyDescent="0.35">
      <c r="M3641"/>
      <c r="N3641" s="21"/>
      <c r="AC3641" s="38"/>
      <c r="AR3641"/>
      <c r="AS3641" s="21"/>
    </row>
    <row r="3642" spans="13:45" x14ac:dyDescent="0.35">
      <c r="M3642"/>
      <c r="N3642" s="21"/>
      <c r="AC3642"/>
      <c r="AR3642"/>
      <c r="AS3642" s="21"/>
    </row>
    <row r="3643" spans="13:45" x14ac:dyDescent="0.35">
      <c r="M3643"/>
      <c r="N3643" s="21"/>
      <c r="AC3643"/>
      <c r="AR3643"/>
      <c r="AS3643" s="21"/>
    </row>
    <row r="3644" spans="13:45" x14ac:dyDescent="0.35">
      <c r="M3644"/>
      <c r="N3644" s="21"/>
      <c r="AC3644"/>
      <c r="AR3644"/>
      <c r="AS3644" s="21"/>
    </row>
    <row r="3645" spans="13:45" x14ac:dyDescent="0.35">
      <c r="M3645" s="38"/>
      <c r="N3645" s="21"/>
      <c r="AC3645" s="38"/>
      <c r="AR3645" s="38"/>
      <c r="AS3645" s="21"/>
    </row>
    <row r="3646" spans="13:45" x14ac:dyDescent="0.35">
      <c r="M3646" s="38"/>
      <c r="N3646" s="21"/>
      <c r="AC3646"/>
      <c r="AR3646"/>
      <c r="AS3646" s="21"/>
    </row>
    <row r="3647" spans="13:45" x14ac:dyDescent="0.35">
      <c r="M3647"/>
      <c r="N3647" s="21"/>
      <c r="AC3647"/>
      <c r="AR3647"/>
      <c r="AS3647" s="21"/>
    </row>
    <row r="3648" spans="13:45" x14ac:dyDescent="0.35">
      <c r="M3648"/>
      <c r="N3648" s="21"/>
      <c r="AC3648"/>
      <c r="AR3648"/>
      <c r="AS3648" s="21"/>
    </row>
    <row r="3649" spans="13:45" x14ac:dyDescent="0.35">
      <c r="M3649"/>
      <c r="N3649" s="21"/>
      <c r="AC3649"/>
      <c r="AR3649"/>
      <c r="AS3649" s="21"/>
    </row>
    <row r="3650" spans="13:45" x14ac:dyDescent="0.35">
      <c r="M3650"/>
      <c r="N3650" s="21"/>
      <c r="AC3650"/>
      <c r="AR3650"/>
      <c r="AS3650" s="21"/>
    </row>
    <row r="3651" spans="13:45" x14ac:dyDescent="0.35">
      <c r="M3651" s="38"/>
      <c r="N3651" s="21"/>
      <c r="AC3651"/>
      <c r="AR3651"/>
      <c r="AS3651" s="21"/>
    </row>
    <row r="3652" spans="13:45" x14ac:dyDescent="0.35">
      <c r="M3652" s="38"/>
      <c r="N3652" s="21"/>
      <c r="AC3652"/>
      <c r="AR3652"/>
      <c r="AS3652" s="21"/>
    </row>
    <row r="3653" spans="13:45" x14ac:dyDescent="0.35">
      <c r="M3653" s="38"/>
      <c r="N3653" s="21"/>
      <c r="AC3653"/>
      <c r="AR3653"/>
      <c r="AS3653" s="21"/>
    </row>
    <row r="3654" spans="13:45" x14ac:dyDescent="0.35">
      <c r="M3654"/>
      <c r="N3654" s="21"/>
      <c r="AC3654"/>
      <c r="AR3654"/>
      <c r="AS3654" s="21"/>
    </row>
    <row r="3655" spans="13:45" x14ac:dyDescent="0.35">
      <c r="M3655" s="38"/>
      <c r="N3655" s="21"/>
      <c r="AC3655" s="38"/>
      <c r="AR3655" s="38"/>
      <c r="AS3655" s="21"/>
    </row>
    <row r="3656" spans="13:45" x14ac:dyDescent="0.35">
      <c r="M3656" s="38"/>
      <c r="N3656" s="21"/>
      <c r="AC3656"/>
      <c r="AR3656"/>
      <c r="AS3656" s="21"/>
    </row>
    <row r="3657" spans="13:45" x14ac:dyDescent="0.35">
      <c r="M3657" s="38"/>
      <c r="N3657" s="21"/>
      <c r="AC3657"/>
      <c r="AR3657"/>
      <c r="AS3657" s="21"/>
    </row>
    <row r="3658" spans="13:45" x14ac:dyDescent="0.35">
      <c r="M3658" s="38"/>
      <c r="N3658" s="21"/>
      <c r="AC3658"/>
      <c r="AR3658"/>
      <c r="AS3658" s="21"/>
    </row>
    <row r="3659" spans="13:45" x14ac:dyDescent="0.35">
      <c r="M3659"/>
      <c r="N3659" s="21"/>
      <c r="AC3659"/>
      <c r="AR3659" s="38"/>
      <c r="AS3659" s="21"/>
    </row>
    <row r="3660" spans="13:45" x14ac:dyDescent="0.35">
      <c r="M3660"/>
      <c r="N3660" s="21"/>
      <c r="AC3660" s="38"/>
      <c r="AR3660"/>
      <c r="AS3660" s="21"/>
    </row>
    <row r="3661" spans="13:45" x14ac:dyDescent="0.35">
      <c r="M3661"/>
      <c r="N3661" s="21"/>
      <c r="AC3661" s="38"/>
      <c r="AR3661" s="38"/>
      <c r="AS3661" s="21"/>
    </row>
    <row r="3662" spans="13:45" x14ac:dyDescent="0.35">
      <c r="M3662"/>
      <c r="N3662" s="21"/>
      <c r="AC3662"/>
      <c r="AR3662"/>
      <c r="AS3662" s="21"/>
    </row>
    <row r="3663" spans="13:45" x14ac:dyDescent="0.35">
      <c r="M3663"/>
      <c r="N3663" s="21"/>
      <c r="AC3663"/>
      <c r="AR3663"/>
      <c r="AS3663" s="21"/>
    </row>
    <row r="3664" spans="13:45" x14ac:dyDescent="0.35">
      <c r="M3664" s="38"/>
      <c r="N3664" s="21"/>
      <c r="AC3664" s="38"/>
      <c r="AR3664" s="38"/>
      <c r="AS3664" s="21"/>
    </row>
    <row r="3665" spans="13:45" x14ac:dyDescent="0.35">
      <c r="M3665"/>
      <c r="N3665" s="21"/>
      <c r="AC3665"/>
      <c r="AR3665"/>
      <c r="AS3665" s="21"/>
    </row>
    <row r="3666" spans="13:45" x14ac:dyDescent="0.35">
      <c r="M3666"/>
      <c r="N3666" s="21"/>
      <c r="AC3666"/>
      <c r="AR3666"/>
      <c r="AS3666" s="21"/>
    </row>
    <row r="3667" spans="13:45" x14ac:dyDescent="0.35">
      <c r="M3667"/>
      <c r="N3667" s="21"/>
      <c r="AC3667"/>
      <c r="AR3667"/>
      <c r="AS3667" s="21"/>
    </row>
    <row r="3668" spans="13:45" x14ac:dyDescent="0.35">
      <c r="M3668"/>
      <c r="N3668" s="21"/>
      <c r="AC3668"/>
      <c r="AR3668"/>
      <c r="AS3668" s="21"/>
    </row>
    <row r="3669" spans="13:45" x14ac:dyDescent="0.35">
      <c r="M3669"/>
      <c r="N3669" s="21"/>
      <c r="AC3669"/>
      <c r="AR3669"/>
      <c r="AS3669" s="21"/>
    </row>
    <row r="3670" spans="13:45" x14ac:dyDescent="0.35">
      <c r="M3670"/>
      <c r="N3670" s="21"/>
      <c r="AC3670"/>
      <c r="AR3670"/>
      <c r="AS3670" s="21"/>
    </row>
    <row r="3671" spans="13:45" x14ac:dyDescent="0.35">
      <c r="M3671"/>
      <c r="N3671" s="21"/>
      <c r="AC3671"/>
      <c r="AR3671"/>
      <c r="AS3671" s="21"/>
    </row>
    <row r="3672" spans="13:45" x14ac:dyDescent="0.35">
      <c r="M3672"/>
      <c r="N3672" s="21"/>
      <c r="AC3672"/>
      <c r="AR3672"/>
      <c r="AS3672" s="21"/>
    </row>
    <row r="3673" spans="13:45" x14ac:dyDescent="0.35">
      <c r="M3673"/>
      <c r="N3673" s="21"/>
      <c r="AC3673"/>
      <c r="AR3673"/>
      <c r="AS3673" s="21"/>
    </row>
    <row r="3674" spans="13:45" x14ac:dyDescent="0.35">
      <c r="M3674"/>
      <c r="N3674" s="21"/>
      <c r="AC3674"/>
      <c r="AR3674"/>
      <c r="AS3674" s="21"/>
    </row>
    <row r="3675" spans="13:45" x14ac:dyDescent="0.35">
      <c r="M3675"/>
      <c r="N3675" s="21"/>
      <c r="AC3675"/>
      <c r="AR3675"/>
      <c r="AS3675" s="21"/>
    </row>
    <row r="3676" spans="13:45" x14ac:dyDescent="0.35">
      <c r="M3676"/>
      <c r="N3676" s="21"/>
      <c r="AC3676"/>
      <c r="AR3676"/>
      <c r="AS3676" s="21"/>
    </row>
    <row r="3677" spans="13:45" x14ac:dyDescent="0.35">
      <c r="M3677"/>
      <c r="N3677" s="21"/>
      <c r="AC3677"/>
      <c r="AR3677"/>
      <c r="AS3677" s="21"/>
    </row>
    <row r="3678" spans="13:45" x14ac:dyDescent="0.35">
      <c r="M3678"/>
      <c r="N3678" s="21"/>
      <c r="AC3678"/>
      <c r="AR3678"/>
      <c r="AS3678" s="21"/>
    </row>
    <row r="3679" spans="13:45" x14ac:dyDescent="0.35">
      <c r="M3679"/>
      <c r="N3679" s="21"/>
      <c r="AC3679"/>
      <c r="AR3679"/>
      <c r="AS3679" s="21"/>
    </row>
    <row r="3680" spans="13:45" x14ac:dyDescent="0.35">
      <c r="M3680"/>
      <c r="N3680" s="21"/>
      <c r="AC3680"/>
      <c r="AR3680"/>
      <c r="AS3680" s="21"/>
    </row>
    <row r="3681" spans="13:45" x14ac:dyDescent="0.35">
      <c r="M3681"/>
      <c r="N3681" s="21"/>
      <c r="AC3681"/>
      <c r="AR3681"/>
      <c r="AS3681" s="21"/>
    </row>
    <row r="3682" spans="13:45" x14ac:dyDescent="0.35">
      <c r="M3682"/>
      <c r="N3682" s="21"/>
      <c r="AC3682"/>
      <c r="AR3682"/>
      <c r="AS3682" s="21"/>
    </row>
    <row r="3683" spans="13:45" x14ac:dyDescent="0.35">
      <c r="M3683"/>
      <c r="N3683" s="21"/>
      <c r="AC3683"/>
      <c r="AR3683"/>
      <c r="AS3683" s="21"/>
    </row>
    <row r="3684" spans="13:45" x14ac:dyDescent="0.35">
      <c r="M3684"/>
      <c r="N3684" s="21"/>
      <c r="AC3684"/>
      <c r="AR3684"/>
      <c r="AS3684" s="21"/>
    </row>
    <row r="3685" spans="13:45" x14ac:dyDescent="0.35">
      <c r="M3685"/>
      <c r="N3685" s="21"/>
      <c r="AC3685"/>
      <c r="AR3685"/>
      <c r="AS3685" s="21"/>
    </row>
    <row r="3686" spans="13:45" x14ac:dyDescent="0.35">
      <c r="M3686"/>
      <c r="N3686" s="21"/>
      <c r="AC3686"/>
      <c r="AR3686"/>
      <c r="AS3686" s="21"/>
    </row>
    <row r="3687" spans="13:45" x14ac:dyDescent="0.35">
      <c r="M3687"/>
      <c r="N3687" s="21"/>
      <c r="AC3687"/>
      <c r="AR3687"/>
      <c r="AS3687" s="21"/>
    </row>
    <row r="3688" spans="13:45" x14ac:dyDescent="0.35">
      <c r="M3688"/>
      <c r="N3688" s="21"/>
      <c r="AC3688"/>
      <c r="AR3688"/>
      <c r="AS3688" s="21"/>
    </row>
    <row r="3689" spans="13:45" x14ac:dyDescent="0.35">
      <c r="M3689"/>
      <c r="N3689" s="21"/>
      <c r="AC3689"/>
      <c r="AR3689"/>
      <c r="AS3689" s="21"/>
    </row>
    <row r="3690" spans="13:45" x14ac:dyDescent="0.35">
      <c r="M3690"/>
      <c r="N3690" s="21"/>
      <c r="AC3690"/>
      <c r="AR3690"/>
      <c r="AS3690" s="21"/>
    </row>
    <row r="3691" spans="13:45" x14ac:dyDescent="0.35">
      <c r="M3691"/>
      <c r="N3691" s="21"/>
      <c r="AC3691"/>
      <c r="AR3691"/>
      <c r="AS3691" s="21"/>
    </row>
    <row r="3692" spans="13:45" x14ac:dyDescent="0.35">
      <c r="M3692"/>
      <c r="N3692" s="21"/>
      <c r="AC3692"/>
      <c r="AR3692"/>
      <c r="AS3692" s="21"/>
    </row>
    <row r="3693" spans="13:45" x14ac:dyDescent="0.35">
      <c r="M3693"/>
      <c r="N3693" s="21"/>
      <c r="AC3693"/>
      <c r="AR3693"/>
      <c r="AS3693" s="21"/>
    </row>
    <row r="3694" spans="13:45" x14ac:dyDescent="0.35">
      <c r="M3694"/>
      <c r="N3694" s="21"/>
      <c r="AC3694"/>
      <c r="AR3694"/>
      <c r="AS3694" s="21"/>
    </row>
    <row r="3695" spans="13:45" x14ac:dyDescent="0.35">
      <c r="M3695"/>
      <c r="N3695" s="21"/>
      <c r="AC3695"/>
      <c r="AR3695"/>
      <c r="AS3695" s="21"/>
    </row>
    <row r="3696" spans="13:45" x14ac:dyDescent="0.35">
      <c r="M3696"/>
      <c r="N3696" s="21"/>
      <c r="AC3696"/>
      <c r="AR3696"/>
      <c r="AS3696" s="21"/>
    </row>
    <row r="3697" spans="13:45" x14ac:dyDescent="0.35">
      <c r="M3697"/>
      <c r="N3697" s="21"/>
      <c r="AC3697"/>
      <c r="AR3697"/>
      <c r="AS3697" s="21"/>
    </row>
    <row r="3698" spans="13:45" x14ac:dyDescent="0.35">
      <c r="M3698"/>
      <c r="N3698" s="21"/>
      <c r="AC3698"/>
      <c r="AR3698"/>
      <c r="AS3698" s="21"/>
    </row>
    <row r="3699" spans="13:45" x14ac:dyDescent="0.35">
      <c r="M3699"/>
      <c r="N3699" s="21"/>
      <c r="AC3699"/>
      <c r="AR3699"/>
      <c r="AS3699" s="21"/>
    </row>
    <row r="3700" spans="13:45" x14ac:dyDescent="0.35">
      <c r="M3700"/>
      <c r="N3700" s="21"/>
      <c r="AC3700"/>
      <c r="AR3700"/>
      <c r="AS3700" s="21"/>
    </row>
    <row r="3701" spans="13:45" x14ac:dyDescent="0.35">
      <c r="M3701"/>
      <c r="N3701" s="21"/>
      <c r="AC3701"/>
      <c r="AR3701"/>
      <c r="AS3701" s="21"/>
    </row>
    <row r="3702" spans="13:45" x14ac:dyDescent="0.35">
      <c r="M3702"/>
      <c r="N3702" s="21"/>
      <c r="AC3702"/>
      <c r="AR3702"/>
      <c r="AS3702" s="21"/>
    </row>
    <row r="3703" spans="13:45" x14ac:dyDescent="0.35">
      <c r="M3703"/>
      <c r="N3703" s="21"/>
      <c r="AC3703"/>
      <c r="AR3703"/>
      <c r="AS3703" s="21"/>
    </row>
    <row r="3704" spans="13:45" x14ac:dyDescent="0.35">
      <c r="M3704"/>
      <c r="N3704" s="21"/>
      <c r="AC3704"/>
      <c r="AR3704"/>
      <c r="AS3704" s="21"/>
    </row>
    <row r="3705" spans="13:45" x14ac:dyDescent="0.35">
      <c r="M3705"/>
      <c r="N3705" s="21"/>
      <c r="AC3705"/>
      <c r="AR3705"/>
      <c r="AS3705" s="21"/>
    </row>
    <row r="3706" spans="13:45" x14ac:dyDescent="0.35">
      <c r="M3706"/>
      <c r="N3706" s="21"/>
      <c r="AC3706"/>
      <c r="AR3706"/>
      <c r="AS3706" s="21"/>
    </row>
    <row r="3707" spans="13:45" x14ac:dyDescent="0.35">
      <c r="M3707"/>
      <c r="N3707" s="21"/>
      <c r="AC3707"/>
      <c r="AR3707"/>
      <c r="AS3707" s="21"/>
    </row>
    <row r="3708" spans="13:45" x14ac:dyDescent="0.35">
      <c r="M3708"/>
      <c r="N3708" s="21"/>
      <c r="AC3708"/>
      <c r="AR3708"/>
      <c r="AS3708" s="21"/>
    </row>
    <row r="3709" spans="13:45" x14ac:dyDescent="0.35">
      <c r="M3709"/>
      <c r="N3709" s="21"/>
      <c r="AC3709"/>
      <c r="AR3709"/>
      <c r="AS3709" s="21"/>
    </row>
    <row r="3710" spans="13:45" x14ac:dyDescent="0.35">
      <c r="M3710"/>
      <c r="N3710" s="21"/>
      <c r="AC3710"/>
      <c r="AR3710"/>
      <c r="AS3710" s="21"/>
    </row>
    <row r="3711" spans="13:45" x14ac:dyDescent="0.35">
      <c r="M3711"/>
      <c r="N3711" s="21"/>
      <c r="AC3711"/>
      <c r="AR3711"/>
      <c r="AS3711" s="21"/>
    </row>
    <row r="3712" spans="13:45" x14ac:dyDescent="0.35">
      <c r="M3712"/>
      <c r="N3712" s="21"/>
      <c r="AC3712"/>
      <c r="AR3712"/>
      <c r="AS3712" s="21"/>
    </row>
    <row r="3713" spans="13:45" x14ac:dyDescent="0.35">
      <c r="M3713"/>
      <c r="N3713" s="21"/>
      <c r="AC3713"/>
      <c r="AR3713"/>
      <c r="AS3713" s="21"/>
    </row>
    <row r="3714" spans="13:45" x14ac:dyDescent="0.35">
      <c r="M3714"/>
      <c r="N3714" s="21"/>
      <c r="AC3714"/>
      <c r="AR3714"/>
      <c r="AS3714" s="21"/>
    </row>
    <row r="3715" spans="13:45" x14ac:dyDescent="0.35">
      <c r="M3715"/>
      <c r="N3715" s="21"/>
      <c r="AC3715"/>
      <c r="AR3715"/>
      <c r="AS3715" s="21"/>
    </row>
    <row r="3716" spans="13:45" x14ac:dyDescent="0.35">
      <c r="M3716"/>
      <c r="N3716" s="21"/>
      <c r="AC3716"/>
      <c r="AR3716"/>
      <c r="AS3716" s="21"/>
    </row>
    <row r="3717" spans="13:45" x14ac:dyDescent="0.35">
      <c r="M3717"/>
      <c r="N3717" s="21"/>
      <c r="AC3717"/>
      <c r="AR3717"/>
      <c r="AS3717" s="21"/>
    </row>
    <row r="3718" spans="13:45" x14ac:dyDescent="0.35">
      <c r="M3718"/>
      <c r="N3718" s="21"/>
      <c r="AC3718"/>
      <c r="AR3718"/>
      <c r="AS3718" s="21"/>
    </row>
    <row r="3719" spans="13:45" x14ac:dyDescent="0.35">
      <c r="M3719"/>
      <c r="N3719" s="21"/>
      <c r="AC3719"/>
      <c r="AR3719"/>
      <c r="AS3719" s="21"/>
    </row>
    <row r="3720" spans="13:45" x14ac:dyDescent="0.35">
      <c r="M3720"/>
      <c r="N3720" s="21"/>
      <c r="AC3720"/>
      <c r="AR3720"/>
      <c r="AS3720" s="21"/>
    </row>
    <row r="3721" spans="13:45" x14ac:dyDescent="0.35">
      <c r="M3721"/>
      <c r="N3721" s="21"/>
      <c r="AC3721"/>
      <c r="AR3721"/>
      <c r="AS3721" s="21"/>
    </row>
    <row r="3722" spans="13:45" x14ac:dyDescent="0.35">
      <c r="M3722"/>
      <c r="N3722" s="21"/>
      <c r="AC3722"/>
      <c r="AR3722"/>
      <c r="AS3722" s="21"/>
    </row>
    <row r="3723" spans="13:45" x14ac:dyDescent="0.35">
      <c r="M3723"/>
      <c r="N3723" s="21"/>
      <c r="AC3723"/>
      <c r="AR3723"/>
      <c r="AS3723" s="21"/>
    </row>
    <row r="3724" spans="13:45" x14ac:dyDescent="0.35">
      <c r="M3724"/>
      <c r="N3724" s="21"/>
      <c r="AC3724"/>
      <c r="AR3724"/>
      <c r="AS3724" s="21"/>
    </row>
    <row r="3725" spans="13:45" x14ac:dyDescent="0.35">
      <c r="M3725"/>
      <c r="N3725" s="21"/>
      <c r="AC3725"/>
      <c r="AR3725"/>
      <c r="AS3725" s="21"/>
    </row>
    <row r="3726" spans="13:45" x14ac:dyDescent="0.35">
      <c r="M3726"/>
      <c r="N3726" s="21"/>
      <c r="AC3726"/>
      <c r="AR3726"/>
      <c r="AS3726" s="21"/>
    </row>
    <row r="3727" spans="13:45" x14ac:dyDescent="0.35">
      <c r="M3727"/>
      <c r="N3727" s="21"/>
      <c r="AC3727"/>
      <c r="AR3727"/>
      <c r="AS3727" s="21"/>
    </row>
    <row r="3728" spans="13:45" x14ac:dyDescent="0.35">
      <c r="M3728"/>
      <c r="N3728" s="21"/>
      <c r="AC3728"/>
      <c r="AR3728"/>
      <c r="AS3728" s="21"/>
    </row>
    <row r="3729" spans="13:29" x14ac:dyDescent="0.35">
      <c r="M3729"/>
      <c r="N3729" s="21"/>
      <c r="AC3729"/>
    </row>
    <row r="3730" spans="13:29" x14ac:dyDescent="0.35">
      <c r="M3730"/>
      <c r="N3730" s="21"/>
      <c r="AC3730"/>
    </row>
    <row r="3731" spans="13:29" x14ac:dyDescent="0.35">
      <c r="M3731"/>
      <c r="N3731" s="21"/>
      <c r="AC3731"/>
    </row>
    <row r="3732" spans="13:29" x14ac:dyDescent="0.35">
      <c r="M3732"/>
      <c r="N3732" s="21"/>
      <c r="AC3732"/>
    </row>
    <row r="3733" spans="13:29" x14ac:dyDescent="0.35">
      <c r="M3733"/>
      <c r="N3733" s="21"/>
      <c r="AC3733"/>
    </row>
    <row r="3734" spans="13:29" x14ac:dyDescent="0.35">
      <c r="M3734"/>
      <c r="N3734" s="21"/>
      <c r="AC3734"/>
    </row>
    <row r="3735" spans="13:29" x14ac:dyDescent="0.35">
      <c r="M3735"/>
      <c r="N3735" s="21"/>
      <c r="AC3735"/>
    </row>
    <row r="3736" spans="13:29" x14ac:dyDescent="0.35">
      <c r="M3736"/>
      <c r="N3736" s="21"/>
      <c r="AC3736"/>
    </row>
    <row r="3737" spans="13:29" x14ac:dyDescent="0.35">
      <c r="M3737"/>
      <c r="N3737" s="21"/>
      <c r="AC3737"/>
    </row>
    <row r="3738" spans="13:29" x14ac:dyDescent="0.35">
      <c r="M3738"/>
      <c r="N3738" s="21"/>
      <c r="AC3738"/>
    </row>
    <row r="3739" spans="13:29" x14ac:dyDescent="0.35">
      <c r="M3739"/>
      <c r="N3739" s="21"/>
      <c r="AC3739"/>
    </row>
    <row r="3740" spans="13:29" x14ac:dyDescent="0.35">
      <c r="M3740"/>
      <c r="N3740" s="21"/>
      <c r="AC3740"/>
    </row>
    <row r="3741" spans="13:29" x14ac:dyDescent="0.35">
      <c r="M3741"/>
      <c r="N3741" s="21"/>
      <c r="AC3741"/>
    </row>
    <row r="3742" spans="13:29" x14ac:dyDescent="0.35">
      <c r="M3742"/>
      <c r="N3742" s="21"/>
      <c r="AC3742"/>
    </row>
    <row r="3743" spans="13:29" x14ac:dyDescent="0.35">
      <c r="M3743"/>
      <c r="N3743" s="21"/>
      <c r="AC3743"/>
    </row>
    <row r="3744" spans="13:29" x14ac:dyDescent="0.35">
      <c r="M3744"/>
      <c r="N3744" s="21"/>
      <c r="AC3744"/>
    </row>
    <row r="3745" spans="13:29" x14ac:dyDescent="0.35">
      <c r="M3745"/>
      <c r="N3745" s="21"/>
      <c r="AC3745"/>
    </row>
    <row r="3746" spans="13:29" x14ac:dyDescent="0.35">
      <c r="M3746"/>
      <c r="N3746" s="21"/>
      <c r="AC3746"/>
    </row>
    <row r="3747" spans="13:29" x14ac:dyDescent="0.35">
      <c r="M3747"/>
      <c r="N3747" s="21"/>
      <c r="AC3747"/>
    </row>
    <row r="3748" spans="13:29" x14ac:dyDescent="0.35">
      <c r="M3748"/>
      <c r="N3748" s="21"/>
      <c r="AC3748"/>
    </row>
    <row r="3749" spans="13:29" x14ac:dyDescent="0.35">
      <c r="M3749"/>
      <c r="N3749" s="21"/>
      <c r="AC3749"/>
    </row>
    <row r="3750" spans="13:29" x14ac:dyDescent="0.35">
      <c r="M3750"/>
      <c r="N3750" s="21"/>
      <c r="AC3750"/>
    </row>
    <row r="3751" spans="13:29" x14ac:dyDescent="0.35">
      <c r="M3751"/>
      <c r="N3751" s="21"/>
      <c r="AC3751"/>
    </row>
    <row r="3752" spans="13:29" x14ac:dyDescent="0.35">
      <c r="M3752"/>
      <c r="N3752" s="21"/>
      <c r="AC3752"/>
    </row>
    <row r="3753" spans="13:29" x14ac:dyDescent="0.35">
      <c r="M3753"/>
      <c r="N3753" s="21"/>
      <c r="AC3753"/>
    </row>
    <row r="3754" spans="13:29" x14ac:dyDescent="0.35">
      <c r="M3754"/>
      <c r="N3754" s="21"/>
      <c r="AC3754"/>
    </row>
    <row r="3755" spans="13:29" x14ac:dyDescent="0.35">
      <c r="M3755"/>
      <c r="N3755" s="21"/>
      <c r="AC3755"/>
    </row>
    <row r="3756" spans="13:29" x14ac:dyDescent="0.35">
      <c r="M3756"/>
      <c r="N3756" s="21"/>
      <c r="AC3756"/>
    </row>
    <row r="3757" spans="13:29" x14ac:dyDescent="0.35">
      <c r="M3757"/>
      <c r="N3757" s="21"/>
      <c r="AC3757"/>
    </row>
    <row r="3758" spans="13:29" x14ac:dyDescent="0.35">
      <c r="M3758"/>
      <c r="N3758" s="21"/>
      <c r="AC3758"/>
    </row>
    <row r="3759" spans="13:29" x14ac:dyDescent="0.35">
      <c r="M3759"/>
      <c r="N3759" s="21"/>
      <c r="AC3759"/>
    </row>
    <row r="3760" spans="13:29" x14ac:dyDescent="0.35">
      <c r="M3760"/>
      <c r="N3760" s="21"/>
      <c r="AC3760"/>
    </row>
    <row r="3761" spans="13:44" x14ac:dyDescent="0.35">
      <c r="M3761"/>
      <c r="N3761" s="21"/>
      <c r="AC3761"/>
    </row>
    <row r="3762" spans="13:44" x14ac:dyDescent="0.35">
      <c r="M3762"/>
      <c r="N3762" s="21"/>
      <c r="AC3762"/>
    </row>
    <row r="3763" spans="13:44" x14ac:dyDescent="0.35">
      <c r="M3763"/>
      <c r="N3763" s="21"/>
      <c r="AC3763"/>
    </row>
    <row r="3764" spans="13:44" x14ac:dyDescent="0.35">
      <c r="M3764"/>
      <c r="N3764" s="21"/>
      <c r="AC3764"/>
    </row>
    <row r="3765" spans="13:44" x14ac:dyDescent="0.35">
      <c r="M3765"/>
      <c r="N3765" s="21"/>
      <c r="AC3765"/>
    </row>
    <row r="3766" spans="13:44" x14ac:dyDescent="0.35">
      <c r="M3766"/>
      <c r="N3766" s="21"/>
      <c r="AC3766"/>
    </row>
    <row r="3767" spans="13:44" x14ac:dyDescent="0.35">
      <c r="M3767"/>
      <c r="N3767" s="21"/>
      <c r="AC3767"/>
    </row>
    <row r="3768" spans="13:44" x14ac:dyDescent="0.35">
      <c r="M3768"/>
      <c r="N3768" s="21"/>
      <c r="AC3768"/>
      <c r="AD3768" s="21"/>
      <c r="AQ3768" s="21"/>
      <c r="AR3768"/>
    </row>
    <row r="3769" spans="13:44" x14ac:dyDescent="0.35">
      <c r="M3769"/>
      <c r="N3769" s="21"/>
      <c r="AC3769"/>
      <c r="AD3769" s="21"/>
      <c r="AQ3769" s="21"/>
      <c r="AR3769"/>
    </row>
    <row r="3770" spans="13:44" x14ac:dyDescent="0.35">
      <c r="M3770"/>
      <c r="N3770" s="21"/>
      <c r="AC3770"/>
      <c r="AD3770" s="21"/>
      <c r="AQ3770" s="21"/>
      <c r="AR3770"/>
    </row>
    <row r="3771" spans="13:44" x14ac:dyDescent="0.35">
      <c r="M3771"/>
      <c r="N3771" s="21"/>
      <c r="AC3771"/>
      <c r="AD3771" s="21"/>
      <c r="AQ3771" s="21"/>
      <c r="AR3771"/>
    </row>
    <row r="3772" spans="13:44" x14ac:dyDescent="0.35">
      <c r="M3772"/>
      <c r="N3772" s="21"/>
      <c r="AC3772"/>
      <c r="AD3772" s="21"/>
      <c r="AQ3772" s="21"/>
      <c r="AR3772"/>
    </row>
    <row r="3773" spans="13:44" x14ac:dyDescent="0.35">
      <c r="M3773"/>
      <c r="N3773" s="21"/>
      <c r="AC3773"/>
      <c r="AD3773" s="21"/>
      <c r="AQ3773" s="21"/>
      <c r="AR3773"/>
    </row>
    <row r="3774" spans="13:44" x14ac:dyDescent="0.35">
      <c r="M3774"/>
      <c r="N3774" s="21"/>
      <c r="AC3774"/>
      <c r="AD3774" s="21"/>
      <c r="AQ3774" s="21"/>
      <c r="AR3774"/>
    </row>
    <row r="3775" spans="13:44" x14ac:dyDescent="0.35">
      <c r="M3775"/>
      <c r="N3775" s="21"/>
      <c r="AC3775"/>
      <c r="AD3775" s="21"/>
      <c r="AQ3775" s="21"/>
      <c r="AR3775"/>
    </row>
    <row r="3776" spans="13:44" x14ac:dyDescent="0.35">
      <c r="M3776"/>
      <c r="N3776" s="21"/>
      <c r="AC3776"/>
      <c r="AD3776" s="21"/>
      <c r="AQ3776" s="21"/>
      <c r="AR3776"/>
    </row>
    <row r="3777" spans="13:44" x14ac:dyDescent="0.35">
      <c r="M3777"/>
      <c r="N3777" s="21"/>
      <c r="AC3777"/>
      <c r="AD3777" s="21"/>
      <c r="AQ3777" s="21"/>
      <c r="AR3777"/>
    </row>
    <row r="3778" spans="13:44" x14ac:dyDescent="0.35">
      <c r="M3778"/>
      <c r="N3778" s="21"/>
      <c r="AC3778"/>
      <c r="AD3778" s="21"/>
      <c r="AQ3778" s="21"/>
      <c r="AR3778"/>
    </row>
  </sheetData>
  <mergeCells count="26">
    <mergeCell ref="Y11:Y12"/>
    <mergeCell ref="AC11:AD11"/>
    <mergeCell ref="C10:N10"/>
    <mergeCell ref="A11:A12"/>
    <mergeCell ref="B11:B12"/>
    <mergeCell ref="C11:E11"/>
    <mergeCell ref="G11:G12"/>
    <mergeCell ref="H11:H12"/>
    <mergeCell ref="I11:I12"/>
    <mergeCell ref="M11:N11"/>
    <mergeCell ref="E6:J6"/>
    <mergeCell ref="AJ6:AO6"/>
    <mergeCell ref="AH10:AS10"/>
    <mergeCell ref="AF11:AF12"/>
    <mergeCell ref="AG11:AG12"/>
    <mergeCell ref="AH11:AJ11"/>
    <mergeCell ref="AL11:AL12"/>
    <mergeCell ref="AM11:AM12"/>
    <mergeCell ref="AN11:AN12"/>
    <mergeCell ref="AR11:AS11"/>
    <mergeCell ref="S10:AD10"/>
    <mergeCell ref="Q11:Q12"/>
    <mergeCell ref="R11:R12"/>
    <mergeCell ref="S11:U11"/>
    <mergeCell ref="W11:W12"/>
    <mergeCell ref="X11:X1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ghall</dc:creator>
  <cp:lastModifiedBy>George J. Hall</cp:lastModifiedBy>
  <dcterms:created xsi:type="dcterms:W3CDTF">2019-10-01T20:57:14Z</dcterms:created>
  <dcterms:modified xsi:type="dcterms:W3CDTF">2021-08-06T13:59:25Z</dcterms:modified>
</cp:coreProperties>
</file>