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00" yWindow="620" windowWidth="25360" windowHeight="15820" tabRatio="500" activeTab="1"/>
  </bookViews>
  <sheets>
    <sheet name="Sheet1" sheetId="1" r:id="rId1"/>
    <sheet name="Sherbrook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2" i="2"/>
  <c r="V25" i="1"/>
  <c r="T27" i="1"/>
  <c r="L23" i="1"/>
  <c r="J23" i="1"/>
  <c r="K23" i="1"/>
  <c r="S25" i="1"/>
  <c r="S26" i="1"/>
  <c r="S24" i="1"/>
  <c r="T25" i="1"/>
  <c r="T26" i="1"/>
  <c r="T24" i="1"/>
  <c r="L22" i="1"/>
  <c r="J22" i="1"/>
  <c r="K22" i="1"/>
  <c r="L21" i="1"/>
  <c r="J21" i="1"/>
  <c r="K21" i="1"/>
  <c r="L20" i="1"/>
  <c r="J20" i="1"/>
  <c r="K20" i="1"/>
  <c r="K19" i="1"/>
  <c r="J19" i="1"/>
  <c r="L19" i="1"/>
  <c r="J18" i="1"/>
  <c r="K18" i="1"/>
  <c r="L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comments1.xml><?xml version="1.0" encoding="utf-8"?>
<comments xmlns="http://schemas.openxmlformats.org/spreadsheetml/2006/main">
  <authors>
    <author>David Champredon</author>
  </authors>
  <commentList>
    <comment ref="B19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0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2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3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</commentList>
</comments>
</file>

<file path=xl/sharedStrings.xml><?xml version="1.0" encoding="utf-8"?>
<sst xmlns="http://schemas.openxmlformats.org/spreadsheetml/2006/main" count="30" uniqueCount="23">
  <si>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</si>
  <si>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</si>
  <si>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</si>
  <si>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</si>
  <si>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</si>
  <si>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</si>
  <si>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</si>
  <si>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</si>
  <si>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</si>
  <si>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</si>
  <si>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</si>
  <si>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</si>
  <si>
    <t>Total simulations</t>
  </si>
  <si>
    <t>Comments</t>
  </si>
  <si>
    <t>light output = TRUE</t>
  </si>
  <si>
    <t>T</t>
  </si>
  <si>
    <t>log(T)</t>
  </si>
  <si>
    <t>light output = TRUE ; peak memory = 1.9GB</t>
  </si>
  <si>
    <t>Wall time (minute)</t>
  </si>
  <si>
    <t>Size output files (Gb)</t>
  </si>
  <si>
    <t>Memory (Gb)</t>
  </si>
  <si>
    <t>Earliest intervention</t>
  </si>
  <si>
    <t>wall time / CPU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</si>
</sst>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9"/>
      <color theme="1"/>
      <name val="Calibri"/>
      <scheme val="minor"/>
    </font>
    <font>
      <b/>
      <i/>
      <sz val="12"/>
      <color theme="4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9816"/>
        <c:axId val="2114395032"/>
      </c:scatterChart>
      <c:valAx>
        <c:axId val="211438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395032"/>
        <c:crosses val="autoZero"/>
        <c:crossBetween val="midCat"/>
      </c:valAx>
      <c:valAx>
        <c:axId val="211439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1438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23032"/>
        <c:axId val="2114426024"/>
      </c:scatterChart>
      <c:valAx>
        <c:axId val="21144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26024"/>
        <c:crosses val="autoZero"/>
        <c:crossBetween val="midCat"/>
      </c:valAx>
      <c:valAx>
        <c:axId val="21144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2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Sheet1!$Q$24:$Q$27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Sheet1!$R$24:$R$27</c:f>
              <c:numCache>
                <c:formatCode>0.0</c:formatCode>
                <c:ptCount val="4"/>
                <c:pt idx="0">
                  <c:v>1.0</c:v>
                </c:pt>
                <c:pt idx="1">
                  <c:v>2.3</c:v>
                </c:pt>
                <c:pt idx="2">
                  <c:v>4.5</c:v>
                </c:pt>
                <c:pt idx="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48232"/>
        <c:axId val="2114451320"/>
      </c:scatterChart>
      <c:valAx>
        <c:axId val="21144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51320"/>
        <c:crosses val="autoZero"/>
        <c:crossBetween val="midCat"/>
      </c:valAx>
      <c:valAx>
        <c:axId val="2114451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44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log(T)</c:v>
                </c:pt>
              </c:strCache>
            </c:strRef>
          </c:tx>
          <c:xVal>
            <c:numRef>
              <c:f>Sheet1!$S$24:$S$27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Sheet1!$T$24:$T$27</c:f>
              <c:numCache>
                <c:formatCode>General</c:formatCode>
                <c:ptCount val="4"/>
                <c:pt idx="0">
                  <c:v>0.0</c:v>
                </c:pt>
                <c:pt idx="1">
                  <c:v>0.361727836017593</c:v>
                </c:pt>
                <c:pt idx="2">
                  <c:v>0.653212513775344</c:v>
                </c:pt>
                <c:pt idx="3">
                  <c:v>1.342422680822206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77672"/>
        <c:axId val="2114480632"/>
      </c:scatterChart>
      <c:valAx>
        <c:axId val="211447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80632"/>
        <c:crosses val="autoZero"/>
        <c:crossBetween val="midCat"/>
      </c:valAx>
      <c:valAx>
        <c:axId val="2114480632"/>
        <c:scaling>
          <c:orientation val="minMax"/>
          <c:max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7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814553</xdr:colOff>
      <xdr:row>12</xdr:row>
      <xdr:rowOff>16641</xdr:rowOff>
    </xdr:from>
    <xdr:to>
      <xdr:col>20</xdr:col>
      <xdr:colOff>595587</xdr:colOff>
      <xdr:row>22</xdr:row>
      <xdr:rowOff>43793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16</xdr:col>
      <xdr:colOff>770759</xdr:colOff>
      <xdr:row>22</xdr:row>
      <xdr:rowOff>35035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586827</xdr:colOff>
      <xdr:row>28</xdr:row>
      <xdr:rowOff>165538</xdr:rowOff>
    </xdr:from>
    <xdr:to>
      <xdr:col>19</xdr:col>
      <xdr:colOff>218965</xdr:colOff>
      <xdr:row>43</xdr:row>
      <xdr:rowOff>18393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350345</xdr:colOff>
      <xdr:row>28</xdr:row>
      <xdr:rowOff>121745</xdr:rowOff>
    </xdr:from>
    <xdr:to>
      <xdr:col>24</xdr:col>
      <xdr:colOff>805793</xdr:colOff>
      <xdr:row>42</xdr:row>
      <xdr:rowOff>167290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showGridLines="0" zoomScale="145" zoomScaleNormal="145" zoomScalePageLayoutView="145" workbookViewId="0">
      <selection activeCell="B1" sqref="B1:M1048576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11.83203125" style="1" customWidth="1"/>
    <col min="13" max="13" width="17" bestFit="1" customWidth="1"/>
  </cols>
  <sheetData>
    <row r="1" spans="2:17" s="2" customFormat="1" ht="30">
      <c r="B1" s="3" t="s">
        <v>9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6</v>
      </c>
      <c r="J1" s="3" t="s">
        <v>8</v>
      </c>
      <c r="K1" s="3" t="s">
        <v>7</v>
      </c>
      <c r="L1" s="3" t="s">
        <v>12</v>
      </c>
      <c r="M1" s="3" t="s">
        <v>13</v>
      </c>
    </row>
    <row r="2" spans="2:17">
      <c r="B2" s="9">
        <v>42677</v>
      </c>
      <c r="C2" s="10">
        <v>900</v>
      </c>
      <c r="D2" s="10">
        <v>2.1</v>
      </c>
      <c r="E2" s="11">
        <v>2</v>
      </c>
      <c r="F2" s="11">
        <v>8</v>
      </c>
      <c r="G2" s="11">
        <v>10</v>
      </c>
      <c r="H2" s="11">
        <v>10</v>
      </c>
      <c r="I2" s="12">
        <v>88.8</v>
      </c>
      <c r="J2" s="13">
        <f t="shared" ref="J2:J8" si="0">F2*E2*G2/H2</f>
        <v>16</v>
      </c>
      <c r="K2" s="21">
        <f t="shared" ref="K2:K8" si="1">I2/J2</f>
        <v>5.55</v>
      </c>
      <c r="L2" s="10">
        <f t="shared" ref="L2:L8" si="2">G2*F2*E2</f>
        <v>160</v>
      </c>
      <c r="M2" s="23"/>
    </row>
    <row r="3" spans="2:17">
      <c r="B3" s="14">
        <v>42681</v>
      </c>
      <c r="C3" s="15">
        <v>900</v>
      </c>
      <c r="D3" s="15">
        <v>2.1</v>
      </c>
      <c r="E3" s="16">
        <v>2</v>
      </c>
      <c r="F3" s="16">
        <v>12</v>
      </c>
      <c r="G3" s="16">
        <v>20</v>
      </c>
      <c r="H3" s="16">
        <v>20</v>
      </c>
      <c r="I3" s="17">
        <v>262.10000000000002</v>
      </c>
      <c r="J3" s="18">
        <f t="shared" si="0"/>
        <v>24</v>
      </c>
      <c r="K3" s="22">
        <f t="shared" si="1"/>
        <v>10.920833333333334</v>
      </c>
      <c r="L3" s="15">
        <f t="shared" si="2"/>
        <v>480</v>
      </c>
      <c r="M3" s="24"/>
    </row>
    <row r="4" spans="2:17">
      <c r="B4" s="14">
        <v>42682</v>
      </c>
      <c r="C4" s="15">
        <v>900</v>
      </c>
      <c r="D4" s="15">
        <v>2.1</v>
      </c>
      <c r="E4" s="16">
        <v>1</v>
      </c>
      <c r="F4" s="16">
        <v>1</v>
      </c>
      <c r="G4" s="16">
        <v>20</v>
      </c>
      <c r="H4" s="16">
        <v>20</v>
      </c>
      <c r="I4" s="17">
        <v>9.3000000000000007</v>
      </c>
      <c r="J4" s="18">
        <f t="shared" si="0"/>
        <v>1</v>
      </c>
      <c r="K4" s="22">
        <f t="shared" si="1"/>
        <v>9.3000000000000007</v>
      </c>
      <c r="L4" s="15">
        <f t="shared" si="2"/>
        <v>20</v>
      </c>
      <c r="M4" s="24"/>
      <c r="P4" s="5" t="s">
        <v>11</v>
      </c>
      <c r="Q4" s="5" t="s">
        <v>10</v>
      </c>
    </row>
    <row r="5" spans="2:17">
      <c r="B5" s="14">
        <v>42682</v>
      </c>
      <c r="C5" s="15">
        <v>900</v>
      </c>
      <c r="D5" s="15">
        <v>2.1</v>
      </c>
      <c r="E5" s="16">
        <v>1</v>
      </c>
      <c r="F5" s="16">
        <v>1</v>
      </c>
      <c r="G5" s="16">
        <v>2</v>
      </c>
      <c r="H5" s="16">
        <v>2</v>
      </c>
      <c r="I5" s="17">
        <v>3.4</v>
      </c>
      <c r="J5" s="18">
        <f t="shared" si="0"/>
        <v>1</v>
      </c>
      <c r="K5" s="22">
        <f t="shared" si="1"/>
        <v>3.4</v>
      </c>
      <c r="L5" s="15">
        <f t="shared" si="2"/>
        <v>2</v>
      </c>
      <c r="M5" s="24"/>
      <c r="O5">
        <f t="shared" ref="O5:O13" si="3">C5</f>
        <v>900</v>
      </c>
      <c r="P5" s="4">
        <f>(K5)</f>
        <v>3.4</v>
      </c>
      <c r="Q5" s="1">
        <f>LOG(P5,10)</f>
        <v>0.53147891704225503</v>
      </c>
    </row>
    <row r="6" spans="2:17">
      <c r="B6" s="14">
        <v>42682</v>
      </c>
      <c r="C6" s="15">
        <v>600</v>
      </c>
      <c r="D6" s="15">
        <v>2.1</v>
      </c>
      <c r="E6" s="16">
        <v>1</v>
      </c>
      <c r="F6" s="16">
        <v>1</v>
      </c>
      <c r="G6" s="16">
        <v>2</v>
      </c>
      <c r="H6" s="16">
        <v>2</v>
      </c>
      <c r="I6" s="17">
        <v>4.3</v>
      </c>
      <c r="J6" s="18">
        <f t="shared" si="0"/>
        <v>1</v>
      </c>
      <c r="K6" s="22">
        <f t="shared" si="1"/>
        <v>4.3</v>
      </c>
      <c r="L6" s="15">
        <f t="shared" si="2"/>
        <v>2</v>
      </c>
      <c r="M6" s="24"/>
      <c r="O6">
        <f t="shared" si="3"/>
        <v>600</v>
      </c>
      <c r="P6" s="4">
        <f t="shared" ref="P6" si="4">(K6)</f>
        <v>4.3</v>
      </c>
      <c r="Q6" s="1">
        <f t="shared" ref="Q6:Q11" si="5">LOG(P6,10)</f>
        <v>0.63346845557958642</v>
      </c>
    </row>
    <row r="7" spans="2:17">
      <c r="B7" s="14">
        <v>42682</v>
      </c>
      <c r="C7" s="15">
        <v>300</v>
      </c>
      <c r="D7" s="15">
        <v>2.1</v>
      </c>
      <c r="E7" s="16">
        <v>1</v>
      </c>
      <c r="F7" s="16">
        <v>1</v>
      </c>
      <c r="G7" s="16">
        <v>2</v>
      </c>
      <c r="H7" s="16">
        <v>2</v>
      </c>
      <c r="I7" s="17">
        <v>16.7</v>
      </c>
      <c r="J7" s="18">
        <f t="shared" si="0"/>
        <v>1</v>
      </c>
      <c r="K7" s="22">
        <f t="shared" si="1"/>
        <v>16.7</v>
      </c>
      <c r="L7" s="15">
        <f t="shared" si="2"/>
        <v>2</v>
      </c>
      <c r="M7" s="24"/>
      <c r="O7">
        <f t="shared" si="3"/>
        <v>300</v>
      </c>
      <c r="P7" s="4">
        <f t="shared" ref="P7:P8" si="6">(K7)</f>
        <v>16.7</v>
      </c>
      <c r="Q7" s="1">
        <f t="shared" si="5"/>
        <v>1.2227164711475833</v>
      </c>
    </row>
    <row r="8" spans="2:17">
      <c r="B8" s="14">
        <v>42682</v>
      </c>
      <c r="C8" s="15">
        <v>150</v>
      </c>
      <c r="D8" s="15">
        <v>2.1</v>
      </c>
      <c r="E8" s="16">
        <v>1</v>
      </c>
      <c r="F8" s="16">
        <v>1</v>
      </c>
      <c r="G8" s="16">
        <v>2</v>
      </c>
      <c r="H8" s="16">
        <v>2</v>
      </c>
      <c r="I8" s="17">
        <v>60.3</v>
      </c>
      <c r="J8" s="18">
        <f t="shared" si="0"/>
        <v>1</v>
      </c>
      <c r="K8" s="22">
        <f t="shared" si="1"/>
        <v>60.3</v>
      </c>
      <c r="L8" s="15">
        <f t="shared" si="2"/>
        <v>2</v>
      </c>
      <c r="M8" s="24"/>
      <c r="O8">
        <f t="shared" si="3"/>
        <v>150</v>
      </c>
      <c r="P8" s="4">
        <f t="shared" si="6"/>
        <v>60.3</v>
      </c>
      <c r="Q8" s="1">
        <f t="shared" si="5"/>
        <v>1.7803173121401512</v>
      </c>
    </row>
    <row r="9" spans="2:17">
      <c r="B9" s="19">
        <v>42684</v>
      </c>
      <c r="C9" s="15">
        <v>900</v>
      </c>
      <c r="D9" s="15">
        <v>2.1</v>
      </c>
      <c r="E9" s="16">
        <v>1</v>
      </c>
      <c r="F9" s="16">
        <v>2</v>
      </c>
      <c r="G9" s="16">
        <v>2</v>
      </c>
      <c r="H9" s="16">
        <v>2</v>
      </c>
      <c r="I9" s="17">
        <v>6.2</v>
      </c>
      <c r="J9" s="18">
        <f t="shared" ref="J9" si="7">F9*E9*G9/H9</f>
        <v>2</v>
      </c>
      <c r="K9" s="22">
        <f t="shared" ref="K9" si="8">I9/J9</f>
        <v>3.1</v>
      </c>
      <c r="L9" s="15">
        <f t="shared" ref="L9" si="9">G9*F9*E9</f>
        <v>4</v>
      </c>
      <c r="M9" s="24"/>
      <c r="O9" s="6">
        <f t="shared" si="3"/>
        <v>900</v>
      </c>
      <c r="P9" s="7">
        <f t="shared" ref="P9" si="10">(K9)</f>
        <v>3.1</v>
      </c>
      <c r="Q9" s="8">
        <f t="shared" si="5"/>
        <v>0.49136169383427264</v>
      </c>
    </row>
    <row r="10" spans="2:17">
      <c r="B10" s="19">
        <v>42684</v>
      </c>
      <c r="C10" s="15">
        <v>300</v>
      </c>
      <c r="D10" s="15">
        <v>2.1</v>
      </c>
      <c r="E10" s="16">
        <v>1</v>
      </c>
      <c r="F10" s="16">
        <v>1</v>
      </c>
      <c r="G10" s="16">
        <v>2</v>
      </c>
      <c r="H10" s="16">
        <v>2</v>
      </c>
      <c r="I10" s="17">
        <v>9.6999999999999993</v>
      </c>
      <c r="J10" s="18">
        <f t="shared" ref="J10" si="11">F10*E10*G10/H10</f>
        <v>1</v>
      </c>
      <c r="K10" s="22">
        <f t="shared" ref="K10" si="12">I10/J10</f>
        <v>9.6999999999999993</v>
      </c>
      <c r="L10" s="15">
        <f t="shared" ref="L10" si="13">G10*F10*E10</f>
        <v>2</v>
      </c>
      <c r="M10" s="24"/>
      <c r="O10" s="6">
        <f t="shared" si="3"/>
        <v>300</v>
      </c>
      <c r="P10" s="7">
        <f t="shared" ref="P10" si="14">(K10)</f>
        <v>9.6999999999999993</v>
      </c>
      <c r="Q10" s="8">
        <f t="shared" si="5"/>
        <v>0.98677173426624465</v>
      </c>
    </row>
    <row r="11" spans="2:17">
      <c r="B11" s="19">
        <v>42684</v>
      </c>
      <c r="C11" s="15">
        <v>150</v>
      </c>
      <c r="D11" s="15">
        <v>2.1</v>
      </c>
      <c r="E11" s="16">
        <v>1</v>
      </c>
      <c r="F11" s="16">
        <v>1</v>
      </c>
      <c r="G11" s="16">
        <v>2</v>
      </c>
      <c r="H11" s="16">
        <v>2</v>
      </c>
      <c r="I11" s="17">
        <v>53</v>
      </c>
      <c r="J11" s="18">
        <f t="shared" ref="J11" si="15">F11*E11*G11/H11</f>
        <v>1</v>
      </c>
      <c r="K11" s="22">
        <f t="shared" ref="K11" si="16">I11/J11</f>
        <v>53</v>
      </c>
      <c r="L11" s="15">
        <f t="shared" ref="L11" si="17">G11*F11*E11</f>
        <v>2</v>
      </c>
      <c r="M11" s="24"/>
      <c r="O11" s="6">
        <f t="shared" si="3"/>
        <v>150</v>
      </c>
      <c r="P11" s="7">
        <f t="shared" ref="P11" si="18">(K11)</f>
        <v>53</v>
      </c>
      <c r="Q11" s="8">
        <f t="shared" si="5"/>
        <v>1.7242758696007889</v>
      </c>
    </row>
    <row r="12" spans="2:17">
      <c r="B12" s="19">
        <v>42684</v>
      </c>
      <c r="C12" s="15">
        <v>900</v>
      </c>
      <c r="D12" s="15">
        <v>2.1</v>
      </c>
      <c r="E12" s="16">
        <v>2</v>
      </c>
      <c r="F12" s="16">
        <v>24</v>
      </c>
      <c r="G12" s="16">
        <v>10</v>
      </c>
      <c r="H12" s="16">
        <v>10</v>
      </c>
      <c r="I12" s="17">
        <v>329</v>
      </c>
      <c r="J12" s="18">
        <f t="shared" ref="J12" si="19">F12*E12*G12/H12</f>
        <v>48</v>
      </c>
      <c r="K12" s="22">
        <f t="shared" ref="K12" si="20">I12/J12</f>
        <v>6.854166666666667</v>
      </c>
      <c r="L12" s="15">
        <f t="shared" ref="L12" si="21">G12*F12*E12</f>
        <v>480</v>
      </c>
      <c r="M12" s="24"/>
      <c r="O12" s="6">
        <f t="shared" si="3"/>
        <v>900</v>
      </c>
    </row>
    <row r="13" spans="2:17">
      <c r="B13" s="20">
        <v>42685</v>
      </c>
      <c r="C13" s="15">
        <v>900</v>
      </c>
      <c r="D13" s="15">
        <v>2.1</v>
      </c>
      <c r="E13" s="16">
        <v>2</v>
      </c>
      <c r="F13" s="16">
        <v>1</v>
      </c>
      <c r="G13" s="16">
        <v>2</v>
      </c>
      <c r="H13" s="16">
        <v>2</v>
      </c>
      <c r="I13" s="17">
        <v>4.8</v>
      </c>
      <c r="J13" s="18">
        <f t="shared" ref="J13" si="22">F13*E13*G13/H13</f>
        <v>2</v>
      </c>
      <c r="K13" s="22">
        <f t="shared" ref="K13" si="23">I13/J13</f>
        <v>2.4</v>
      </c>
      <c r="L13" s="15">
        <f t="shared" ref="L13" si="24">G13*F13*E13</f>
        <v>4</v>
      </c>
      <c r="M13" s="24"/>
      <c r="O13" s="6">
        <f t="shared" si="3"/>
        <v>900</v>
      </c>
    </row>
    <row r="14" spans="2:17">
      <c r="B14" s="20">
        <v>42685</v>
      </c>
      <c r="C14" s="15">
        <v>900</v>
      </c>
      <c r="D14" s="15">
        <v>2.1</v>
      </c>
      <c r="E14" s="16">
        <v>2</v>
      </c>
      <c r="F14" s="16">
        <v>1</v>
      </c>
      <c r="G14" s="16">
        <v>2</v>
      </c>
      <c r="H14" s="16">
        <v>2</v>
      </c>
      <c r="I14" s="17">
        <v>4.0999999999999996</v>
      </c>
      <c r="J14" s="18">
        <f t="shared" ref="J14" si="25">F14*E14*G14/H14</f>
        <v>2</v>
      </c>
      <c r="K14" s="22">
        <f t="shared" ref="K14" si="26">I14/J14</f>
        <v>2.0499999999999998</v>
      </c>
      <c r="L14" s="15">
        <f t="shared" ref="L14" si="27">G14*F14*E14</f>
        <v>4</v>
      </c>
      <c r="M14" s="24"/>
    </row>
    <row r="15" spans="2:17">
      <c r="B15" s="20">
        <v>42685</v>
      </c>
      <c r="C15" s="15">
        <v>900</v>
      </c>
      <c r="D15" s="15">
        <v>2.1</v>
      </c>
      <c r="E15" s="16">
        <v>1</v>
      </c>
      <c r="F15" s="16">
        <v>1</v>
      </c>
      <c r="G15" s="16">
        <v>20</v>
      </c>
      <c r="H15" s="16">
        <v>20</v>
      </c>
      <c r="I15" s="17">
        <v>3.4</v>
      </c>
      <c r="J15" s="18">
        <f t="shared" ref="J15:J16" si="28">F15*E15*G15/H15</f>
        <v>1</v>
      </c>
      <c r="K15" s="22">
        <f t="shared" ref="K15:K16" si="29">I15/J15</f>
        <v>3.4</v>
      </c>
      <c r="L15" s="15">
        <f t="shared" ref="L15:L16" si="30">G15*F15*E15</f>
        <v>20</v>
      </c>
      <c r="M15" s="24"/>
    </row>
    <row r="16" spans="2:17">
      <c r="B16" s="20">
        <v>42685</v>
      </c>
      <c r="C16" s="15">
        <v>900</v>
      </c>
      <c r="D16" s="15">
        <v>2.1</v>
      </c>
      <c r="E16" s="16">
        <v>2</v>
      </c>
      <c r="F16" s="16">
        <v>36</v>
      </c>
      <c r="G16" s="16">
        <v>10</v>
      </c>
      <c r="H16" s="16">
        <v>10</v>
      </c>
      <c r="I16" s="17">
        <v>488</v>
      </c>
      <c r="J16" s="18">
        <f t="shared" si="28"/>
        <v>72</v>
      </c>
      <c r="K16" s="22">
        <f t="shared" si="29"/>
        <v>6.7777777777777777</v>
      </c>
      <c r="L16" s="15">
        <f t="shared" si="30"/>
        <v>720</v>
      </c>
      <c r="M16" s="24"/>
    </row>
    <row r="17" spans="2:22">
      <c r="B17" s="20">
        <v>42687</v>
      </c>
      <c r="C17" s="15">
        <v>900</v>
      </c>
      <c r="D17" s="15">
        <v>2.1</v>
      </c>
      <c r="E17" s="16">
        <v>2</v>
      </c>
      <c r="F17" s="16">
        <v>36</v>
      </c>
      <c r="G17" s="16">
        <v>10</v>
      </c>
      <c r="H17" s="16">
        <v>10</v>
      </c>
      <c r="I17" s="17">
        <v>233</v>
      </c>
      <c r="J17" s="18">
        <f t="shared" ref="J17:J19" si="31">F17*E17*G17/H17</f>
        <v>72</v>
      </c>
      <c r="K17" s="22">
        <f t="shared" ref="K17:K19" si="32">I17/J17</f>
        <v>3.2361111111111112</v>
      </c>
      <c r="L17" s="15">
        <f t="shared" ref="L17:L19" si="33">G17*F17*E17</f>
        <v>720</v>
      </c>
      <c r="M17" s="24"/>
    </row>
    <row r="18" spans="2:22">
      <c r="B18" s="20">
        <v>42716</v>
      </c>
      <c r="C18" s="15">
        <v>300</v>
      </c>
      <c r="D18" s="15">
        <v>2.1</v>
      </c>
      <c r="E18" s="16">
        <v>2</v>
      </c>
      <c r="F18" s="16">
        <v>72</v>
      </c>
      <c r="G18" s="16">
        <v>100</v>
      </c>
      <c r="H18" s="16">
        <v>50</v>
      </c>
      <c r="I18" s="17">
        <v>6318</v>
      </c>
      <c r="J18" s="18">
        <f t="shared" si="31"/>
        <v>288</v>
      </c>
      <c r="K18" s="22">
        <f t="shared" si="32"/>
        <v>21.9375</v>
      </c>
      <c r="L18" s="15">
        <f t="shared" si="33"/>
        <v>14400</v>
      </c>
      <c r="M18" s="24"/>
    </row>
    <row r="19" spans="2:22">
      <c r="B19" s="20">
        <v>42725</v>
      </c>
      <c r="C19" s="15">
        <v>600</v>
      </c>
      <c r="D19" s="15">
        <v>3.2</v>
      </c>
      <c r="E19" s="16">
        <v>1</v>
      </c>
      <c r="F19" s="16">
        <v>1</v>
      </c>
      <c r="G19" s="16">
        <v>2</v>
      </c>
      <c r="H19" s="16">
        <v>2</v>
      </c>
      <c r="I19" s="17">
        <v>1.4</v>
      </c>
      <c r="J19" s="18">
        <f t="shared" si="31"/>
        <v>1</v>
      </c>
      <c r="K19" s="22">
        <f t="shared" si="32"/>
        <v>1.4</v>
      </c>
      <c r="L19" s="15">
        <f t="shared" si="33"/>
        <v>2</v>
      </c>
      <c r="M19" s="24"/>
    </row>
    <row r="20" spans="2:22">
      <c r="B20" s="20">
        <v>42725</v>
      </c>
      <c r="C20" s="15">
        <v>300</v>
      </c>
      <c r="D20" s="15">
        <v>3.2</v>
      </c>
      <c r="E20" s="16">
        <v>1</v>
      </c>
      <c r="F20" s="16">
        <v>1</v>
      </c>
      <c r="G20" s="16">
        <v>2</v>
      </c>
      <c r="H20" s="16">
        <v>2</v>
      </c>
      <c r="I20" s="17">
        <v>4.8</v>
      </c>
      <c r="J20" s="18">
        <f t="shared" ref="J20" si="34">F20*E20*G20/H20</f>
        <v>1</v>
      </c>
      <c r="K20" s="22">
        <f t="shared" ref="K20" si="35">I20/J20</f>
        <v>4.8</v>
      </c>
      <c r="L20" s="15">
        <f t="shared" ref="L20" si="36">G20*F20*E20</f>
        <v>2</v>
      </c>
      <c r="M20" s="24"/>
    </row>
    <row r="21" spans="2:22">
      <c r="B21" s="20">
        <v>42725</v>
      </c>
      <c r="C21" s="15">
        <v>300</v>
      </c>
      <c r="D21" s="15">
        <v>3.2</v>
      </c>
      <c r="E21" s="16">
        <v>1</v>
      </c>
      <c r="F21" s="16">
        <v>1</v>
      </c>
      <c r="G21" s="16">
        <v>2</v>
      </c>
      <c r="H21" s="16">
        <v>2</v>
      </c>
      <c r="I21" s="17">
        <v>2.2999999999999998</v>
      </c>
      <c r="J21" s="18">
        <f t="shared" ref="J21" si="37">F21*E21*G21/H21</f>
        <v>1</v>
      </c>
      <c r="K21" s="22">
        <f t="shared" ref="K21" si="38">I21/J21</f>
        <v>2.2999999999999998</v>
      </c>
      <c r="L21" s="15">
        <f t="shared" ref="L21" si="39">G21*F21*E21</f>
        <v>2</v>
      </c>
      <c r="M21" s="24" t="s">
        <v>14</v>
      </c>
    </row>
    <row r="22" spans="2:22">
      <c r="B22" s="20">
        <v>42725</v>
      </c>
      <c r="C22" s="15">
        <v>150</v>
      </c>
      <c r="D22" s="15">
        <v>3.2</v>
      </c>
      <c r="E22" s="16">
        <v>1</v>
      </c>
      <c r="F22" s="16">
        <v>1</v>
      </c>
      <c r="G22" s="16">
        <v>2</v>
      </c>
      <c r="H22" s="16">
        <v>2</v>
      </c>
      <c r="I22" s="17">
        <v>4.5</v>
      </c>
      <c r="J22" s="18">
        <f t="shared" ref="J22" si="40">F22*E22*G22/H22</f>
        <v>1</v>
      </c>
      <c r="K22" s="22">
        <f t="shared" ref="K22" si="41">I22/J22</f>
        <v>4.5</v>
      </c>
      <c r="L22" s="15">
        <f t="shared" ref="L22" si="42">G22*F22*E22</f>
        <v>2</v>
      </c>
      <c r="M22" s="24" t="s">
        <v>14</v>
      </c>
    </row>
    <row r="23" spans="2:22">
      <c r="B23" s="20">
        <v>42725</v>
      </c>
      <c r="C23" s="15">
        <v>75</v>
      </c>
      <c r="D23" s="15">
        <v>3.2</v>
      </c>
      <c r="E23" s="16">
        <v>1</v>
      </c>
      <c r="F23" s="16">
        <v>1</v>
      </c>
      <c r="G23" s="16">
        <v>2</v>
      </c>
      <c r="H23" s="16">
        <v>2</v>
      </c>
      <c r="I23" s="17">
        <v>22</v>
      </c>
      <c r="J23" s="18">
        <f t="shared" ref="J23" si="43">F23*E23*G23/H23</f>
        <v>1</v>
      </c>
      <c r="K23" s="22">
        <f t="shared" ref="K23" si="44">I23/J23</f>
        <v>22</v>
      </c>
      <c r="L23" s="15">
        <f t="shared" ref="L23" si="45">G23*F23*E23</f>
        <v>2</v>
      </c>
      <c r="M23" s="24" t="s">
        <v>17</v>
      </c>
      <c r="R23" t="s">
        <v>15</v>
      </c>
      <c r="T23" t="s">
        <v>16</v>
      </c>
    </row>
    <row r="24" spans="2:22">
      <c r="B24" s="15"/>
      <c r="C24" s="15"/>
      <c r="D24" s="15"/>
      <c r="E24" s="15"/>
      <c r="F24" s="15"/>
      <c r="G24" s="15"/>
      <c r="H24" s="15"/>
      <c r="I24" s="25"/>
      <c r="J24" s="15"/>
      <c r="K24" s="15"/>
      <c r="L24" s="15"/>
      <c r="M24" s="25"/>
      <c r="Q24" s="1">
        <v>600</v>
      </c>
      <c r="R24" s="28">
        <v>1</v>
      </c>
      <c r="S24">
        <f>Q24</f>
        <v>600</v>
      </c>
      <c r="T24">
        <f>LOG(R24)</f>
        <v>0</v>
      </c>
    </row>
    <row r="25" spans="2:22">
      <c r="B25" s="26"/>
      <c r="C25" s="26"/>
      <c r="D25" s="26"/>
      <c r="E25" s="26"/>
      <c r="F25" s="26"/>
      <c r="G25" s="26"/>
      <c r="H25" s="26"/>
      <c r="I25" s="27"/>
      <c r="J25" s="26"/>
      <c r="K25" s="26"/>
      <c r="L25" s="26"/>
      <c r="M25" s="27"/>
      <c r="Q25" s="15">
        <v>300</v>
      </c>
      <c r="R25" s="28">
        <v>2.2999999999999998</v>
      </c>
      <c r="S25">
        <f t="shared" ref="S25:S26" si="46">Q25</f>
        <v>300</v>
      </c>
      <c r="T25">
        <f>LOG(R25)</f>
        <v>0.36172783601759284</v>
      </c>
      <c r="V25">
        <f>10^1.3</f>
        <v>19.952623149688804</v>
      </c>
    </row>
    <row r="26" spans="2:22">
      <c r="Q26" s="15">
        <v>150</v>
      </c>
      <c r="R26" s="28">
        <v>4.5</v>
      </c>
      <c r="S26">
        <f t="shared" si="46"/>
        <v>150</v>
      </c>
      <c r="T26">
        <f>LOG(R26)</f>
        <v>0.65321251377534373</v>
      </c>
    </row>
    <row r="27" spans="2:22">
      <c r="Q27" s="1">
        <v>75</v>
      </c>
      <c r="R27" s="28">
        <v>22</v>
      </c>
      <c r="S27">
        <v>75</v>
      </c>
      <c r="T27">
        <f>LOG(R27)</f>
        <v>1.3424226808222062</v>
      </c>
    </row>
    <row r="28" spans="2:22">
      <c r="Q28" s="1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zoomScalePageLayoutView="130" workbookViewId="0">
      <selection activeCell="H8" sqref="H8"/>
    </sheetView>
  </sheetViews>
  <sheetFormatPr baseColWidth="10" defaultRowHeight="15" x14ac:dyDescent="0"/>
  <cols>
    <col min="1" max="1" width="6.5" style="1" bestFit="1" customWidth="1"/>
    <col min="2" max="2" width="6.1640625" style="1" bestFit="1" customWidth="1"/>
    <col min="3" max="3" width="12.5" style="1" customWidth="1"/>
    <col min="4" max="4" width="11.6640625" style="1" bestFit="1" customWidth="1"/>
    <col min="5" max="5" width="5.1640625" style="1" customWidth="1"/>
    <col min="6" max="6" width="4.6640625" style="1" bestFit="1" customWidth="1"/>
    <col min="7" max="7" width="13.83203125" style="5" customWidth="1"/>
    <col min="8" max="8" width="10.83203125" style="5" customWidth="1"/>
    <col min="9" max="10" width="15.5" style="5" customWidth="1"/>
    <col min="11" max="11" width="38.83203125" customWidth="1"/>
  </cols>
  <sheetData>
    <row r="1" spans="1:11" ht="30">
      <c r="A1" s="3" t="s">
        <v>9</v>
      </c>
      <c r="B1" s="3" t="s">
        <v>4</v>
      </c>
      <c r="C1" s="3" t="s">
        <v>0</v>
      </c>
      <c r="D1" s="3" t="s">
        <v>21</v>
      </c>
      <c r="E1" s="3" t="s">
        <v>2</v>
      </c>
      <c r="F1" s="3" t="s">
        <v>3</v>
      </c>
      <c r="G1" s="3" t="s">
        <v>18</v>
      </c>
      <c r="H1" s="3" t="s">
        <v>20</v>
      </c>
      <c r="I1" s="3" t="s">
        <v>19</v>
      </c>
      <c r="J1" s="3" t="s">
        <v>22</v>
      </c>
      <c r="K1" s="3" t="s">
        <v>13</v>
      </c>
    </row>
    <row r="2" spans="1:11">
      <c r="A2" s="9">
        <v>42745</v>
      </c>
      <c r="B2" s="10">
        <v>900</v>
      </c>
      <c r="C2" s="29">
        <v>2</v>
      </c>
      <c r="D2" s="30">
        <v>-2</v>
      </c>
      <c r="E2" s="29">
        <v>24</v>
      </c>
      <c r="F2" s="29">
        <v>24</v>
      </c>
      <c r="G2" s="31">
        <v>3</v>
      </c>
      <c r="H2" s="32">
        <v>3</v>
      </c>
      <c r="I2" s="32">
        <v>0.4</v>
      </c>
      <c r="J2" s="36">
        <f>G2*F2/E2</f>
        <v>3</v>
      </c>
      <c r="K2" s="23"/>
    </row>
    <row r="3" spans="1:11">
      <c r="A3" s="9">
        <v>42745</v>
      </c>
      <c r="B3" s="15">
        <v>300</v>
      </c>
      <c r="C3" s="30">
        <v>2</v>
      </c>
      <c r="D3" s="30">
        <v>-56</v>
      </c>
      <c r="E3" s="30">
        <v>48</v>
      </c>
      <c r="F3" s="30">
        <v>24</v>
      </c>
      <c r="G3" s="33">
        <v>21</v>
      </c>
      <c r="H3" s="35">
        <v>10</v>
      </c>
      <c r="I3" s="34">
        <v>0.6</v>
      </c>
      <c r="J3" s="36">
        <f>G3*F3/E3</f>
        <v>10.5</v>
      </c>
      <c r="K3" s="25"/>
    </row>
    <row r="4" spans="1:11">
      <c r="A4" s="9"/>
      <c r="B4" s="15"/>
      <c r="C4" s="30"/>
      <c r="D4" s="30"/>
      <c r="E4" s="30"/>
      <c r="F4" s="30"/>
      <c r="G4" s="33"/>
      <c r="H4" s="35"/>
      <c r="I4" s="34"/>
      <c r="J4" s="34"/>
      <c r="K4" s="25"/>
    </row>
    <row r="5" spans="1:11">
      <c r="A5" s="9"/>
      <c r="B5" s="15"/>
      <c r="C5" s="30"/>
      <c r="D5" s="30"/>
      <c r="E5" s="30"/>
      <c r="F5" s="30"/>
      <c r="G5" s="33"/>
      <c r="H5" s="35"/>
      <c r="I5" s="34"/>
      <c r="J5" s="34"/>
      <c r="K5" s="25"/>
    </row>
    <row r="6" spans="1:11">
      <c r="A6" s="9"/>
      <c r="B6" s="15"/>
      <c r="C6" s="30"/>
      <c r="D6" s="30"/>
      <c r="E6" s="30"/>
      <c r="F6" s="30"/>
      <c r="G6" s="33"/>
      <c r="H6" s="35"/>
      <c r="I6" s="34"/>
      <c r="J6" s="34"/>
      <c r="K6" s="25"/>
    </row>
    <row r="7" spans="1:11">
      <c r="A7" s="9"/>
      <c r="B7" s="15"/>
      <c r="C7" s="30"/>
      <c r="D7" s="30"/>
      <c r="E7" s="30"/>
      <c r="F7" s="30"/>
      <c r="G7" s="33"/>
      <c r="H7" s="35"/>
      <c r="I7" s="34"/>
      <c r="J7" s="34"/>
      <c r="K7" s="25"/>
    </row>
    <row r="8" spans="1:11">
      <c r="A8" s="9"/>
      <c r="B8" s="15"/>
      <c r="C8" s="30"/>
      <c r="D8" s="30"/>
      <c r="E8" s="30"/>
      <c r="F8" s="30"/>
      <c r="G8" s="33"/>
      <c r="H8" s="35"/>
      <c r="I8" s="34"/>
      <c r="J8" s="34"/>
      <c r="K8" s="25"/>
    </row>
    <row r="9" spans="1:11">
      <c r="A9" s="9"/>
      <c r="B9" s="15"/>
      <c r="C9" s="30"/>
      <c r="D9" s="30"/>
      <c r="E9" s="30"/>
      <c r="F9" s="30"/>
      <c r="G9" s="33"/>
      <c r="H9" s="35"/>
      <c r="I9" s="34"/>
      <c r="J9" s="34"/>
      <c r="K9" s="25"/>
    </row>
    <row r="10" spans="1:11">
      <c r="A10" s="9"/>
      <c r="B10" s="15"/>
      <c r="C10" s="30"/>
      <c r="D10" s="30"/>
      <c r="E10" s="30"/>
      <c r="F10" s="30"/>
      <c r="G10" s="33"/>
      <c r="H10" s="35"/>
      <c r="I10" s="34"/>
      <c r="J10" s="34"/>
      <c r="K10" s="25"/>
    </row>
    <row r="11" spans="1:11">
      <c r="A11" s="9"/>
      <c r="B11" s="15"/>
      <c r="C11" s="30"/>
      <c r="D11" s="30"/>
      <c r="E11" s="30"/>
      <c r="F11" s="30"/>
      <c r="G11" s="33"/>
      <c r="H11" s="35"/>
      <c r="I11" s="34"/>
      <c r="J11" s="34"/>
      <c r="K11" s="25"/>
    </row>
    <row r="12" spans="1:11">
      <c r="A12" s="9"/>
      <c r="B12" s="15"/>
      <c r="C12" s="30"/>
      <c r="D12" s="30"/>
      <c r="E12" s="30"/>
      <c r="F12" s="30"/>
      <c r="G12" s="33"/>
      <c r="H12" s="35"/>
      <c r="I12" s="34"/>
      <c r="J12" s="34"/>
      <c r="K12" s="25"/>
    </row>
    <row r="13" spans="1:11">
      <c r="A13" s="9"/>
      <c r="B13" s="15"/>
      <c r="C13" s="30"/>
      <c r="D13" s="30"/>
      <c r="E13" s="30"/>
      <c r="F13" s="30"/>
      <c r="G13" s="33"/>
      <c r="H13" s="35"/>
      <c r="I13" s="34"/>
      <c r="J13" s="34"/>
      <c r="K13" s="25"/>
    </row>
    <row r="14" spans="1:11">
      <c r="A14" s="9"/>
      <c r="B14" s="15"/>
      <c r="C14" s="30"/>
      <c r="D14" s="30"/>
      <c r="E14" s="30"/>
      <c r="F14" s="30"/>
      <c r="G14" s="33"/>
      <c r="H14" s="35"/>
      <c r="I14" s="34"/>
      <c r="J14" s="34"/>
      <c r="K14" s="25"/>
    </row>
    <row r="15" spans="1:11">
      <c r="A15" s="9"/>
      <c r="B15" s="15"/>
      <c r="C15" s="30"/>
      <c r="D15" s="30"/>
      <c r="E15" s="30"/>
      <c r="F15" s="30"/>
      <c r="G15" s="33"/>
      <c r="H15" s="35"/>
      <c r="I15" s="34"/>
      <c r="J15" s="34"/>
      <c r="K15" s="25"/>
    </row>
    <row r="16" spans="1:11">
      <c r="A16" s="9"/>
      <c r="B16" s="15"/>
      <c r="C16" s="30"/>
      <c r="D16" s="30"/>
      <c r="E16" s="30"/>
      <c r="F16" s="30"/>
      <c r="G16" s="33"/>
      <c r="H16" s="35"/>
      <c r="I16" s="34"/>
      <c r="J16" s="34"/>
      <c r="K16" s="25"/>
    </row>
    <row r="17" spans="1:11">
      <c r="A17" s="9"/>
      <c r="B17" s="15"/>
      <c r="C17" s="30"/>
      <c r="D17" s="30"/>
      <c r="E17" s="30"/>
      <c r="F17" s="30"/>
      <c r="G17" s="33"/>
      <c r="H17" s="35"/>
      <c r="I17" s="34"/>
      <c r="J17" s="34"/>
      <c r="K17" s="25"/>
    </row>
    <row r="18" spans="1:11">
      <c r="A18" s="9"/>
      <c r="B18" s="15"/>
      <c r="C18" s="30"/>
      <c r="D18" s="30"/>
      <c r="E18" s="30"/>
      <c r="F18" s="30"/>
      <c r="G18" s="33"/>
      <c r="H18" s="35"/>
      <c r="I18" s="34"/>
      <c r="J18" s="34"/>
      <c r="K18" s="25"/>
    </row>
    <row r="19" spans="1:11">
      <c r="A19" s="9"/>
      <c r="B19" s="15"/>
      <c r="C19" s="30"/>
      <c r="D19" s="30"/>
      <c r="E19" s="30"/>
      <c r="F19" s="30"/>
      <c r="G19" s="33"/>
      <c r="H19" s="35"/>
      <c r="I19" s="34"/>
      <c r="J19" s="34"/>
      <c r="K19" s="25"/>
    </row>
    <row r="20" spans="1:11">
      <c r="A20" s="9"/>
      <c r="B20" s="15"/>
      <c r="C20" s="30"/>
      <c r="D20" s="30"/>
      <c r="E20" s="30"/>
      <c r="F20" s="30"/>
      <c r="G20" s="33"/>
      <c r="H20" s="35"/>
      <c r="I20" s="34"/>
      <c r="J20" s="34"/>
      <c r="K20" s="25"/>
    </row>
    <row r="21" spans="1:11">
      <c r="A21" s="9"/>
      <c r="B21" s="15"/>
      <c r="C21" s="30"/>
      <c r="D21" s="30"/>
      <c r="E21" s="30"/>
      <c r="F21" s="30"/>
      <c r="G21" s="33"/>
      <c r="H21" s="35"/>
      <c r="I21" s="34"/>
      <c r="J21" s="34"/>
      <c r="K21" s="25"/>
    </row>
    <row r="22" spans="1:11">
      <c r="A22" s="9"/>
      <c r="B22" s="15"/>
      <c r="C22" s="30"/>
      <c r="D22" s="30"/>
      <c r="E22" s="30"/>
      <c r="F22" s="30"/>
      <c r="G22" s="33"/>
      <c r="H22" s="35"/>
      <c r="I22" s="34"/>
      <c r="J22" s="34"/>
      <c r="K22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Sherbrooke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2017-01-11T02:10:35Z</dcterms:modified>
</cp:coreProperties>
</file>