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\Desktop\"/>
    </mc:Choice>
  </mc:AlternateContent>
  <bookViews>
    <workbookView xWindow="0" yWindow="0" windowWidth="20490" windowHeight="71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/>
  <c r="C13" i="1"/>
  <c r="K36" i="1"/>
  <c r="C18" i="1"/>
  <c r="K37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34" i="1"/>
</calcChain>
</file>

<file path=xl/sharedStrings.xml><?xml version="1.0" encoding="utf-8"?>
<sst xmlns="http://schemas.openxmlformats.org/spreadsheetml/2006/main" count="37" uniqueCount="32">
  <si>
    <t>trade-off between  costs and benefits:</t>
  </si>
  <si>
    <t>Costs</t>
  </si>
  <si>
    <t>trading costs</t>
  </si>
  <si>
    <t>Benefits</t>
  </si>
  <si>
    <t>interests from financial surplus</t>
  </si>
  <si>
    <t>H</t>
  </si>
  <si>
    <t>L</t>
  </si>
  <si>
    <t>High</t>
  </si>
  <si>
    <t>Low</t>
  </si>
  <si>
    <t>Limits</t>
  </si>
  <si>
    <t>O</t>
  </si>
  <si>
    <t>►optimal point of trading</t>
  </si>
  <si>
    <t>Days</t>
  </si>
  <si>
    <t>Cash Balance</t>
  </si>
  <si>
    <t>Arithmetic  Mean</t>
  </si>
  <si>
    <t>▲</t>
  </si>
  <si>
    <t>Var</t>
  </si>
  <si>
    <t>trading fixed costs</t>
  </si>
  <si>
    <t>[€]</t>
  </si>
  <si>
    <t>annual interest rate</t>
  </si>
  <si>
    <t>Optimal trad. point</t>
  </si>
  <si>
    <t>b</t>
  </si>
  <si>
    <t>i</t>
  </si>
  <si>
    <t>▼</t>
  </si>
  <si>
    <t>daily interest rate</t>
  </si>
  <si>
    <t>High limit of control</t>
  </si>
  <si>
    <t>var</t>
  </si>
  <si>
    <t>stddev</t>
  </si>
  <si>
    <t xml:space="preserve">stochastic model for cash management </t>
  </si>
  <si>
    <t>mean point of trading</t>
  </si>
  <si>
    <t>H-n</t>
  </si>
  <si>
    <t>m-n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</si>
</sst>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9" fontId="0" fillId="0" borderId="5" xfId="0" applyNumberFormat="1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C13" sqref="C13"/>
    </sheetView>
  </sheetViews>
  <sheetFormatPr defaultRowHeight="15" x14ac:dyDescent="0.25"/>
  <cols>
    <col min="2" max="2" width="21" customWidth="1"/>
    <col min="8" max="8" width="17.140625" customWidth="1"/>
    <col min="9" max="9" width="18.5703125" customWidth="1"/>
    <col min="11" max="11" width="14.42578125" customWidth="1"/>
  </cols>
  <sheetData>
    <row r="1" spans="1:11" x14ac:dyDescent="0.25">
      <c r="A1" s="2" t="s">
        <v>28</v>
      </c>
    </row>
    <row r="2" spans="1:11" x14ac:dyDescent="0.25"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25">
      <c r="A3" t="s">
        <v>0</v>
      </c>
      <c r="G3">
        <v>1</v>
      </c>
      <c r="H3" s="3">
        <v>4805</v>
      </c>
      <c r="I3" s="3">
        <f>+$H$34/31</f>
        <v>3777.2258064516127</v>
      </c>
      <c r="J3" s="3">
        <f>+H3-I3</f>
        <v>1027.7741935483873</v>
      </c>
      <c r="K3" s="3">
        <f>+J3^2</f>
        <v>1056319.7929240379</v>
      </c>
    </row>
    <row r="4" spans="1:11" x14ac:dyDescent="0.25">
      <c r="A4" t="s">
        <v>1</v>
      </c>
      <c r="B4" t="s">
        <v>2</v>
      </c>
      <c r="G4">
        <v>2</v>
      </c>
      <c r="H4" s="3">
        <v>4010</v>
      </c>
      <c r="I4" s="3">
        <f t="shared" ref="I4:I33" si="0">+$H$34/31</f>
        <v>3777.2258064516127</v>
      </c>
      <c r="J4" s="3">
        <f t="shared" ref="J4:J33" si="1">+H4-I4</f>
        <v>232.7741935483873</v>
      </c>
      <c r="K4" s="3">
        <f t="shared" ref="K4:K33" si="2">+J4^2</f>
        <v>54183.825182102075</v>
      </c>
    </row>
    <row r="5" spans="1:11" x14ac:dyDescent="0.25">
      <c r="A5" t="s">
        <v>3</v>
      </c>
      <c r="B5" t="s">
        <v>4</v>
      </c>
      <c r="G5">
        <v>3</v>
      </c>
      <c r="H5" s="3">
        <v>3302</v>
      </c>
      <c r="I5" s="3">
        <f t="shared" si="0"/>
        <v>3777.2258064516127</v>
      </c>
      <c r="J5" s="3">
        <f t="shared" si="1"/>
        <v>-475.2258064516127</v>
      </c>
      <c r="K5" s="3">
        <f t="shared" si="2"/>
        <v>225839.56711758566</v>
      </c>
    </row>
    <row r="6" spans="1:11" x14ac:dyDescent="0.25">
      <c r="G6">
        <v>4</v>
      </c>
      <c r="H6" s="3">
        <v>4806</v>
      </c>
      <c r="I6" s="3">
        <f t="shared" si="0"/>
        <v>3777.2258064516127</v>
      </c>
      <c r="J6" s="3">
        <f t="shared" si="1"/>
        <v>1028.7741935483873</v>
      </c>
      <c r="K6" s="3">
        <f t="shared" si="2"/>
        <v>1058376.3413111346</v>
      </c>
    </row>
    <row r="7" spans="1:11" x14ac:dyDescent="0.25">
      <c r="A7" t="s">
        <v>11</v>
      </c>
      <c r="G7">
        <v>5</v>
      </c>
      <c r="H7" s="3">
        <v>3642</v>
      </c>
      <c r="I7" s="3">
        <f t="shared" si="0"/>
        <v>3777.2258064516127</v>
      </c>
      <c r="J7" s="3">
        <f t="shared" si="1"/>
        <v>-135.2258064516127</v>
      </c>
      <c r="K7" s="3">
        <f t="shared" si="2"/>
        <v>18286.018730489017</v>
      </c>
    </row>
    <row r="8" spans="1:11" x14ac:dyDescent="0.25">
      <c r="G8">
        <v>6</v>
      </c>
      <c r="H8" s="3">
        <v>3165</v>
      </c>
      <c r="I8" s="3">
        <f t="shared" si="0"/>
        <v>3777.2258064516127</v>
      </c>
      <c r="J8" s="3">
        <f t="shared" si="1"/>
        <v>-612.2258064516127</v>
      </c>
      <c r="K8" s="3">
        <f t="shared" si="2"/>
        <v>374820.43808532751</v>
      </c>
    </row>
    <row r="9" spans="1:11" x14ac:dyDescent="0.25">
      <c r="G9">
        <v>7</v>
      </c>
      <c r="H9" s="3">
        <v>6054</v>
      </c>
      <c r="I9" s="3">
        <f t="shared" si="0"/>
        <v>3777.2258064516127</v>
      </c>
      <c r="J9" s="3">
        <f t="shared" si="1"/>
        <v>2276.7741935483873</v>
      </c>
      <c r="K9" s="3">
        <f t="shared" si="2"/>
        <v>5183700.7284079092</v>
      </c>
    </row>
    <row r="10" spans="1:11" x14ac:dyDescent="0.25">
      <c r="A10" s="1" t="s">
        <v>9</v>
      </c>
      <c r="G10">
        <v>8</v>
      </c>
      <c r="H10" s="3">
        <v>3556</v>
      </c>
      <c r="I10" s="3">
        <f t="shared" si="0"/>
        <v>3777.2258064516127</v>
      </c>
      <c r="J10" s="3">
        <f t="shared" si="1"/>
        <v>-221.2258064516127</v>
      </c>
      <c r="K10" s="3">
        <f t="shared" si="2"/>
        <v>48940.857440166401</v>
      </c>
    </row>
    <row r="11" spans="1:11" x14ac:dyDescent="0.25">
      <c r="A11" s="6" t="s">
        <v>5</v>
      </c>
      <c r="B11" s="7" t="s">
        <v>7</v>
      </c>
      <c r="C11" s="7">
        <v>8600</v>
      </c>
      <c r="D11" s="8" t="s">
        <v>18</v>
      </c>
      <c r="G11">
        <v>9</v>
      </c>
      <c r="H11" s="3">
        <v>4518</v>
      </c>
      <c r="I11" s="3">
        <f t="shared" si="0"/>
        <v>3777.2258064516127</v>
      </c>
      <c r="J11" s="3">
        <f t="shared" si="1"/>
        <v>740.7741935483873</v>
      </c>
      <c r="K11" s="3">
        <f t="shared" si="2"/>
        <v>548746.4058272636</v>
      </c>
    </row>
    <row r="12" spans="1:11" x14ac:dyDescent="0.25">
      <c r="A12" s="9" t="s">
        <v>6</v>
      </c>
      <c r="B12" s="10" t="s">
        <v>8</v>
      </c>
      <c r="C12" s="10">
        <v>250</v>
      </c>
      <c r="D12" s="11" t="s">
        <v>18</v>
      </c>
      <c r="G12">
        <v>10</v>
      </c>
      <c r="H12" s="3">
        <v>3126</v>
      </c>
      <c r="I12" s="3">
        <f t="shared" si="0"/>
        <v>3777.2258064516127</v>
      </c>
      <c r="J12" s="3">
        <f t="shared" si="1"/>
        <v>-651.2258064516127</v>
      </c>
      <c r="K12" s="3">
        <f t="shared" si="2"/>
        <v>424095.05098855332</v>
      </c>
    </row>
    <row r="13" spans="1:11" x14ac:dyDescent="0.25">
      <c r="A13" s="12" t="s">
        <v>10</v>
      </c>
      <c r="B13" s="13" t="s">
        <v>20</v>
      </c>
      <c r="C13" s="14">
        <f>((3*C15*K36)/(C18*4))^0.333333333</f>
        <v>3293.536530069809</v>
      </c>
      <c r="D13" s="11" t="s">
        <v>18</v>
      </c>
      <c r="G13">
        <v>11</v>
      </c>
      <c r="H13" s="3">
        <v>5729</v>
      </c>
      <c r="I13" s="3">
        <f t="shared" si="0"/>
        <v>3777.2258064516127</v>
      </c>
      <c r="J13" s="3">
        <f t="shared" si="1"/>
        <v>1951.7741935483873</v>
      </c>
      <c r="K13" s="3">
        <f t="shared" si="2"/>
        <v>3809422.5026014578</v>
      </c>
    </row>
    <row r="14" spans="1:11" x14ac:dyDescent="0.25">
      <c r="A14" s="9"/>
      <c r="B14" s="10"/>
      <c r="C14" s="10"/>
      <c r="D14" s="11"/>
      <c r="G14">
        <v>12</v>
      </c>
      <c r="H14" s="3">
        <v>4007</v>
      </c>
      <c r="I14" s="3">
        <f t="shared" si="0"/>
        <v>3777.2258064516127</v>
      </c>
      <c r="J14" s="3">
        <f t="shared" si="1"/>
        <v>229.7741935483873</v>
      </c>
      <c r="K14" s="3">
        <f t="shared" si="2"/>
        <v>52796.180020811749</v>
      </c>
    </row>
    <row r="15" spans="1:11" x14ac:dyDescent="0.25">
      <c r="A15" s="9" t="s">
        <v>21</v>
      </c>
      <c r="B15" s="10" t="s">
        <v>17</v>
      </c>
      <c r="C15" s="10">
        <v>100</v>
      </c>
      <c r="D15" s="11" t="s">
        <v>18</v>
      </c>
      <c r="G15">
        <v>13</v>
      </c>
      <c r="H15" s="3">
        <v>4024</v>
      </c>
      <c r="I15" s="3">
        <f t="shared" si="0"/>
        <v>3777.2258064516127</v>
      </c>
      <c r="J15" s="3">
        <f t="shared" si="1"/>
        <v>246.7741935483873</v>
      </c>
      <c r="K15" s="3">
        <f t="shared" si="2"/>
        <v>60897.502601456916</v>
      </c>
    </row>
    <row r="16" spans="1:11" x14ac:dyDescent="0.25">
      <c r="A16" s="9" t="s">
        <v>22</v>
      </c>
      <c r="B16" s="10" t="s">
        <v>19</v>
      </c>
      <c r="C16" s="15">
        <v>0.18</v>
      </c>
      <c r="D16" s="11"/>
      <c r="G16">
        <v>14</v>
      </c>
      <c r="H16" s="3">
        <v>1848</v>
      </c>
      <c r="I16" s="3">
        <f t="shared" si="0"/>
        <v>3777.2258064516127</v>
      </c>
      <c r="J16" s="3">
        <f t="shared" si="1"/>
        <v>-1929.2258064516127</v>
      </c>
      <c r="K16" s="3">
        <f t="shared" si="2"/>
        <v>3721912.2122788755</v>
      </c>
    </row>
    <row r="17" spans="1:11" x14ac:dyDescent="0.25">
      <c r="A17" s="9"/>
      <c r="B17" s="10"/>
      <c r="C17" s="16" t="s">
        <v>23</v>
      </c>
      <c r="D17" s="11"/>
      <c r="G17">
        <v>15</v>
      </c>
      <c r="H17" s="3">
        <v>6238</v>
      </c>
      <c r="I17" s="3">
        <f t="shared" si="0"/>
        <v>3777.2258064516127</v>
      </c>
      <c r="J17" s="3">
        <f t="shared" si="1"/>
        <v>2460.7741935483873</v>
      </c>
      <c r="K17" s="3">
        <f t="shared" si="2"/>
        <v>6055409.6316337157</v>
      </c>
    </row>
    <row r="18" spans="1:11" x14ac:dyDescent="0.25">
      <c r="A18" s="17"/>
      <c r="B18" s="18" t="s">
        <v>24</v>
      </c>
      <c r="C18" s="18">
        <f>+C16/36</f>
        <v>5.0000000000000001E-3</v>
      </c>
      <c r="D18" s="19"/>
      <c r="G18">
        <v>16</v>
      </c>
      <c r="H18" s="3">
        <v>5818</v>
      </c>
      <c r="I18" s="3">
        <f t="shared" si="0"/>
        <v>3777.2258064516127</v>
      </c>
      <c r="J18" s="3">
        <f t="shared" si="1"/>
        <v>2040.7741935483873</v>
      </c>
      <c r="K18" s="3">
        <f t="shared" si="2"/>
        <v>4164759.3090530704</v>
      </c>
    </row>
    <row r="19" spans="1:11" x14ac:dyDescent="0.25">
      <c r="G19">
        <v>17</v>
      </c>
      <c r="H19" s="3">
        <v>4693</v>
      </c>
      <c r="I19" s="3">
        <f t="shared" si="0"/>
        <v>3777.2258064516127</v>
      </c>
      <c r="J19" s="3">
        <f t="shared" si="1"/>
        <v>915.7741935483873</v>
      </c>
      <c r="K19" s="3">
        <f t="shared" si="2"/>
        <v>838642.37356919912</v>
      </c>
    </row>
    <row r="20" spans="1:11" x14ac:dyDescent="0.25">
      <c r="G20">
        <v>18</v>
      </c>
      <c r="H20" s="3">
        <v>1961</v>
      </c>
      <c r="I20" s="3">
        <f t="shared" si="0"/>
        <v>3777.2258064516127</v>
      </c>
      <c r="J20" s="3">
        <f t="shared" si="1"/>
        <v>-1816.2258064516127</v>
      </c>
      <c r="K20" s="3">
        <f t="shared" si="2"/>
        <v>3298676.180020811</v>
      </c>
    </row>
    <row r="21" spans="1:11" x14ac:dyDescent="0.25">
      <c r="A21" s="4" t="s">
        <v>30</v>
      </c>
      <c r="B21" s="4" t="s">
        <v>25</v>
      </c>
      <c r="C21" s="5">
        <f>+C13*3</f>
        <v>9880.6095902094276</v>
      </c>
      <c r="D21" s="4" t="s">
        <v>18</v>
      </c>
      <c r="G21">
        <v>19</v>
      </c>
      <c r="H21" s="3">
        <v>5287</v>
      </c>
      <c r="I21" s="3">
        <f t="shared" si="0"/>
        <v>3777.2258064516127</v>
      </c>
      <c r="J21" s="3">
        <f t="shared" si="1"/>
        <v>1509.7741935483873</v>
      </c>
      <c r="K21" s="3">
        <f t="shared" si="2"/>
        <v>2279418.1155046835</v>
      </c>
    </row>
    <row r="22" spans="1:11" x14ac:dyDescent="0.25">
      <c r="A22" s="4" t="s">
        <v>31</v>
      </c>
      <c r="B22" s="4" t="s">
        <v>29</v>
      </c>
      <c r="C22" s="5">
        <f>(C11+C13)/3</f>
        <v>3964.512176689936</v>
      </c>
      <c r="D22" s="4" t="s">
        <v>18</v>
      </c>
      <c r="G22">
        <v>20</v>
      </c>
      <c r="H22" s="3">
        <v>5423</v>
      </c>
      <c r="I22" s="3">
        <f t="shared" si="0"/>
        <v>3777.2258064516127</v>
      </c>
      <c r="J22" s="3">
        <f t="shared" si="1"/>
        <v>1645.7741935483873</v>
      </c>
      <c r="K22" s="3">
        <f t="shared" si="2"/>
        <v>2708572.6961498447</v>
      </c>
    </row>
    <row r="23" spans="1:11" x14ac:dyDescent="0.25">
      <c r="G23">
        <v>21</v>
      </c>
      <c r="H23" s="3">
        <v>1103</v>
      </c>
      <c r="I23" s="3">
        <f t="shared" si="0"/>
        <v>3777.2258064516127</v>
      </c>
      <c r="J23" s="3">
        <f t="shared" si="1"/>
        <v>-2674.2258064516127</v>
      </c>
      <c r="K23" s="3">
        <f t="shared" si="2"/>
        <v>7151483.6638917783</v>
      </c>
    </row>
    <row r="24" spans="1:11" x14ac:dyDescent="0.25">
      <c r="G24">
        <v>22</v>
      </c>
      <c r="H24" s="3">
        <v>3638</v>
      </c>
      <c r="I24" s="3">
        <f t="shared" si="0"/>
        <v>3777.2258064516127</v>
      </c>
      <c r="J24" s="3">
        <f t="shared" si="1"/>
        <v>-139.2258064516127</v>
      </c>
      <c r="K24" s="3">
        <f t="shared" si="2"/>
        <v>19383.825182101918</v>
      </c>
    </row>
    <row r="25" spans="1:11" x14ac:dyDescent="0.25">
      <c r="G25">
        <v>23</v>
      </c>
      <c r="H25" s="3">
        <v>4555</v>
      </c>
      <c r="I25" s="3">
        <f t="shared" si="0"/>
        <v>3777.2258064516127</v>
      </c>
      <c r="J25" s="3">
        <f t="shared" si="1"/>
        <v>777.7741935483873</v>
      </c>
      <c r="K25" s="3">
        <f t="shared" si="2"/>
        <v>604932.69614984421</v>
      </c>
    </row>
    <row r="26" spans="1:11" x14ac:dyDescent="0.25">
      <c r="G26">
        <v>24</v>
      </c>
      <c r="H26" s="3">
        <v>5230</v>
      </c>
      <c r="I26" s="3">
        <f t="shared" si="0"/>
        <v>3777.2258064516127</v>
      </c>
      <c r="J26" s="3">
        <f t="shared" si="1"/>
        <v>1452.7741935483873</v>
      </c>
      <c r="K26" s="3">
        <f t="shared" si="2"/>
        <v>2110552.8574401671</v>
      </c>
    </row>
    <row r="27" spans="1:11" x14ac:dyDescent="0.25">
      <c r="G27">
        <v>25</v>
      </c>
      <c r="H27" s="3">
        <v>3644</v>
      </c>
      <c r="I27" s="3">
        <f t="shared" si="0"/>
        <v>3777.2258064516127</v>
      </c>
      <c r="J27" s="3">
        <f t="shared" si="1"/>
        <v>-133.2258064516127</v>
      </c>
      <c r="K27" s="3">
        <f t="shared" si="2"/>
        <v>17749.115504682566</v>
      </c>
    </row>
    <row r="28" spans="1:11" x14ac:dyDescent="0.25">
      <c r="G28">
        <v>26</v>
      </c>
      <c r="H28" s="3">
        <v>2075</v>
      </c>
      <c r="I28" s="3">
        <f t="shared" si="0"/>
        <v>3777.2258064516127</v>
      </c>
      <c r="J28" s="3">
        <f t="shared" si="1"/>
        <v>-1702.2258064516127</v>
      </c>
      <c r="K28" s="3">
        <f t="shared" si="2"/>
        <v>2897572.6961498433</v>
      </c>
    </row>
    <row r="29" spans="1:11" x14ac:dyDescent="0.25">
      <c r="G29">
        <v>27</v>
      </c>
      <c r="H29" s="3">
        <v>1899</v>
      </c>
      <c r="I29" s="3">
        <f t="shared" si="0"/>
        <v>3777.2258064516127</v>
      </c>
      <c r="J29" s="3">
        <f t="shared" si="1"/>
        <v>-1878.2258064516127</v>
      </c>
      <c r="K29" s="3">
        <f t="shared" si="2"/>
        <v>3527732.180020811</v>
      </c>
    </row>
    <row r="30" spans="1:11" x14ac:dyDescent="0.25">
      <c r="G30">
        <v>28</v>
      </c>
      <c r="H30" s="3">
        <v>1097</v>
      </c>
      <c r="I30" s="3">
        <f t="shared" si="0"/>
        <v>3777.2258064516127</v>
      </c>
      <c r="J30" s="3">
        <f t="shared" si="1"/>
        <v>-2680.2258064516127</v>
      </c>
      <c r="K30" s="3">
        <f t="shared" si="2"/>
        <v>7183610.373569198</v>
      </c>
    </row>
    <row r="31" spans="1:11" x14ac:dyDescent="0.25">
      <c r="G31">
        <v>29</v>
      </c>
      <c r="H31" s="3">
        <v>5231</v>
      </c>
      <c r="I31" s="3">
        <f t="shared" si="0"/>
        <v>3777.2258064516127</v>
      </c>
      <c r="J31" s="3">
        <f t="shared" si="1"/>
        <v>1453.7741935483873</v>
      </c>
      <c r="K31" s="3">
        <f t="shared" si="2"/>
        <v>2113459.4058272638</v>
      </c>
    </row>
    <row r="32" spans="1:11" x14ac:dyDescent="0.25">
      <c r="G32">
        <v>30</v>
      </c>
      <c r="H32" s="3">
        <v>1314</v>
      </c>
      <c r="I32" s="3">
        <f t="shared" si="0"/>
        <v>3777.2258064516127</v>
      </c>
      <c r="J32" s="3">
        <f t="shared" si="1"/>
        <v>-2463.2258064516127</v>
      </c>
      <c r="K32" s="3">
        <f t="shared" si="2"/>
        <v>6067481.373569198</v>
      </c>
    </row>
    <row r="33" spans="7:11" x14ac:dyDescent="0.25">
      <c r="G33">
        <v>31</v>
      </c>
      <c r="H33" s="3">
        <v>1296</v>
      </c>
      <c r="I33" s="3">
        <f t="shared" si="0"/>
        <v>3777.2258064516127</v>
      </c>
      <c r="J33" s="3">
        <f t="shared" si="1"/>
        <v>-2481.2258064516127</v>
      </c>
      <c r="K33" s="3">
        <f t="shared" si="2"/>
        <v>6156481.5026014559</v>
      </c>
    </row>
    <row r="34" spans="7:11" x14ac:dyDescent="0.25">
      <c r="H34" s="3">
        <f>SUM(H3:H33)</f>
        <v>117094</v>
      </c>
      <c r="I34" s="3"/>
      <c r="J34" s="3"/>
      <c r="K34" s="3">
        <f>SUM(K3:K33)</f>
        <v>73834255.419354841</v>
      </c>
    </row>
    <row r="36" spans="7:11" x14ac:dyDescent="0.25">
      <c r="J36" t="s">
        <v>26</v>
      </c>
      <c r="K36" s="3">
        <f>+K34/31</f>
        <v>2381750.1748178983</v>
      </c>
    </row>
    <row r="37" spans="7:11" x14ac:dyDescent="0.25">
      <c r="J37" t="s">
        <v>27</v>
      </c>
      <c r="K37" s="3">
        <f>SQRT(K34)</f>
        <v>8592.6861585510524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2019-06-15T12:50:46Z</dcterms:created>
  <dcterms:modified xsi:type="dcterms:W3CDTF">2019-06-15T13:53:56Z</dcterms:modified>
</cp:coreProperties>
</file>