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77\Desktop\ProgettoDbNoSql\"/>
    </mc:Choice>
  </mc:AlternateContent>
  <xr:revisionPtr revIDLastSave="0" documentId="13_ncr:1_{03C4D4AA-3AE1-4B87-A998-631CBDC5F883}" xr6:coauthVersionLast="47" xr6:coauthVersionMax="47" xr10:uidLastSave="{00000000-0000-0000-0000-000000000000}"/>
  <bookViews>
    <workbookView xWindow="-108" yWindow="-108" windowWidth="23256" windowHeight="12456" activeTab="3" xr2:uid="{350CD00D-A6CB-48A2-BB11-F3972BD70E85}"/>
  </bookViews>
  <sheets>
    <sheet name="1ᵃ Query" sheetId="26" r:id="rId1"/>
    <sheet name="2ᵃ Query" sheetId="35" r:id="rId2"/>
    <sheet name="3ᵃ Query" sheetId="44" r:id="rId3"/>
    <sheet name="4ᵃ Query" sheetId="53" r:id="rId4"/>
  </sheets>
  <definedNames>
    <definedName name="DatiEsterni_1" localSheetId="0" hidden="1">'1ᵃ Query'!$D$32:$E$65</definedName>
    <definedName name="DatiEsterni_1" localSheetId="1" hidden="1">'2ᵃ Query'!$D$32:$E$65</definedName>
    <definedName name="DatiEsterni_1" localSheetId="2" hidden="1">'3ᵃ Query'!$D$32:$E$65</definedName>
    <definedName name="DatiEsterni_1" localSheetId="3" hidden="1">'4ᵃ Query'!$D$32:$E$65</definedName>
    <definedName name="DatiEsterni_2" localSheetId="0" hidden="1">'1ᵃ Query'!$J$32:$K$65</definedName>
    <definedName name="DatiEsterni_2" localSheetId="1" hidden="1">'2ᵃ Query'!$J$32:$K$65</definedName>
    <definedName name="DatiEsterni_2" localSheetId="2" hidden="1">'3ᵃ Query'!$J$32:$K$65</definedName>
    <definedName name="DatiEsterni_2" localSheetId="3" hidden="1">'4ᵃ Query'!$J$32:$K$65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51" i="44" l="1"/>
  <c r="S51" i="44"/>
  <c r="T51" i="44"/>
  <c r="U51" i="44"/>
  <c r="E65" i="53"/>
  <c r="K63" i="26"/>
  <c r="K64" i="26"/>
  <c r="K65" i="26" s="1"/>
  <c r="N64" i="44"/>
  <c r="N65" i="44" s="1"/>
  <c r="K64" i="44"/>
  <c r="K65" i="44" s="1"/>
  <c r="E64" i="44"/>
  <c r="E65" i="44" s="1"/>
  <c r="N64" i="35"/>
  <c r="N65" i="35" s="1"/>
  <c r="M64" i="35"/>
  <c r="M65" i="35" s="1"/>
  <c r="L64" i="35"/>
  <c r="L65" i="35" s="1"/>
  <c r="K64" i="35"/>
  <c r="K65" i="35" s="1"/>
  <c r="H64" i="35"/>
  <c r="H65" i="35" s="1"/>
  <c r="G64" i="35"/>
  <c r="G65" i="35" s="1"/>
  <c r="F64" i="35"/>
  <c r="F65" i="35" s="1"/>
  <c r="E64" i="35"/>
  <c r="E65" i="35" s="1"/>
  <c r="N64" i="26"/>
  <c r="N65" i="26" s="1"/>
  <c r="M64" i="26"/>
  <c r="M65" i="26" s="1"/>
  <c r="L64" i="26"/>
  <c r="L65" i="26" s="1"/>
  <c r="H64" i="26"/>
  <c r="H65" i="26" s="1"/>
  <c r="G64" i="26"/>
  <c r="G65" i="26" s="1"/>
  <c r="F64" i="26"/>
  <c r="F65" i="26" s="1"/>
  <c r="E64" i="26"/>
  <c r="E65" i="26" s="1"/>
  <c r="E63" i="26"/>
  <c r="N64" i="53"/>
  <c r="N65" i="53" s="1"/>
  <c r="M64" i="53"/>
  <c r="M65" i="53" s="1"/>
  <c r="L64" i="53"/>
  <c r="L65" i="53" s="1"/>
  <c r="K64" i="53"/>
  <c r="K65" i="53" s="1"/>
  <c r="H64" i="53"/>
  <c r="H65" i="53" s="1"/>
  <c r="G64" i="53"/>
  <c r="G65" i="53" s="1"/>
  <c r="F64" i="53"/>
  <c r="F65" i="53" s="1"/>
  <c r="E64" i="53"/>
  <c r="N63" i="53"/>
  <c r="M63" i="53"/>
  <c r="L63" i="53"/>
  <c r="K63" i="53"/>
  <c r="G63" i="53"/>
  <c r="F63" i="53"/>
  <c r="E63" i="53"/>
  <c r="O4" i="53" s="1" a="1"/>
  <c r="O4" i="53" s="1"/>
  <c r="M64" i="44"/>
  <c r="M65" i="44" s="1"/>
  <c r="L64" i="44"/>
  <c r="L65" i="44" s="1"/>
  <c r="H64" i="44"/>
  <c r="H65" i="44" s="1"/>
  <c r="G64" i="44"/>
  <c r="G65" i="44" s="1"/>
  <c r="F64" i="44"/>
  <c r="F65" i="44" s="1"/>
  <c r="N63" i="44"/>
  <c r="M63" i="44"/>
  <c r="L63" i="44"/>
  <c r="K63" i="44"/>
  <c r="H63" i="44"/>
  <c r="G63" i="44"/>
  <c r="F63" i="44"/>
  <c r="E63" i="44"/>
  <c r="N63" i="35"/>
  <c r="M63" i="35"/>
  <c r="L63" i="35"/>
  <c r="K63" i="35"/>
  <c r="H63" i="35"/>
  <c r="G63" i="35"/>
  <c r="F63" i="35"/>
  <c r="E63" i="35"/>
  <c r="L63" i="26"/>
  <c r="M63" i="26"/>
  <c r="N63" i="26"/>
  <c r="F63" i="26"/>
  <c r="G63" i="26"/>
  <c r="H63" i="26"/>
  <c r="P4" i="53" l="1" a="1"/>
  <c r="P4" i="53" s="1"/>
  <c r="P4" i="44" a="1"/>
  <c r="P4" i="44" s="1"/>
  <c r="O4" i="44" a="1"/>
  <c r="O4" i="44" s="1"/>
  <c r="P4" i="35" a="1"/>
  <c r="P4" i="35" s="1"/>
  <c r="O4" i="35" a="1"/>
  <c r="O4" i="35" s="1"/>
  <c r="P4" i="26" a="1"/>
  <c r="P4" i="26" s="1"/>
  <c r="O4" i="26" a="1"/>
  <c r="O4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7BD858-92B8-4B34-9622-AAF0C23F69A4}" keepAlive="1" name="Query - mongo_result_100_1" description="Connessione alla query 'mongo_result_100_1' nella cartella di lavoro." type="5" refreshedVersion="0" background="1">
    <dbPr connection="Provider=Microsoft.Mashup.OleDb.1;Data Source=$Workbook$;Location=mongo_result_100_1;Extended Properties=&quot;&quot;" command="SELECT * FROM [mongo_result_100_1]"/>
  </connection>
  <connection id="2" xr16:uid="{452271D2-338B-4500-A456-0341EEE4D565}" keepAlive="1" name="Query - mongo_result_100_1 (2)" description="Connessione alla query 'mongo_result_100_1 (2)' nella cartella di lavoro." type="5" refreshedVersion="0" background="1">
    <dbPr connection="Provider=Microsoft.Mashup.OleDb.1;Data Source=$Workbook$;Location=&quot;mongo_result_100_1 (2)&quot;;Extended Properties=&quot;&quot;" command="SELECT * FROM [mongo_result_100_1 (2)]"/>
  </connection>
  <connection id="3" xr16:uid="{A3ED31F4-8BB4-4379-9D5A-21FE02B14E39}" keepAlive="1" name="Query - mongo_result_100_2" description="Connessione alla query 'mongo_result_100_2' nella cartella di lavoro." type="5" refreshedVersion="0" background="1">
    <dbPr connection="Provider=Microsoft.Mashup.OleDb.1;Data Source=$Workbook$;Location=mongo_result_100_2;Extended Properties=&quot;&quot;" command="SELECT * FROM [mongo_result_100_2]"/>
  </connection>
  <connection id="4" xr16:uid="{086202F5-1247-4E1A-9788-101B2C5AA964}" keepAlive="1" name="Query - mongo_result_100_3" description="Connessione alla query 'mongo_result_100_3' nella cartella di lavoro." type="5" refreshedVersion="0" background="1">
    <dbPr connection="Provider=Microsoft.Mashup.OleDb.1;Data Source=$Workbook$;Location=mongo_result_100_3;Extended Properties=&quot;&quot;" command="SELECT * FROM [mongo_result_100_3]"/>
  </connection>
  <connection id="5" xr16:uid="{D9575D97-3204-4435-9519-B2AE68F5DB94}" keepAlive="1" name="Query - mongo_result_100_4" description="Connessione alla query 'mongo_result_100_4' nella cartella di lavoro." type="5" refreshedVersion="0" background="1">
    <dbPr connection="Provider=Microsoft.Mashup.OleDb.1;Data Source=$Workbook$;Location=mongo_result_100_4;Extended Properties=&quot;&quot;" command="SELECT * FROM [mongo_result_100_4]"/>
  </connection>
  <connection id="6" xr16:uid="{4F6EE5CA-2802-46AB-9E3C-F7A901FA59F8}" keepAlive="1" name="Query - mongo_result_100_5" description="Connessione alla query 'mongo_result_100_5' nella cartella di lavoro." type="5" refreshedVersion="0" background="1">
    <dbPr connection="Provider=Microsoft.Mashup.OleDb.1;Data Source=$Workbook$;Location=mongo_result_100_5;Extended Properties=&quot;&quot;" command="SELECT * FROM [mongo_result_100_5]"/>
  </connection>
  <connection id="7" xr16:uid="{0F606780-9C8C-464E-97B2-419991105A63}" keepAlive="1" name="Query - mongo_result_25_1" description="Connessione alla query 'mongo_result_25_1' nella cartella di lavoro." type="5" refreshedVersion="8" background="1" saveData="1">
    <dbPr connection="Provider=Microsoft.Mashup.OleDb.1;Data Source=$Workbook$;Location=mongo_result_25_1;Extended Properties=&quot;&quot;" command="SELECT * FROM [mongo_result_25_1]"/>
  </connection>
  <connection id="8" xr16:uid="{0EEA9777-EE4B-4C8D-BE7D-D502BC44A093}" keepAlive="1" name="Query - mongo_result_25_1 (10)" description="Connessione alla query 'mongo_result_25_1 (10)' nella cartella di lavoro." type="5" refreshedVersion="8" background="1" saveData="1">
    <dbPr connection="Provider=Microsoft.Mashup.OleDb.1;Data Source=$Workbook$;Location=&quot;mongo_result_25_1 (10)&quot;;Extended Properties=&quot;&quot;" command="SELECT * FROM [mongo_result_25_1 (10)]"/>
  </connection>
  <connection id="9" xr16:uid="{35A1CE3D-851A-45C5-B291-8FAFFFA9A91A}" keepAlive="1" name="Query - mongo_result_25_1 (11)" description="Connessione alla query 'mongo_result_25_1 (11)' nella cartella di lavoro." type="5" refreshedVersion="8" background="1" saveData="1">
    <dbPr connection="Provider=Microsoft.Mashup.OleDb.1;Data Source=$Workbook$;Location=&quot;mongo_result_25_1 (11)&quot;;Extended Properties=&quot;&quot;" command="SELECT * FROM [mongo_result_25_1 (11)]"/>
  </connection>
  <connection id="10" xr16:uid="{A4E8D33E-2428-47B4-A523-368668724692}" keepAlive="1" name="Query - mongo_result_25_1 (12)" description="Connessione alla query 'mongo_result_25_1 (12)' nella cartella di lavoro." type="5" refreshedVersion="8" background="1" saveData="1">
    <dbPr connection="Provider=Microsoft.Mashup.OleDb.1;Data Source=$Workbook$;Location=&quot;mongo_result_25_1 (12)&quot;;Extended Properties=&quot;&quot;" command="SELECT * FROM [mongo_result_25_1 (12)]"/>
  </connection>
  <connection id="11" xr16:uid="{F94E116C-E69E-4669-AB6F-249A0260925B}" keepAlive="1" name="Query - mongo_result_25_1 (13)" description="Connessione alla query 'mongo_result_25_1 (13)' nella cartella di lavoro." type="5" refreshedVersion="8" background="1" saveData="1">
    <dbPr connection="Provider=Microsoft.Mashup.OleDb.1;Data Source=$Workbook$;Location=&quot;mongo_result_25_1 (13)&quot;;Extended Properties=&quot;&quot;" command="SELECT * FROM [mongo_result_25_1 (13)]"/>
  </connection>
  <connection id="12" xr16:uid="{7094A936-0F89-486E-AF09-8BCAB01836E2}" keepAlive="1" name="Query - mongo_result_25_1 (14)" description="Connessione alla query 'mongo_result_25_1 (14)' nella cartella di lavoro." type="5" refreshedVersion="8" background="1" saveData="1">
    <dbPr connection="Provider=Microsoft.Mashup.OleDb.1;Data Source=$Workbook$;Location=&quot;mongo_result_25_1 (14)&quot;;Extended Properties=&quot;&quot;" command="SELECT * FROM [mongo_result_25_1 (14)]"/>
  </connection>
  <connection id="13" xr16:uid="{3EA52538-4075-4366-9456-6EF220A3C149}" keepAlive="1" name="Query - mongo_result_25_1 (15)" description="Connessione alla query 'mongo_result_25_1 (15)' nella cartella di lavoro." type="5" refreshedVersion="8" background="1" saveData="1">
    <dbPr connection="Provider=Microsoft.Mashup.OleDb.1;Data Source=$Workbook$;Location=&quot;mongo_result_25_1 (15)&quot;;Extended Properties=&quot;&quot;" command="SELECT * FROM [mongo_result_25_1 (15)]"/>
  </connection>
  <connection id="14" xr16:uid="{B923954B-B313-46CC-8938-4EB357032067}" keepAlive="1" name="Query - mongo_result_25_1 (16)" description="Connessione alla query 'mongo_result_25_1 (16)' nella cartella di lavoro." type="5" refreshedVersion="8" background="1" saveData="1">
    <dbPr connection="Provider=Microsoft.Mashup.OleDb.1;Data Source=$Workbook$;Location=&quot;mongo_result_25_1 (16)&quot;;Extended Properties=&quot;&quot;" command="SELECT * FROM [mongo_result_25_1 (16)]"/>
  </connection>
  <connection id="15" xr16:uid="{CB23C614-8CE9-4B5E-9508-99DDB1946885}" keepAlive="1" name="Query - mongo_result_25_1 (2)" description="Connessione alla query 'mongo_result_25_1 (2)' nella cartella di lavoro." type="5" refreshedVersion="0" background="1">
    <dbPr connection="Provider=Microsoft.Mashup.OleDb.1;Data Source=$Workbook$;Location=&quot;mongo_result_25_1 (2)&quot;;Extended Properties=&quot;&quot;" command="SELECT * FROM [mongo_result_25_1 (2)]"/>
  </connection>
  <connection id="16" xr16:uid="{166B9F60-FAE9-4FE1-8529-6F11F695C42C}" keepAlive="1" name="Query - mongo_result_25_1 (3)" description="Connessione alla query 'mongo_result_25_1 (3)' nella cartella di lavoro." type="5" refreshedVersion="8" background="1" saveData="1">
    <dbPr connection="Provider=Microsoft.Mashup.OleDb.1;Data Source=$Workbook$;Location=&quot;mongo_result_25_1 (3)&quot;;Extended Properties=&quot;&quot;" command="SELECT * FROM [mongo_result_25_1 (3)]"/>
  </connection>
  <connection id="17" xr16:uid="{6CCDF36E-D5A8-4922-8021-F063FEDAEDFF}" keepAlive="1" name="Query - mongo_result_25_1 (4)" description="Connessione alla query 'mongo_result_25_1 (4)' nella cartella di lavoro." type="5" refreshedVersion="8" background="1" saveData="1">
    <dbPr connection="Provider=Microsoft.Mashup.OleDb.1;Data Source=$Workbook$;Location=&quot;mongo_result_25_1 (4)&quot;;Extended Properties=&quot;&quot;" command="SELECT * FROM [mongo_result_25_1 (4)]"/>
  </connection>
  <connection id="18" xr16:uid="{C0C9B8B8-ADA3-469B-9BAB-B87D4772EE42}" keepAlive="1" name="Query - mongo_result_25_1 (5)" description="Connessione alla query 'mongo_result_25_1 (5)' nella cartella di lavoro." type="5" refreshedVersion="8" background="1" saveData="1">
    <dbPr connection="Provider=Microsoft.Mashup.OleDb.1;Data Source=$Workbook$;Location=&quot;mongo_result_25_1 (5)&quot;;Extended Properties=&quot;&quot;" command="SELECT * FROM [mongo_result_25_1 (5)]"/>
  </connection>
  <connection id="19" xr16:uid="{78ABE374-7D49-43BB-9C21-541677FCABE4}" keepAlive="1" name="Query - mongo_result_25_1 (6)" description="Connessione alla query 'mongo_result_25_1 (6)' nella cartella di lavoro." type="5" refreshedVersion="8" background="1" saveData="1">
    <dbPr connection="Provider=Microsoft.Mashup.OleDb.1;Data Source=$Workbook$;Location=&quot;mongo_result_25_1 (6)&quot;;Extended Properties=&quot;&quot;" command="SELECT * FROM [mongo_result_25_1 (6)]"/>
  </connection>
  <connection id="20" xr16:uid="{2C65AF98-3548-45A9-B695-909402FF70CD}" keepAlive="1" name="Query - mongo_result_25_1 (7)" description="Connessione alla query 'mongo_result_25_1 (7)' nella cartella di lavoro." type="5" refreshedVersion="8" background="1" saveData="1">
    <dbPr connection="Provider=Microsoft.Mashup.OleDb.1;Data Source=$Workbook$;Location=&quot;mongo_result_25_1 (7)&quot;;Extended Properties=&quot;&quot;" command="SELECT * FROM [mongo_result_25_1 (7)]"/>
  </connection>
  <connection id="21" xr16:uid="{7FFBC369-4C8B-450B-A360-BE45EFD5EC86}" keepAlive="1" name="Query - mongo_result_25_1 (8)" description="Connessione alla query 'mongo_result_25_1 (8)' nella cartella di lavoro." type="5" refreshedVersion="8" background="1" saveData="1">
    <dbPr connection="Provider=Microsoft.Mashup.OleDb.1;Data Source=$Workbook$;Location=&quot;mongo_result_25_1 (8)&quot;;Extended Properties=&quot;&quot;" command="SELECT * FROM [mongo_result_25_1 (8)]"/>
  </connection>
  <connection id="22" xr16:uid="{B822DA85-04EF-42B2-A558-17C91DEB5BE4}" keepAlive="1" name="Query - mongo_result_25_1 (9)" description="Connessione alla query 'mongo_result_25_1 (9)' nella cartella di lavoro." type="5" refreshedVersion="8" background="1" saveData="1">
    <dbPr connection="Provider=Microsoft.Mashup.OleDb.1;Data Source=$Workbook$;Location=&quot;mongo_result_25_1 (9)&quot;;Extended Properties=&quot;&quot;" command="SELECT * FROM [mongo_result_25_1 (9)]"/>
  </connection>
  <connection id="23" xr16:uid="{51FFE10F-0650-4D9E-A0BE-2C602931E6DC}" keepAlive="1" name="Query - mongo_result_25_2" description="Connessione alla query 'mongo_result_25_2' nella cartella di lavoro." type="5" refreshedVersion="8" background="1" saveData="1">
    <dbPr connection="Provider=Microsoft.Mashup.OleDb.1;Data Source=$Workbook$;Location=mongo_result_25_2;Extended Properties=&quot;&quot;" command="SELECT * FROM [mongo_result_25_2]"/>
  </connection>
  <connection id="24" xr16:uid="{2D3A5A93-DFA1-42F0-9159-30038B499B52}" keepAlive="1" name="Query - mongo_result_25_2 (2)" description="Connessione alla query 'mongo_result_25_2 (2)' nella cartella di lavoro." type="5" refreshedVersion="8" background="1" saveData="1">
    <dbPr connection="Provider=Microsoft.Mashup.OleDb.1;Data Source=$Workbook$;Location=&quot;mongo_result_25_2 (2)&quot;;Extended Properties=&quot;&quot;" command="SELECT * FROM [mongo_result_25_2 (2)]"/>
  </connection>
  <connection id="25" xr16:uid="{8C324563-16D5-4313-8707-AF2AE6807E11}" keepAlive="1" name="Query - mongo_result_25_2 (3)" description="Connessione alla query 'mongo_result_25_2 (3)' nella cartella di lavoro." type="5" refreshedVersion="0" background="1">
    <dbPr connection="Provider=Microsoft.Mashup.OleDb.1;Data Source=$Workbook$;Location=&quot;mongo_result_25_2 (3)&quot;;Extended Properties=&quot;&quot;" command="SELECT * FROM [mongo_result_25_2 (3)]"/>
  </connection>
  <connection id="26" xr16:uid="{15642850-D3E5-41C5-B914-9A118C2D1689}" keepAlive="1" name="Query - mongo_result_25_3" description="Connessione alla query 'mongo_result_25_3' nella cartella di lavoro." type="5" refreshedVersion="0" background="1">
    <dbPr connection="Provider=Microsoft.Mashup.OleDb.1;Data Source=$Workbook$;Location=mongo_result_25_3;Extended Properties=&quot;&quot;" command="SELECT * FROM [mongo_result_25_3]"/>
  </connection>
  <connection id="27" xr16:uid="{7BB60BE2-D439-419B-A8C3-57FF7AEDEEFB}" keepAlive="1" name="Query - mongo_result_25_3 (2)" description="Connessione alla query 'mongo_result_25_3 (2)' nella cartella di lavoro." type="5" refreshedVersion="0" background="1">
    <dbPr connection="Provider=Microsoft.Mashup.OleDb.1;Data Source=$Workbook$;Location=&quot;mongo_result_25_3 (2)&quot;;Extended Properties=&quot;&quot;" command="SELECT * FROM [mongo_result_25_3 (2)]"/>
  </connection>
  <connection id="28" xr16:uid="{87BFF634-1046-427D-A77C-96FE7A756F98}" keepAlive="1" name="Query - mongo_result_25_4" description="Connessione alla query 'mongo_result_25_4' nella cartella di lavoro." type="5" refreshedVersion="0" background="1">
    <dbPr connection="Provider=Microsoft.Mashup.OleDb.1;Data Source=$Workbook$;Location=mongo_result_25_4;Extended Properties=&quot;&quot;" command="SELECT * FROM [mongo_result_25_4]"/>
  </connection>
  <connection id="29" xr16:uid="{1FA33E07-9B2C-4F04-A170-C1FDB80790E5}" keepAlive="1" name="Query - mongo_result_25_4 (2)" description="Connessione alla query 'mongo_result_25_4 (2)' nella cartella di lavoro." type="5" refreshedVersion="0" background="1">
    <dbPr connection="Provider=Microsoft.Mashup.OleDb.1;Data Source=$Workbook$;Location=&quot;mongo_result_25_4 (2)&quot;;Extended Properties=&quot;&quot;" command="SELECT * FROM [mongo_result_25_4 (2)]"/>
  </connection>
  <connection id="30" xr16:uid="{95A2AA4F-C7B7-40C3-BFE7-6C96EED58A4A}" keepAlive="1" name="Query - mongo_result_25_5" description="Connessione alla query 'mongo_result_25_5' nella cartella di lavoro." type="5" refreshedVersion="0" background="1">
    <dbPr connection="Provider=Microsoft.Mashup.OleDb.1;Data Source=$Workbook$;Location=mongo_result_25_5;Extended Properties=&quot;&quot;" command="SELECT * FROM [mongo_result_25_5]"/>
  </connection>
  <connection id="31" xr16:uid="{CACCBF25-E5E2-40A9-B5A7-DFC2FA869154}" keepAlive="1" name="Query - mongo_result_25_5 (2)" description="Connessione alla query 'mongo_result_25_5 (2)' nella cartella di lavoro." type="5" refreshedVersion="0" background="1">
    <dbPr connection="Provider=Microsoft.Mashup.OleDb.1;Data Source=$Workbook$;Location=&quot;mongo_result_25_5 (2)&quot;;Extended Properties=&quot;&quot;" command="SELECT * FROM [mongo_result_25_5 (2)]"/>
  </connection>
  <connection id="32" xr16:uid="{E1FD8D15-4E93-4207-BCB5-DD532010BB99}" keepAlive="1" name="Query - mongo_result_50_1" description="Connessione alla query 'mongo_result_50_1' nella cartella di lavoro." type="5" refreshedVersion="0" background="1">
    <dbPr connection="Provider=Microsoft.Mashup.OleDb.1;Data Source=$Workbook$;Location=mongo_result_50_1;Extended Properties=&quot;&quot;" command="SELECT * FROM [mongo_result_50_1]"/>
  </connection>
  <connection id="33" xr16:uid="{1F366576-3B11-4C02-80B4-D1823D0CE6E0}" keepAlive="1" name="Query - mongo_result_50_1 (2)" description="Connessione alla query 'mongo_result_50_1 (2)' nella cartella di lavoro." type="5" refreshedVersion="0" background="1">
    <dbPr connection="Provider=Microsoft.Mashup.OleDb.1;Data Source=$Workbook$;Location=&quot;mongo_result_50_1 (2)&quot;;Extended Properties=&quot;&quot;" command="SELECT * FROM [mongo_result_50_1 (2)]"/>
  </connection>
  <connection id="34" xr16:uid="{B04FC98B-43BC-422E-A697-0A9064CBC333}" keepAlive="1" name="Query - mongo_result_50_2" description="Connessione alla query 'mongo_result_50_2' nella cartella di lavoro." type="5" refreshedVersion="0" background="1">
    <dbPr connection="Provider=Microsoft.Mashup.OleDb.1;Data Source=$Workbook$;Location=mongo_result_50_2;Extended Properties=&quot;&quot;" command="SELECT * FROM [mongo_result_50_2]"/>
  </connection>
  <connection id="35" xr16:uid="{AF3D58DB-EAC4-45BE-88B8-E3814987638F}" keepAlive="1" name="Query - mongo_result_50_3" description="Connessione alla query 'mongo_result_50_3' nella cartella di lavoro." type="5" refreshedVersion="0" background="1">
    <dbPr connection="Provider=Microsoft.Mashup.OleDb.1;Data Source=$Workbook$;Location=mongo_result_50_3;Extended Properties=&quot;&quot;" command="SELECT * FROM [mongo_result_50_3]"/>
  </connection>
  <connection id="36" xr16:uid="{1E86D0F6-0ACA-42B9-B9C8-BB5BF5C88E43}" keepAlive="1" name="Query - mongo_result_50_4" description="Connessione alla query 'mongo_result_50_4' nella cartella di lavoro." type="5" refreshedVersion="0" background="1">
    <dbPr connection="Provider=Microsoft.Mashup.OleDb.1;Data Source=$Workbook$;Location=mongo_result_50_4;Extended Properties=&quot;&quot;" command="SELECT * FROM [mongo_result_50_4]"/>
  </connection>
  <connection id="37" xr16:uid="{AFFE07F8-12C2-4D53-8F27-EC2E717841D8}" keepAlive="1" name="Query - mongo_result_50_5" description="Connessione alla query 'mongo_result_50_5' nella cartella di lavoro." type="5" refreshedVersion="0" background="1">
    <dbPr connection="Provider=Microsoft.Mashup.OleDb.1;Data Source=$Workbook$;Location=mongo_result_50_5;Extended Properties=&quot;&quot;" command="SELECT * FROM [mongo_result_50_5]"/>
  </connection>
  <connection id="38" xr16:uid="{254FAE8A-88E8-4A58-897B-776E2847DC39}" keepAlive="1" name="Query - mongo_result_75_1" description="Connessione alla query 'mongo_result_75_1' nella cartella di lavoro." type="5" refreshedVersion="0" background="1">
    <dbPr connection="Provider=Microsoft.Mashup.OleDb.1;Data Source=$Workbook$;Location=mongo_result_75_1;Extended Properties=&quot;&quot;" command="SELECT * FROM [mongo_result_75_1]"/>
  </connection>
  <connection id="39" xr16:uid="{85F4B677-D2A3-4676-A075-2FE1E1201E1C}" keepAlive="1" name="Query - mongo_result_75_1 (2)" description="Connessione alla query 'mongo_result_75_1 (2)' nella cartella di lavoro." type="5" refreshedVersion="0" background="1">
    <dbPr connection="Provider=Microsoft.Mashup.OleDb.1;Data Source=$Workbook$;Location=&quot;mongo_result_75_1 (2)&quot;;Extended Properties=&quot;&quot;" command="SELECT * FROM [mongo_result_75_1 (2)]"/>
  </connection>
  <connection id="40" xr16:uid="{CFA27E94-6EF6-453E-9597-FF86E13C7E10}" keepAlive="1" name="Query - mongo_result_75_2" description="Connessione alla query 'mongo_result_75_2' nella cartella di lavoro." type="5" refreshedVersion="0" background="1">
    <dbPr connection="Provider=Microsoft.Mashup.OleDb.1;Data Source=$Workbook$;Location=mongo_result_75_2;Extended Properties=&quot;&quot;" command="SELECT * FROM [mongo_result_75_2]"/>
  </connection>
  <connection id="41" xr16:uid="{CAA8B964-6336-4C67-91FC-8DD1A1FDE612}" keepAlive="1" name="Query - mongo_result_75_3" description="Connessione alla query 'mongo_result_75_3' nella cartella di lavoro." type="5" refreshedVersion="0" background="1">
    <dbPr connection="Provider=Microsoft.Mashup.OleDb.1;Data Source=$Workbook$;Location=mongo_result_75_3;Extended Properties=&quot;&quot;" command="SELECT * FROM [mongo_result_75_3]"/>
  </connection>
  <connection id="42" xr16:uid="{DF6E95D2-FBD6-47AF-866D-215494C0988A}" keepAlive="1" name="Query - mongo_result_75_4" description="Connessione alla query 'mongo_result_75_4' nella cartella di lavoro." type="5" refreshedVersion="0" background="1">
    <dbPr connection="Provider=Microsoft.Mashup.OleDb.1;Data Source=$Workbook$;Location=mongo_result_75_4;Extended Properties=&quot;&quot;" command="SELECT * FROM [mongo_result_75_4]"/>
  </connection>
  <connection id="43" xr16:uid="{EA34D627-B208-4D17-91BB-2A509E521CAC}" keepAlive="1" name="Query - mongo_result_75_5" description="Connessione alla query 'mongo_result_75_5' nella cartella di lavoro." type="5" refreshedVersion="0" background="1">
    <dbPr connection="Provider=Microsoft.Mashup.OleDb.1;Data Source=$Workbook$;Location=mongo_result_75_5;Extended Properties=&quot;&quot;" command="SELECT * FROM [mongo_result_75_5]"/>
  </connection>
  <connection id="44" xr16:uid="{09A88EB7-343F-4DD4-8247-61A4B5128000}" keepAlive="1" name="Query - neo_result_100_1" description="Connessione alla query 'neo_result_100_1' nella cartella di lavoro." type="5" refreshedVersion="0" background="1">
    <dbPr connection="Provider=Microsoft.Mashup.OleDb.1;Data Source=$Workbook$;Location=neo_result_100_1;Extended Properties=&quot;&quot;" command="SELECT * FROM [neo_result_100_1]"/>
  </connection>
  <connection id="45" xr16:uid="{7AB9EEFA-39CF-40A7-A9C4-491D380496F0}" keepAlive="1" name="Query - neo_result_100_2" description="Connessione alla query 'neo_result_100_2' nella cartella di lavoro." type="5" refreshedVersion="0" background="1">
    <dbPr connection="Provider=Microsoft.Mashup.OleDb.1;Data Source=$Workbook$;Location=neo_result_100_2;Extended Properties=&quot;&quot;" command="SELECT * FROM [neo_result_100_2]"/>
  </connection>
  <connection id="46" xr16:uid="{BF7154DF-3E66-4343-B173-E89059A03A20}" keepAlive="1" name="Query - neo_result_100_3" description="Connessione alla query 'neo_result_100_3' nella cartella di lavoro." type="5" refreshedVersion="0" background="1">
    <dbPr connection="Provider=Microsoft.Mashup.OleDb.1;Data Source=$Workbook$;Location=neo_result_100_3;Extended Properties=&quot;&quot;" command="SELECT * FROM [neo_result_100_3]"/>
  </connection>
  <connection id="47" xr16:uid="{09A361D3-FBF6-4F8A-B349-9ED94761FD8A}" keepAlive="1" name="Query - neo_result_100_4" description="Connessione alla query 'neo_result_100_4' nella cartella di lavoro." type="5" refreshedVersion="0" background="1">
    <dbPr connection="Provider=Microsoft.Mashup.OleDb.1;Data Source=$Workbook$;Location=neo_result_100_4;Extended Properties=&quot;&quot;" command="SELECT * FROM [neo_result_100_4]"/>
  </connection>
  <connection id="48" xr16:uid="{568344EC-AE6D-4D68-A5E5-29534B20E8E4}" keepAlive="1" name="Query - neo_result_100_5" description="Connessione alla query 'neo_result_100_5' nella cartella di lavoro." type="5" refreshedVersion="0" background="1">
    <dbPr connection="Provider=Microsoft.Mashup.OleDb.1;Data Source=$Workbook$;Location=neo_result_100_5;Extended Properties=&quot;&quot;" command="SELECT * FROM [neo_result_100_5]"/>
  </connection>
  <connection id="49" xr16:uid="{FC897F6F-1344-4A0F-A287-CD2B14BC9028}" keepAlive="1" name="Query - neo_result_25_1" description="Connessione alla query 'neo_result_25_1' nella cartella di lavoro." type="5" refreshedVersion="8" background="1" saveData="1">
    <dbPr connection="Provider=Microsoft.Mashup.OleDb.1;Data Source=$Workbook$;Location=neo_result_25_1;Extended Properties=&quot;&quot;" command="SELECT * FROM [neo_result_25_1]"/>
  </connection>
  <connection id="50" xr16:uid="{09240022-5FBF-4815-93CE-49C58C4D4100}" keepAlive="1" name="Query - neo_result_25_1 (2)" description="Connessione alla query 'neo_result_25_1 (2)' nella cartella di lavoro." type="5" refreshedVersion="8" background="1" saveData="1">
    <dbPr connection="Provider=Microsoft.Mashup.OleDb.1;Data Source=$Workbook$;Location=&quot;neo_result_25_1 (2)&quot;;Extended Properties=&quot;&quot;" command="SELECT * FROM [neo_result_25_1 (2)]"/>
  </connection>
  <connection id="51" xr16:uid="{5439608E-537B-4D0E-B015-063B23FDC754}" keepAlive="1" name="Query - neo_result_25_1 (3)" description="Connessione alla query 'neo_result_25_1 (3)' nella cartella di lavoro." type="5" refreshedVersion="0" background="1">
    <dbPr connection="Provider=Microsoft.Mashup.OleDb.1;Data Source=$Workbook$;Location=&quot;neo_result_25_1 (3)&quot;;Extended Properties=&quot;&quot;" command="SELECT * FROM [neo_result_25_1 (3)]"/>
  </connection>
  <connection id="52" xr16:uid="{18DFCFF4-D8D7-4320-BF07-BB390B067F12}" keepAlive="1" name="Query - neo_result_25_2" description="Connessione alla query 'neo_result_25_2' nella cartella di lavoro." type="5" refreshedVersion="0" background="1">
    <dbPr connection="Provider=Microsoft.Mashup.OleDb.1;Data Source=$Workbook$;Location=neo_result_25_2;Extended Properties=&quot;&quot;" command="SELECT * FROM [neo_result_25_2]"/>
  </connection>
  <connection id="53" xr16:uid="{F7977514-82FF-4355-AE90-9F8C07A5DD78}" keepAlive="1" name="Query - neo_result_25_2 (2)" description="Connessione alla query 'neo_result_25_2 (2)' nella cartella di lavoro." type="5" refreshedVersion="0" background="1">
    <dbPr connection="Provider=Microsoft.Mashup.OleDb.1;Data Source=$Workbook$;Location=&quot;neo_result_25_2 (2)&quot;;Extended Properties=&quot;&quot;" command="SELECT * FROM [neo_result_25_2 (2)]"/>
  </connection>
  <connection id="54" xr16:uid="{FC4B4518-1DAA-49F0-9EA4-5F47B455A14A}" keepAlive="1" name="Query - neo_result_25_3" description="Connessione alla query 'neo_result_25_3' nella cartella di lavoro." type="5" refreshedVersion="0" background="1">
    <dbPr connection="Provider=Microsoft.Mashup.OleDb.1;Data Source=$Workbook$;Location=neo_result_25_3;Extended Properties=&quot;&quot;" command="SELECT * FROM [neo_result_25_3]"/>
  </connection>
  <connection id="55" xr16:uid="{85B24F22-E5D8-4A6F-8610-6762AF3EE80C}" keepAlive="1" name="Query - neo_result_25_3 (2)" description="Connessione alla query 'neo_result_25_3 (2)' nella cartella di lavoro." type="5" refreshedVersion="0" background="1">
    <dbPr connection="Provider=Microsoft.Mashup.OleDb.1;Data Source=$Workbook$;Location=&quot;neo_result_25_3 (2)&quot;;Extended Properties=&quot;&quot;" command="SELECT * FROM [neo_result_25_3 (2)]"/>
  </connection>
  <connection id="56" xr16:uid="{4FAD69B4-60B9-4672-8A47-90685400B53A}" keepAlive="1" name="Query - neo_result_25_4" description="Connessione alla query 'neo_result_25_4' nella cartella di lavoro." type="5" refreshedVersion="0" background="1">
    <dbPr connection="Provider=Microsoft.Mashup.OleDb.1;Data Source=$Workbook$;Location=neo_result_25_4;Extended Properties=&quot;&quot;" command="SELECT * FROM [neo_result_25_4]"/>
  </connection>
  <connection id="57" xr16:uid="{F0EC4DC9-F0C7-4840-9A1A-D627263C6767}" keepAlive="1" name="Query - neo_result_25_4 (2)" description="Connessione alla query 'neo_result_25_4 (2)' nella cartella di lavoro." type="5" refreshedVersion="0" background="1">
    <dbPr connection="Provider=Microsoft.Mashup.OleDb.1;Data Source=$Workbook$;Location=&quot;neo_result_25_4 (2)&quot;;Extended Properties=&quot;&quot;" command="SELECT * FROM [neo_result_25_4 (2)]"/>
  </connection>
  <connection id="58" xr16:uid="{E8229731-2829-469F-8B85-FD1663E63C23}" keepAlive="1" name="Query - neo_result_25_5" description="Connessione alla query 'neo_result_25_5' nella cartella di lavoro." type="5" refreshedVersion="0" background="1">
    <dbPr connection="Provider=Microsoft.Mashup.OleDb.1;Data Source=$Workbook$;Location=neo_result_25_5;Extended Properties=&quot;&quot;" command="SELECT * FROM [neo_result_25_5]"/>
  </connection>
  <connection id="59" xr16:uid="{FBEFAF06-8ADB-4A30-997A-BF6BDA076299}" keepAlive="1" name="Query - neo_result_25_5 (2)" description="Connessione alla query 'neo_result_25_5 (2)' nella cartella di lavoro." type="5" refreshedVersion="0" background="1">
    <dbPr connection="Provider=Microsoft.Mashup.OleDb.1;Data Source=$Workbook$;Location=&quot;neo_result_25_5 (2)&quot;;Extended Properties=&quot;&quot;" command="SELECT * FROM [neo_result_25_5 (2)]"/>
  </connection>
  <connection id="60" xr16:uid="{FC9001B2-397E-4223-84A3-562E60704C2C}" keepAlive="1" name="Query - neo_result_50_1" description="Connessione alla query 'neo_result_50_1' nella cartella di lavoro." type="5" refreshedVersion="0" background="1">
    <dbPr connection="Provider=Microsoft.Mashup.OleDb.1;Data Source=$Workbook$;Location=neo_result_50_1;Extended Properties=&quot;&quot;" command="SELECT * FROM [neo_result_50_1]"/>
  </connection>
  <connection id="61" xr16:uid="{8B411C0B-C67B-49C7-95ED-418544F06667}" keepAlive="1" name="Query - neo_result_50_2" description="Connessione alla query 'neo_result_50_2' nella cartella di lavoro." type="5" refreshedVersion="0" background="1">
    <dbPr connection="Provider=Microsoft.Mashup.OleDb.1;Data Source=$Workbook$;Location=neo_result_50_2;Extended Properties=&quot;&quot;" command="SELECT * FROM [neo_result_50_2]"/>
  </connection>
  <connection id="62" xr16:uid="{0778416A-72C6-4984-A7F9-58D34FC1B492}" keepAlive="1" name="Query - neo_result_50_3" description="Connessione alla query 'neo_result_50_3' nella cartella di lavoro." type="5" refreshedVersion="0" background="1">
    <dbPr connection="Provider=Microsoft.Mashup.OleDb.1;Data Source=$Workbook$;Location=neo_result_50_3;Extended Properties=&quot;&quot;" command="SELECT * FROM [neo_result_50_3]"/>
  </connection>
  <connection id="63" xr16:uid="{1A04995F-DE14-4567-9940-B8DDC59AED52}" keepAlive="1" name="Query - neo_result_50_4" description="Connessione alla query 'neo_result_50_4' nella cartella di lavoro." type="5" refreshedVersion="0" background="1">
    <dbPr connection="Provider=Microsoft.Mashup.OleDb.1;Data Source=$Workbook$;Location=neo_result_50_4;Extended Properties=&quot;&quot;" command="SELECT * FROM [neo_result_50_4]"/>
  </connection>
  <connection id="64" xr16:uid="{21C0A12D-BFC2-4B13-80A7-B3673190EB81}" keepAlive="1" name="Query - neo_result_50_5" description="Connessione alla query 'neo_result_50_5' nella cartella di lavoro." type="5" refreshedVersion="0" background="1">
    <dbPr connection="Provider=Microsoft.Mashup.OleDb.1;Data Source=$Workbook$;Location=neo_result_50_5;Extended Properties=&quot;&quot;" command="SELECT * FROM [neo_result_50_5]"/>
  </connection>
  <connection id="65" xr16:uid="{02F8A21E-4560-43BF-A9C2-5C802B70832F}" keepAlive="1" name="Query - neo_result_75_1" description="Connessione alla query 'neo_result_75_1' nella cartella di lavoro." type="5" refreshedVersion="0" background="1">
    <dbPr connection="Provider=Microsoft.Mashup.OleDb.1;Data Source=$Workbook$;Location=neo_result_75_1;Extended Properties=&quot;&quot;" command="SELECT * FROM [neo_result_75_1]"/>
  </connection>
  <connection id="66" xr16:uid="{28A42753-E24D-468B-86C1-28394A2E97E5}" keepAlive="1" name="Query - neo_result_75_2" description="Connessione alla query 'neo_result_75_2' nella cartella di lavoro." type="5" refreshedVersion="0" background="1">
    <dbPr connection="Provider=Microsoft.Mashup.OleDb.1;Data Source=$Workbook$;Location=neo_result_75_2;Extended Properties=&quot;&quot;" command="SELECT * FROM [neo_result_75_2]"/>
  </connection>
  <connection id="67" xr16:uid="{35EB6763-E982-41E9-981D-5269301A0DAD}" keepAlive="1" name="Query - neo_result_75_3" description="Connessione alla query 'neo_result_75_3' nella cartella di lavoro." type="5" refreshedVersion="0" background="1">
    <dbPr connection="Provider=Microsoft.Mashup.OleDb.1;Data Source=$Workbook$;Location=neo_result_75_3;Extended Properties=&quot;&quot;" command="SELECT * FROM [neo_result_75_3]"/>
  </connection>
  <connection id="68" xr16:uid="{1036F9A6-734E-4B01-8397-79DD884D9939}" keepAlive="1" name="Query - neo_result_75_4" description="Connessione alla query 'neo_result_75_4' nella cartella di lavoro." type="5" refreshedVersion="0" background="1">
    <dbPr connection="Provider=Microsoft.Mashup.OleDb.1;Data Source=$Workbook$;Location=neo_result_75_4;Extended Properties=&quot;&quot;" command="SELECT * FROM [neo_result_75_4]"/>
  </connection>
  <connection id="69" xr16:uid="{99D3C2EB-4027-4F74-9D77-AFFA0E61FDCF}" keepAlive="1" name="Query - neo_result_75_5" description="Connessione alla query 'neo_result_75_5' nella cartella di lavoro." type="5" refreshedVersion="0" background="1">
    <dbPr connection="Provider=Microsoft.Mashup.OleDb.1;Data Source=$Workbook$;Location=neo_result_75_5;Extended Properties=&quot;&quot;" command="SELECT * FROM [neo_result_75_5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<sst xmlns="http://schemas.openxmlformats.org/spreadsheetml/2006/main" count="98" uniqueCount="23">
  <si>
    <t>25%</t>
  </si>
  <si>
    <t>MongoDB</t>
  </si>
  <si>
    <t>50%</t>
  </si>
  <si>
    <t>100%</t>
  </si>
  <si>
    <t>75%</t>
  </si>
  <si>
    <t>Primi Tempi</t>
  </si>
  <si>
    <t>Tempi Medi - 30 rip.</t>
  </si>
  <si>
    <t>I.d.C. 95%</t>
  </si>
  <si>
    <t>Dev. Std.</t>
  </si>
  <si>
    <t>Media</t>
  </si>
  <si>
    <t xml:space="preserve">MongoDB </t>
  </si>
  <si>
    <t>Neo4j</t>
  </si>
  <si>
    <t xml:space="preserve">Neo4j </t>
  </si>
  <si>
    <t>1,.722876</t>
  </si>
  <si>
    <t>Address</t>
  </si>
  <si>
    <t>Claim</t>
  </si>
  <si>
    <t>Email</t>
  </si>
  <si>
    <t>Lawyer</t>
  </si>
  <si>
    <t>Phone</t>
  </si>
  <si>
    <t>SSN</t>
  </si>
  <si>
    <t>TOTALE</t>
  </si>
  <si>
    <t>Customer</t>
  </si>
  <si>
    <t>Evaluators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</si>
</sst>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9" fontId="5" fillId="7" borderId="1" xfId="0" applyNumberFormat="1" applyFont="1" applyFill="1" applyBorder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5" fontId="6" fillId="4" borderId="0" xfId="0" applyNumberFormat="1" applyFont="1" applyFill="1" applyAlignment="1">
      <alignment horizontal="center"/>
    </xf>
    <xf numFmtId="165" fontId="6" fillId="5" borderId="0" xfId="0" applyNumberFormat="1" applyFont="1" applyFill="1" applyAlignment="1">
      <alignment horizontal="center"/>
    </xf>
    <xf numFmtId="165" fontId="6" fillId="3" borderId="0" xfId="0" applyNumberFormat="1" applyFont="1" applyFill="1" applyAlignment="1">
      <alignment horizontal="center"/>
    </xf>
    <xf numFmtId="165" fontId="6" fillId="6" borderId="0" xfId="0" applyNumberFormat="1" applyFont="1" applyFill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4" fillId="5" borderId="1" xfId="0" applyNumberFormat="1" applyFont="1" applyFill="1" applyBorder="1" applyAlignment="1">
      <alignment horizontal="center"/>
    </xf>
    <xf numFmtId="165" fontId="2" fillId="6" borderId="1" xfId="0" applyNumberFormat="1" applyFont="1" applyFill="1" applyBorder="1" applyAlignment="1">
      <alignment horizontal="center"/>
    </xf>
    <xf numFmtId="0" fontId="7" fillId="0" borderId="0" xfId="0" applyFont="1"/>
    <xf numFmtId="9" fontId="0" fillId="0" borderId="0" xfId="0" applyNumberFormat="1"/>
    <xf numFmtId="3" fontId="8" fillId="0" borderId="0" xfId="0" applyNumberFormat="1" applyFont="1" applyAlignment="1">
      <alignment vertical="center"/>
    </xf>
    <xf numFmtId="3" fontId="0" fillId="0" borderId="0" xfId="0" applyNumberFormat="1"/>
    <xf numFmtId="165" fontId="5" fillId="7" borderId="2" xfId="0" applyNumberFormat="1" applyFont="1" applyFill="1" applyBorder="1" applyAlignment="1">
      <alignment horizontal="center"/>
    </xf>
    <xf numFmtId="165" fontId="5" fillId="7" borderId="3" xfId="0" applyNumberFormat="1" applyFont="1" applyFill="1" applyBorder="1" applyAlignment="1">
      <alignment horizontal="center"/>
    </xf>
    <xf numFmtId="165" fontId="5" fillId="7" borderId="1" xfId="0" applyNumberFormat="1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</cellXfs>
  <cellStyles count="1">
    <cellStyle name="Normale" xfId="0" builtinId="0"/>
  </cellStyles>
  <dxfs count="40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0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0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0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0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4" formatCode="0.00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4" formatCode="0.00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4" formatCode="0.00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4" formatCode="0.00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numFmt numFmtId="0" formatCode="General"/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numFmt numFmtId="0" formatCode="General"/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numFmt numFmtId="0" formatCode="General"/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numFmt numFmtId="0" formatCode="General"/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Primi Tempi - 1ᵃ Query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'1ᵃ Query'!$E$3</c:f>
              <c:strCache>
                <c:ptCount val="1"/>
                <c:pt idx="0">
                  <c:v>MongoDB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'1ᵃ Query'!$D$4:$D$7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'1ᵃ Query'!$E$4:$E$7</c:f>
              <c:numCache>
                <c:formatCode>0.000</c:formatCode>
                <c:ptCount val="4"/>
                <c:pt idx="0">
                  <c:v>3.8590429999999998</c:v>
                </c:pt>
                <c:pt idx="1">
                  <c:v>6.2127020000000002</c:v>
                </c:pt>
                <c:pt idx="2">
                  <c:v>11.830568</c:v>
                </c:pt>
                <c:pt idx="3">
                  <c:v>6.0658450000000004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66-4922-AA58-9E73E6E36A82}"/>
            </c:ext>
          </c:extLst>
        </c:ser>
        <c:ser>
          <c:idx val="1"/>
          <c:order val="1"/>
          <c:tx>
            <c:strRef>
              <c:f>'1ᵃ Query'!$F$3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'1ᵃ Query'!$D$4:$D$7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'1ᵃ Query'!$F$4:$F$7</c:f>
              <c:numCache>
                <c:formatCode>0.000</c:formatCode>
                <c:ptCount val="4"/>
                <c:pt idx="0">
                  <c:v>60.471582412719698</c:v>
                </c:pt>
                <c:pt idx="1">
                  <c:v>92.0840740203857</c:v>
                </c:pt>
                <c:pt idx="2">
                  <c:v>56.111478805541999</c:v>
                </c:pt>
                <c:pt idx="3">
                  <c:v>47.993612289428697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66-4922-AA58-9E73E6E36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3618447"/>
        <c:axId val="833622191"/>
      </c:barChart>
      <c:catAx>
        <c:axId val="833618447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3622191"/>
        <c:crosses val="autoZero"/>
        <c:auto val="1"/>
        <c:lblAlgn val="ctr"/>
        <c:lblOffset val="100"/>
        <c:noMultiLvlLbl val="0"/>
      </c:catAx>
      <c:valAx>
        <c:axId val="83362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361844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Tempi Medi - 1ᵃ Query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'1ᵃ Query'!$O$3</c:f>
              <c:strCache>
                <c:ptCount val="1"/>
                <c:pt idx="0">
                  <c:v>MongoDB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'1ᵃ Query'!$E$65:$H$65</c:f>
                <c:numCache>
                  <c:formatCode>General</c:formatCode>
                  <c:ptCount val="4"/>
                  <c:pt idx="0">
                    <c:v>7.3873473643557105E-2</c:v>
                  </c:pt>
                  <c:pt idx="1">
                    <c:v>6.0886102434982242E-2</c:v>
                  </c:pt>
                  <c:pt idx="2">
                    <c:v>0.10063163340122747</c:v>
                  </c:pt>
                  <c:pt idx="3">
                    <c:v>9.7259875544157118E-2</c:v>
                  </c:pt>
                </c:numCache>
              </c:numRef>
            </c:plus>
            <c:minus>
              <c:numRef>
                <c:f>'1ᵃ Query'!$E$65:$H$65</c:f>
                <c:numCache>
                  <c:formatCode>General</c:formatCode>
                  <c:ptCount val="4"/>
                  <c:pt idx="0">
                    <c:v>7.3873473643557105E-2</c:v>
                  </c:pt>
                  <c:pt idx="1">
                    <c:v>6.0886102434982242E-2</c:v>
                  </c:pt>
                  <c:pt idx="2">
                    <c:v>0.10063163340122747</c:v>
                  </c:pt>
                  <c:pt idx="3">
                    <c:v>9.7259875544157118E-2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'1ᵃ Query'!$N$4:$N$7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'1ᵃ Query'!$O$4:$O$7</c:f>
              <c:numCache>
                <c:formatCode>0.000</c:formatCode>
                <c:ptCount val="4"/>
                <c:pt idx="0">
                  <c:v>4.4244607333333335</c:v>
                </c:pt>
                <c:pt idx="1">
                  <c:v>4.4355630999999986</c:v>
                </c:pt>
                <c:pt idx="2">
                  <c:v>5.4809729333333337</c:v>
                </c:pt>
                <c:pt idx="3">
                  <c:v>6.1983824999999992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97-4BA2-9A06-5A76384D3D24}"/>
            </c:ext>
          </c:extLst>
        </c:ser>
        <c:ser>
          <c:idx val="1"/>
          <c:order val="1"/>
          <c:tx>
            <c:strRef>
              <c:f>'1ᵃ Query'!$P$3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'1ᵃ Query'!$K$65:$N$65</c:f>
                <c:numCache>
                  <c:formatCode>General</c:formatCode>
                  <c:ptCount val="4"/>
                  <c:pt idx="0">
                    <c:v>1.90562590727292</c:v>
                  </c:pt>
                  <c:pt idx="1">
                    <c:v>1.6551473882603018</c:v>
                  </c:pt>
                  <c:pt idx="2">
                    <c:v>1.1140773256203262</c:v>
                  </c:pt>
                  <c:pt idx="3">
                    <c:v>2.5028187421869168</c:v>
                  </c:pt>
                </c:numCache>
              </c:numRef>
            </c:plus>
            <c:minus>
              <c:numRef>
                <c:f>'1ᵃ Query'!$K$65:$N$65</c:f>
                <c:numCache>
                  <c:formatCode>General</c:formatCode>
                  <c:ptCount val="4"/>
                  <c:pt idx="0">
                    <c:v>1.90562590727292</c:v>
                  </c:pt>
                  <c:pt idx="1">
                    <c:v>1.6551473882603018</c:v>
                  </c:pt>
                  <c:pt idx="2">
                    <c:v>1.1140773256203262</c:v>
                  </c:pt>
                  <c:pt idx="3">
                    <c:v>2.5028187421869168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'1ᵃ Query'!$N$4:$N$7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'1ᵃ Query'!$P$4:$P$7</c:f>
              <c:numCache>
                <c:formatCode>0.000</c:formatCode>
                <c:ptCount val="4"/>
                <c:pt idx="0">
                  <c:v>23.881173133850048</c:v>
                </c:pt>
                <c:pt idx="1">
                  <c:v>26.524821917215938</c:v>
                </c:pt>
                <c:pt idx="2">
                  <c:v>15.815989176432254</c:v>
                </c:pt>
                <c:pt idx="3">
                  <c:v>35.367314020792591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97-4BA2-9A06-5A76384D3D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138671"/>
        <c:axId val="1011388463"/>
      </c:barChart>
      <c:catAx>
        <c:axId val="197138671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11388463"/>
        <c:crosses val="autoZero"/>
        <c:auto val="1"/>
        <c:lblAlgn val="ctr"/>
        <c:lblOffset val="100"/>
        <c:noMultiLvlLbl val="0"/>
      </c:catAx>
      <c:valAx>
        <c:axId val="1011388463"/>
        <c:scaling>
          <c:orientation val="minMax"/>
          <c:max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713867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Primi Tempi - 2ᵃ Query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'2ᵃ Query'!$E$3</c:f>
              <c:strCache>
                <c:ptCount val="1"/>
                <c:pt idx="0">
                  <c:v>MongoDB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'2ᵃ Query'!$D$4:$D$7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'2ᵃ Query'!$E$4:$E$7</c:f>
              <c:numCache>
                <c:formatCode>0.000</c:formatCode>
                <c:ptCount val="4"/>
                <c:pt idx="0">
                  <c:v>25.561810000000001</c:v>
                </c:pt>
                <c:pt idx="1">
                  <c:v>21.047592000000002</c:v>
                </c:pt>
                <c:pt idx="2">
                  <c:v>12.351513000000001</c:v>
                </c:pt>
                <c:pt idx="3">
                  <c:v>29.323101000000001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1B-4BD6-BD0A-8B468AFA2092}"/>
            </c:ext>
          </c:extLst>
        </c:ser>
        <c:ser>
          <c:idx val="1"/>
          <c:order val="1"/>
          <c:tx>
            <c:strRef>
              <c:f>'2ᵃ Query'!$F$3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'2ᵃ Query'!$D$4:$D$7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'2ᵃ Query'!$F$4:$F$7</c:f>
              <c:numCache>
                <c:formatCode>0.000</c:formatCode>
                <c:ptCount val="4"/>
                <c:pt idx="0">
                  <c:v>40.157365798950202</c:v>
                </c:pt>
                <c:pt idx="1">
                  <c:v>33.384847640991197</c:v>
                </c:pt>
                <c:pt idx="2">
                  <c:v>47.139453887939403</c:v>
                </c:pt>
                <c:pt idx="3">
                  <c:v>28.873414993286101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1B-4BD6-BD0A-8B468AFA2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3618447"/>
        <c:axId val="833622191"/>
      </c:barChart>
      <c:catAx>
        <c:axId val="833618447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3622191"/>
        <c:crosses val="autoZero"/>
        <c:auto val="1"/>
        <c:lblAlgn val="ctr"/>
        <c:lblOffset val="100"/>
        <c:noMultiLvlLbl val="0"/>
      </c:catAx>
      <c:valAx>
        <c:axId val="83362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361844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Tempi Medi - 2ᵃ Query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'2ᵃ Query'!$O$3</c:f>
              <c:strCache>
                <c:ptCount val="1"/>
                <c:pt idx="0">
                  <c:v>MongoDB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'2ᵃ Query'!$E$65:$H$65</c:f>
                <c:numCache>
                  <c:formatCode>General</c:formatCode>
                  <c:ptCount val="4"/>
                  <c:pt idx="0">
                    <c:v>0.14318335543026944</c:v>
                  </c:pt>
                  <c:pt idx="1">
                    <c:v>0.21534752771321625</c:v>
                  </c:pt>
                  <c:pt idx="2">
                    <c:v>0.24468636730595023</c:v>
                  </c:pt>
                  <c:pt idx="3">
                    <c:v>0.33017963914784687</c:v>
                  </c:pt>
                </c:numCache>
              </c:numRef>
            </c:plus>
            <c:minus>
              <c:numRef>
                <c:f>'2ᵃ Query'!$E$65:$H$65</c:f>
                <c:numCache>
                  <c:formatCode>General</c:formatCode>
                  <c:ptCount val="4"/>
                  <c:pt idx="0">
                    <c:v>0.14318335543026944</c:v>
                  </c:pt>
                  <c:pt idx="1">
                    <c:v>0.21534752771321625</c:v>
                  </c:pt>
                  <c:pt idx="2">
                    <c:v>0.24468636730595023</c:v>
                  </c:pt>
                  <c:pt idx="3">
                    <c:v>0.33017963914784687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'2ᵃ Query'!$N$4:$N$7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'2ᵃ Query'!$O$4:$O$7</c:f>
              <c:numCache>
                <c:formatCode>0.000</c:formatCode>
                <c:ptCount val="4"/>
                <c:pt idx="0">
                  <c:v>6.5991400999999996</c:v>
                </c:pt>
                <c:pt idx="1">
                  <c:v>16.051578500000002</c:v>
                </c:pt>
                <c:pt idx="2">
                  <c:v>7.4712080000000007</c:v>
                </c:pt>
                <c:pt idx="3">
                  <c:v>7.898271137931034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C2-4F96-8AE8-130993C46FAC}"/>
            </c:ext>
          </c:extLst>
        </c:ser>
        <c:ser>
          <c:idx val="1"/>
          <c:order val="1"/>
          <c:tx>
            <c:strRef>
              <c:f>'2ᵃ Query'!$P$3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'2ᵃ Query'!$K$65:$N$65</c:f>
                <c:numCache>
                  <c:formatCode>General</c:formatCode>
                  <c:ptCount val="4"/>
                  <c:pt idx="0">
                    <c:v>1.7656340977152423</c:v>
                  </c:pt>
                  <c:pt idx="1">
                    <c:v>2.1300072318060517</c:v>
                  </c:pt>
                  <c:pt idx="2">
                    <c:v>1.0300017382485287</c:v>
                  </c:pt>
                  <c:pt idx="3">
                    <c:v>2.1147433583450455</c:v>
                  </c:pt>
                </c:numCache>
              </c:numRef>
            </c:plus>
            <c:minus>
              <c:numRef>
                <c:f>'2ᵃ Query'!$K$65:$N$65</c:f>
                <c:numCache>
                  <c:formatCode>General</c:formatCode>
                  <c:ptCount val="4"/>
                  <c:pt idx="0">
                    <c:v>1.7656340977152423</c:v>
                  </c:pt>
                  <c:pt idx="1">
                    <c:v>2.1300072318060517</c:v>
                  </c:pt>
                  <c:pt idx="2">
                    <c:v>1.0300017382485287</c:v>
                  </c:pt>
                  <c:pt idx="3">
                    <c:v>2.1147433583450455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'2ᵃ Query'!$N$4:$N$7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'2ᵃ Query'!$P$4:$P$7</c:f>
              <c:numCache>
                <c:formatCode>0.000</c:formatCode>
                <c:ptCount val="4"/>
                <c:pt idx="0">
                  <c:v>18.784141540527287</c:v>
                </c:pt>
                <c:pt idx="1">
                  <c:v>20.858120918273876</c:v>
                </c:pt>
                <c:pt idx="2">
                  <c:v>17.905070177713981</c:v>
                </c:pt>
                <c:pt idx="3">
                  <c:v>21.993962923685679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C2-4F96-8AE8-130993C46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138671"/>
        <c:axId val="1011388463"/>
      </c:barChart>
      <c:catAx>
        <c:axId val="197138671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11388463"/>
        <c:crosses val="autoZero"/>
        <c:auto val="1"/>
        <c:lblAlgn val="ctr"/>
        <c:lblOffset val="100"/>
        <c:noMultiLvlLbl val="0"/>
      </c:catAx>
      <c:valAx>
        <c:axId val="101138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713867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Primi Tempi - 3ᵃ Query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'3ᵃ Query'!$E$3</c:f>
              <c:strCache>
                <c:ptCount val="1"/>
                <c:pt idx="0">
                  <c:v>MongoDB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'3ᵃ Query'!$D$4:$D$7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'3ᵃ Query'!$E$4:$E$7</c:f>
              <c:numCache>
                <c:formatCode>0.000</c:formatCode>
                <c:ptCount val="4"/>
                <c:pt idx="0">
                  <c:v>55.172919999999998</c:v>
                </c:pt>
                <c:pt idx="1">
                  <c:v>92.105389000000002</c:v>
                </c:pt>
                <c:pt idx="2">
                  <c:v>44.038772999999999</c:v>
                </c:pt>
                <c:pt idx="3">
                  <c:v>84.585427999999993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80-4BB2-941C-32FD36AC27D6}"/>
            </c:ext>
          </c:extLst>
        </c:ser>
        <c:ser>
          <c:idx val="1"/>
          <c:order val="1"/>
          <c:tx>
            <c:strRef>
              <c:f>'3ᵃ Query'!$F$3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'3ᵃ Query'!$D$4:$D$7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'3ᵃ Query'!$F$4:$F$7</c:f>
              <c:numCache>
                <c:formatCode>0.000</c:formatCode>
                <c:ptCount val="4"/>
                <c:pt idx="0">
                  <c:v>50.534009933471602</c:v>
                </c:pt>
                <c:pt idx="1">
                  <c:v>42.176933288574197</c:v>
                </c:pt>
                <c:pt idx="2">
                  <c:v>46.506137847900298</c:v>
                </c:pt>
                <c:pt idx="3">
                  <c:v>36.229095458984297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80-4BB2-941C-32FD36AC2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3618447"/>
        <c:axId val="833622191"/>
      </c:barChart>
      <c:catAx>
        <c:axId val="833618447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3622191"/>
        <c:crosses val="autoZero"/>
        <c:auto val="1"/>
        <c:lblAlgn val="ctr"/>
        <c:lblOffset val="100"/>
        <c:noMultiLvlLbl val="0"/>
      </c:catAx>
      <c:valAx>
        <c:axId val="83362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361844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Tempi Medi - 3ᵃ Query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'3ᵃ Query'!$O$3</c:f>
              <c:strCache>
                <c:ptCount val="1"/>
                <c:pt idx="0">
                  <c:v>MongoDB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'3ᵃ Query'!$E$65:$H$65</c:f>
                <c:numCache>
                  <c:formatCode>General</c:formatCode>
                  <c:ptCount val="4"/>
                  <c:pt idx="0">
                    <c:v>0.36466924297125025</c:v>
                  </c:pt>
                  <c:pt idx="1">
                    <c:v>0.47910031239766254</c:v>
                  </c:pt>
                  <c:pt idx="2">
                    <c:v>0.26194207882978421</c:v>
                  </c:pt>
                  <c:pt idx="3">
                    <c:v>0.42672898220966371</c:v>
                  </c:pt>
                </c:numCache>
              </c:numRef>
            </c:plus>
            <c:minus>
              <c:numRef>
                <c:f>'3ᵃ Query'!$E$65:$H$65</c:f>
                <c:numCache>
                  <c:formatCode>General</c:formatCode>
                  <c:ptCount val="4"/>
                  <c:pt idx="0">
                    <c:v>0.36466924297125025</c:v>
                  </c:pt>
                  <c:pt idx="1">
                    <c:v>0.47910031239766254</c:v>
                  </c:pt>
                  <c:pt idx="2">
                    <c:v>0.26194207882978421</c:v>
                  </c:pt>
                  <c:pt idx="3">
                    <c:v>0.42672898220966371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'3ᵃ Query'!$N$4:$N$7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'3ᵃ Query'!$O$4:$O$7</c:f>
              <c:numCache>
                <c:formatCode>0.000</c:formatCode>
                <c:ptCount val="4"/>
                <c:pt idx="0">
                  <c:v>23.513738400000005</c:v>
                </c:pt>
                <c:pt idx="1">
                  <c:v>51.759274699999999</c:v>
                </c:pt>
                <c:pt idx="2">
                  <c:v>20.010121633333327</c:v>
                </c:pt>
                <c:pt idx="3">
                  <c:v>33.322016399999995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6D-4AC0-B2EC-50651571B59B}"/>
            </c:ext>
          </c:extLst>
        </c:ser>
        <c:ser>
          <c:idx val="1"/>
          <c:order val="1"/>
          <c:tx>
            <c:strRef>
              <c:f>'3ᵃ Query'!$P$3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'3ᵃ Query'!$K$65:$N$65</c:f>
                <c:numCache>
                  <c:formatCode>General</c:formatCode>
                  <c:ptCount val="4"/>
                  <c:pt idx="0">
                    <c:v>1.9604778119131963</c:v>
                  </c:pt>
                  <c:pt idx="1">
                    <c:v>2.5064603193127839</c:v>
                  </c:pt>
                  <c:pt idx="2">
                    <c:v>1.5049432920553565</c:v>
                  </c:pt>
                  <c:pt idx="3">
                    <c:v>2.1449557366916214</c:v>
                  </c:pt>
                </c:numCache>
              </c:numRef>
            </c:plus>
            <c:minus>
              <c:numRef>
                <c:f>'3ᵃ Query'!$K$65:$N$65</c:f>
                <c:numCache>
                  <c:formatCode>General</c:formatCode>
                  <c:ptCount val="4"/>
                  <c:pt idx="0">
                    <c:v>1.9604778119131963</c:v>
                  </c:pt>
                  <c:pt idx="1">
                    <c:v>2.5064603193127839</c:v>
                  </c:pt>
                  <c:pt idx="2">
                    <c:v>1.5049432920553565</c:v>
                  </c:pt>
                  <c:pt idx="3">
                    <c:v>2.1449557366916214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'3ᵃ Query'!$N$4:$N$7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'3ᵃ Query'!$P$4:$P$7</c:f>
              <c:numCache>
                <c:formatCode>0.000</c:formatCode>
                <c:ptCount val="4"/>
                <c:pt idx="0">
                  <c:v>21.791307131449344</c:v>
                </c:pt>
                <c:pt idx="1">
                  <c:v>23.215476671854621</c:v>
                </c:pt>
                <c:pt idx="2">
                  <c:v>15.831216176350884</c:v>
                </c:pt>
                <c:pt idx="3">
                  <c:v>20.961260795593208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6D-4AC0-B2EC-50651571B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138671"/>
        <c:axId val="1011388463"/>
      </c:barChart>
      <c:catAx>
        <c:axId val="197138671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11388463"/>
        <c:crosses val="autoZero"/>
        <c:auto val="1"/>
        <c:lblAlgn val="ctr"/>
        <c:lblOffset val="100"/>
        <c:noMultiLvlLbl val="0"/>
      </c:catAx>
      <c:valAx>
        <c:axId val="1011388463"/>
        <c:scaling>
          <c:orientation val="minMax"/>
          <c:max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713867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Primi Tempi - 4ᵃ Query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'4ᵃ Query'!$E$3</c:f>
              <c:strCache>
                <c:ptCount val="1"/>
                <c:pt idx="0">
                  <c:v>MongoDB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'4ᵃ Query'!$D$4:$D$7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'4ᵃ Query'!$E$4:$E$7</c:f>
              <c:numCache>
                <c:formatCode>0.000</c:formatCode>
                <c:ptCount val="4"/>
                <c:pt idx="0">
                  <c:v>214.30754661559999</c:v>
                </c:pt>
                <c:pt idx="1">
                  <c:v>490.73624610900799</c:v>
                </c:pt>
                <c:pt idx="2">
                  <c:v>272.10736274719198</c:v>
                </c:pt>
                <c:pt idx="3">
                  <c:v>275.799751281738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57-4856-BF4D-EA93B922E9C3}"/>
            </c:ext>
          </c:extLst>
        </c:ser>
        <c:ser>
          <c:idx val="1"/>
          <c:order val="1"/>
          <c:tx>
            <c:strRef>
              <c:f>'4ᵃ Query'!$F$3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'4ᵃ Query'!$D$4:$D$7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'4ᵃ Query'!$F$4:$F$7</c:f>
              <c:numCache>
                <c:formatCode>0.000</c:formatCode>
                <c:ptCount val="4"/>
                <c:pt idx="0">
                  <c:v>56.457042694091797</c:v>
                </c:pt>
                <c:pt idx="1">
                  <c:v>67.994117736816406</c:v>
                </c:pt>
                <c:pt idx="2">
                  <c:v>69.480180740356403</c:v>
                </c:pt>
                <c:pt idx="3">
                  <c:v>65.5429363250732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57-4856-BF4D-EA93B922E9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3618447"/>
        <c:axId val="833622191"/>
      </c:barChart>
      <c:catAx>
        <c:axId val="833618447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3622191"/>
        <c:crosses val="autoZero"/>
        <c:auto val="1"/>
        <c:lblAlgn val="ctr"/>
        <c:lblOffset val="100"/>
        <c:noMultiLvlLbl val="0"/>
      </c:catAx>
      <c:valAx>
        <c:axId val="83362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361844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Tempi Medi - 4ᵃ Query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'4ᵃ Query'!$O$3</c:f>
              <c:strCache>
                <c:ptCount val="1"/>
                <c:pt idx="0">
                  <c:v>MongoDB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'4ᵃ Query'!$E$65:$H$65</c:f>
                <c:numCache>
                  <c:formatCode>General</c:formatCode>
                  <c:ptCount val="4"/>
                  <c:pt idx="0">
                    <c:v>1.1866432838397629</c:v>
                  </c:pt>
                  <c:pt idx="1">
                    <c:v>7.5787856610168047</c:v>
                  </c:pt>
                  <c:pt idx="2">
                    <c:v>1.5349041896608524</c:v>
                  </c:pt>
                  <c:pt idx="3">
                    <c:v>1.4911160850013105</c:v>
                  </c:pt>
                </c:numCache>
              </c:numRef>
            </c:plus>
            <c:minus>
              <c:numRef>
                <c:f>'4ᵃ Query'!$E$65:$H$65</c:f>
                <c:numCache>
                  <c:formatCode>General</c:formatCode>
                  <c:ptCount val="4"/>
                  <c:pt idx="0">
                    <c:v>1.1866432838397629</c:v>
                  </c:pt>
                  <c:pt idx="1">
                    <c:v>7.5787856610168047</c:v>
                  </c:pt>
                  <c:pt idx="2">
                    <c:v>1.5349041896608524</c:v>
                  </c:pt>
                  <c:pt idx="3">
                    <c:v>1.4911160850013105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'4ᵃ Query'!$N$4:$N$7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'4ᵃ Query'!$O$4:$O$7</c:f>
              <c:numCache>
                <c:formatCode>0.000</c:formatCode>
                <c:ptCount val="4"/>
                <c:pt idx="0">
                  <c:v>161.84194087982124</c:v>
                </c:pt>
                <c:pt idx="1">
                  <c:v>517.69372622172011</c:v>
                </c:pt>
                <c:pt idx="2">
                  <c:v>202.7757008870438</c:v>
                </c:pt>
                <c:pt idx="3">
                  <c:v>174.265678723653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A3-4C0B-9088-54074DB96D70}"/>
            </c:ext>
          </c:extLst>
        </c:ser>
        <c:ser>
          <c:idx val="1"/>
          <c:order val="1"/>
          <c:tx>
            <c:strRef>
              <c:f>'4ᵃ Query'!$P$3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'4ᵃ Query'!$K$65:$N$65</c:f>
                <c:numCache>
                  <c:formatCode>General</c:formatCode>
                  <c:ptCount val="4"/>
                  <c:pt idx="0">
                    <c:v>1.8382134400468559</c:v>
                  </c:pt>
                  <c:pt idx="1">
                    <c:v>2.970652189331807</c:v>
                  </c:pt>
                  <c:pt idx="2">
                    <c:v>1.5862389275483137</c:v>
                  </c:pt>
                  <c:pt idx="3">
                    <c:v>1.9088621120859148</c:v>
                  </c:pt>
                </c:numCache>
              </c:numRef>
            </c:plus>
            <c:minus>
              <c:numRef>
                <c:f>'4ᵃ Query'!$K$65:$N$65</c:f>
                <c:numCache>
                  <c:formatCode>General</c:formatCode>
                  <c:ptCount val="4"/>
                  <c:pt idx="0">
                    <c:v>1.8382134400468559</c:v>
                  </c:pt>
                  <c:pt idx="1">
                    <c:v>2.970652189331807</c:v>
                  </c:pt>
                  <c:pt idx="2">
                    <c:v>1.5862389275483137</c:v>
                  </c:pt>
                  <c:pt idx="3">
                    <c:v>1.9088621120859148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'4ᵃ Query'!$N$4:$N$7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'4ᵃ Query'!$P$4:$P$7</c:f>
              <c:numCache>
                <c:formatCode>0.000</c:formatCode>
                <c:ptCount val="4"/>
                <c:pt idx="0">
                  <c:v>18.211952845255489</c:v>
                </c:pt>
                <c:pt idx="1">
                  <c:v>32.204723358154212</c:v>
                </c:pt>
                <c:pt idx="2">
                  <c:v>15.793069203694618</c:v>
                </c:pt>
                <c:pt idx="3">
                  <c:v>21.541802088419555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A3-4C0B-9088-54074DB96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138671"/>
        <c:axId val="1011388463"/>
      </c:barChart>
      <c:catAx>
        <c:axId val="197138671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11388463"/>
        <c:crosses val="autoZero"/>
        <c:auto val="1"/>
        <c:lblAlgn val="ctr"/>
        <c:lblOffset val="100"/>
        <c:noMultiLvlLbl val="0"/>
      </c:catAx>
      <c:valAx>
        <c:axId val="1011388463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713867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8</xdr:row>
      <xdr:rowOff>4761</xdr:rowOff>
    </xdr:from>
    <xdr:to>
      <xdr:col>9</xdr:col>
      <xdr:colOff>0</xdr:colOff>
      <xdr:row>28</xdr:row>
      <xdr:rowOff>9524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B3EEF5D-DC43-4204-B585-2B4320ABF5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4761</xdr:colOff>
      <xdr:row>8</xdr:row>
      <xdr:rowOff>4762</xdr:rowOff>
    </xdr:from>
    <xdr:to>
      <xdr:col>19</xdr:col>
      <xdr:colOff>123824</xdr:colOff>
      <xdr:row>28</xdr:row>
      <xdr:rowOff>19050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98187BEF-C869-4D94-BABC-D3CFC7CDB5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8</xdr:row>
      <xdr:rowOff>4761</xdr:rowOff>
    </xdr:from>
    <xdr:to>
      <xdr:col>9</xdr:col>
      <xdr:colOff>0</xdr:colOff>
      <xdr:row>28</xdr:row>
      <xdr:rowOff>9524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39A9644-53F0-4C92-A5B8-E58062A2B2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4761</xdr:colOff>
      <xdr:row>8</xdr:row>
      <xdr:rowOff>4762</xdr:rowOff>
    </xdr:from>
    <xdr:to>
      <xdr:col>19</xdr:col>
      <xdr:colOff>123824</xdr:colOff>
      <xdr:row>28</xdr:row>
      <xdr:rowOff>19050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3B118B05-876E-48D9-A015-B13D487BA9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8</xdr:row>
      <xdr:rowOff>4761</xdr:rowOff>
    </xdr:from>
    <xdr:to>
      <xdr:col>9</xdr:col>
      <xdr:colOff>0</xdr:colOff>
      <xdr:row>28</xdr:row>
      <xdr:rowOff>9524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C9B1814-5492-4953-BD7F-929CB9B92D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35241</xdr:colOff>
      <xdr:row>8</xdr:row>
      <xdr:rowOff>6667</xdr:rowOff>
    </xdr:from>
    <xdr:to>
      <xdr:col>19</xdr:col>
      <xdr:colOff>154304</xdr:colOff>
      <xdr:row>28</xdr:row>
      <xdr:rowOff>15240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AB878F33-A284-40F3-B92B-B2B2E7207C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8</xdr:row>
      <xdr:rowOff>4761</xdr:rowOff>
    </xdr:from>
    <xdr:to>
      <xdr:col>9</xdr:col>
      <xdr:colOff>0</xdr:colOff>
      <xdr:row>28</xdr:row>
      <xdr:rowOff>9524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086A57D-2E46-4500-BE12-3A28EA8446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4761</xdr:colOff>
      <xdr:row>8</xdr:row>
      <xdr:rowOff>4762</xdr:rowOff>
    </xdr:from>
    <xdr:to>
      <xdr:col>19</xdr:col>
      <xdr:colOff>123824</xdr:colOff>
      <xdr:row>28</xdr:row>
      <xdr:rowOff>19050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0A308BF2-29A9-4E5D-9A15-AD996D3399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8" xr16:uid="{20928045-006A-473D-88C8-1AEF7A580E37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2" xr16:uid="{4768EE71-024D-401F-96FF-E4FDD5FDCD50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9" xr16:uid="{E644C2D6-8666-469D-9640-4107E189EEE1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0" xr16:uid="{A83060A8-0A17-4828-BE7A-781A252CEB80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2" xr16:uid="{E80CB7EF-2A19-4144-A8BB-3B03D5115A8D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1" xr16:uid="{4DB91CBA-4A9A-4940-A16F-625EF878E885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3" xr16:uid="{C4A97745-8466-48EE-BA3C-7F951562B211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4" xr16:uid="{AD94F88F-ADDE-4F01-97C5-A69951FD8181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EF830513-7ED2-417F-9DDF-2C3FE5884053}" name="mongo_result_25_1__332" displayName="mongo_result_25_1__332" ref="D32:H65" tableType="queryTable" totalsRowShown="0">
  <autoFilter ref="D32:H65" xr:uid="{23B433F9-C21E-4E52-95CE-6B0451CE7C7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60F0384-CFE6-4D80-BB9E-06A84179CEBF}" uniqueName="1" name="MongoDB " queryTableFieldId="1" dataDxfId="39"/>
    <tableColumn id="2" xr3:uid="{46C3D559-AB61-48EC-8992-8F9B0C64EA99}" uniqueName="2" name="25%" queryTableFieldId="2" dataDxfId="38"/>
    <tableColumn id="3" xr3:uid="{B045C630-4156-4161-BB3F-654DA3F1F70B}" uniqueName="3" name="50%" queryTableFieldId="3" dataDxfId="37"/>
    <tableColumn id="4" xr3:uid="{711E6571-549F-46FC-B9E2-A6932FF59A88}" uniqueName="4" name="75%" queryTableFieldId="4" dataDxfId="36"/>
    <tableColumn id="5" xr3:uid="{88C8B9CE-4668-483E-B83E-C4062BB14BC8}" uniqueName="5" name="100%" queryTableFieldId="5" dataDxfId="35"/>
  </tableColumns>
  <tableStyleInfo name="TableStyleLight14" showFirstColumn="1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1B1632A5-A0F8-4BAC-B464-6073DCD0A850}" name="mongo_result_25_1__32333" displayName="mongo_result_25_1__32333" ref="J32:N65" tableType="queryTable" totalsRowShown="0">
  <autoFilter ref="J32:N65" xr:uid="{353B9C12-8F94-496B-A5CF-1298C7AF06B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087249F-56C2-4912-BC91-D1F5A8FA939E}" uniqueName="1" name="Neo4j" queryTableFieldId="1" dataDxfId="34"/>
    <tableColumn id="2" xr3:uid="{B4416B99-EFBE-4F91-8AE5-2D9027E2152D}" uniqueName="2" name="25%" queryTableFieldId="2" dataDxfId="33"/>
    <tableColumn id="3" xr3:uid="{722A4E40-6870-4C80-8B5B-CFC0B133CC2E}" uniqueName="3" name="50%" queryTableFieldId="3" dataDxfId="32"/>
    <tableColumn id="4" xr3:uid="{23A2356B-1A3A-4993-950D-A5D345AF067B}" uniqueName="4" name="75%" queryTableFieldId="4" dataDxfId="31"/>
    <tableColumn id="5" xr3:uid="{CFF1318D-F15E-4264-BDBC-4920C5B532F1}" uniqueName="5" name="100%" queryTableFieldId="5" dataDxfId="30"/>
  </tableColumns>
  <tableStyleInfo name="TableStyleLight9" showFirstColumn="1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F9FCB3BE-1955-4EC3-8FE4-EBFEAB6E8C51}" name="mongo_result_25_1__33242" displayName="mongo_result_25_1__33242" ref="D32:H65" tableType="queryTable" totalsRowShown="0">
  <autoFilter ref="D32:H65" xr:uid="{23B433F9-C21E-4E52-95CE-6B0451CE7C7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60F6221-1C15-4855-A297-2BE01C5EFE34}" uniqueName="1" name="MongoDB " queryTableFieldId="1" dataDxfId="29"/>
    <tableColumn id="2" xr3:uid="{80138972-B7C0-4AD8-B692-C0F5EAFE8FFC}" uniqueName="2" name="25%" queryTableFieldId="2" dataDxfId="28"/>
    <tableColumn id="3" xr3:uid="{8F921681-5C9B-47DE-A140-8B9AD73000CC}" uniqueName="3" name="50%" queryTableFieldId="3" dataDxfId="27"/>
    <tableColumn id="4" xr3:uid="{9B02C950-5196-467B-8962-22A9577A55A4}" uniqueName="4" name="75%" queryTableFieldId="4" dataDxfId="26"/>
    <tableColumn id="5" xr3:uid="{A2618DC7-88DB-4A04-8198-57DD2517C51B}" uniqueName="5" name="100%" queryTableFieldId="5" dataDxfId="25"/>
  </tableColumns>
  <tableStyleInfo name="TableStyleLight14" showFirstColumn="1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62E3157A-62B1-4EFB-B456-1EB313846AED}" name="mongo_result_25_1__3233343" displayName="mongo_result_25_1__3233343" ref="J32:N65" tableType="queryTable" totalsRowShown="0">
  <autoFilter ref="J32:N65" xr:uid="{353B9C12-8F94-496B-A5CF-1298C7AF06B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EEF774B-B3CB-4754-A2D2-FE8F6C3660C0}" uniqueName="1" name="Neo4j " queryTableFieldId="1" dataDxfId="24"/>
    <tableColumn id="2" xr3:uid="{935C12FB-8E34-4B4E-9888-243DE6E52FF2}" uniqueName="2" name="25%" queryTableFieldId="2" dataDxfId="23"/>
    <tableColumn id="3" xr3:uid="{9391C107-A64A-4BAB-91B2-7F646205F8A6}" uniqueName="3" name="50%" queryTableFieldId="3" dataDxfId="22"/>
    <tableColumn id="4" xr3:uid="{EF021D85-3988-42C7-A60D-B969541545E4}" uniqueName="4" name="75%" queryTableFieldId="4" dataDxfId="21"/>
    <tableColumn id="5" xr3:uid="{1F3C703D-7338-4CFF-8936-4142557157F3}" uniqueName="5" name="100%" queryTableFieldId="5" dataDxfId="20"/>
  </tableColumns>
  <tableStyleInfo name="TableStyleLight9" showFirstColumn="1" showLastColumn="0" showRowStripes="1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D465088B-31AC-4ED0-B815-D8559AEC2EAC}" name="mongo_result_25_1__3324252" displayName="mongo_result_25_1__3324252" ref="D32:H65" tableType="queryTable" totalsRowShown="0">
  <autoFilter ref="D32:H65" xr:uid="{23B433F9-C21E-4E52-95CE-6B0451CE7C7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E8E0C61-1476-43F3-87AA-B87DE84BF4FE}" uniqueName="1" name="MongoDB " queryTableFieldId="1" dataDxfId="19"/>
    <tableColumn id="2" xr3:uid="{B5E8B050-F90F-4F0D-9C8B-675672A4F4CF}" uniqueName="2" name="25%" queryTableFieldId="2" dataDxfId="18"/>
    <tableColumn id="3" xr3:uid="{6CF940AC-2ADE-46C4-8884-8E90652D3331}" uniqueName="3" name="50%" queryTableFieldId="3" dataDxfId="17"/>
    <tableColumn id="4" xr3:uid="{1A8707D3-6290-4CC3-8297-A5A7A1F44AF9}" uniqueName="4" name="75%" queryTableFieldId="4" dataDxfId="16"/>
    <tableColumn id="5" xr3:uid="{64B73D95-37B0-43EA-9033-CDB10FFB643C}" uniqueName="5" name="100%" queryTableFieldId="5" dataDxfId="15"/>
  </tableColumns>
  <tableStyleInfo name="TableStyleLight14" showFirstColumn="1" showLastColumn="0" showRowStripes="1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1EBD3EE9-358C-4E36-95BD-6F971810A57B}" name="mongo_result_25_1__323334353" displayName="mongo_result_25_1__323334353" ref="J32:N65" tableType="queryTable" totalsRowShown="0">
  <autoFilter ref="J32:N65" xr:uid="{353B9C12-8F94-496B-A5CF-1298C7AF06B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C349CDD-8023-47CF-80B1-AC31DB4F2C9E}" uniqueName="1" name="Neo4j " queryTableFieldId="1" dataDxfId="14"/>
    <tableColumn id="2" xr3:uid="{FD44819C-F9C2-4641-9425-56E6A298D4D4}" uniqueName="2" name="25%" queryTableFieldId="2" dataDxfId="13"/>
    <tableColumn id="3" xr3:uid="{ED4EFDE0-8176-4E0F-8469-588854390CCA}" uniqueName="3" name="50%" queryTableFieldId="3" dataDxfId="12"/>
    <tableColumn id="4" xr3:uid="{A7237C45-4FB3-4573-AB45-DCD4A6EB5B69}" uniqueName="4" name="75%" queryTableFieldId="4" dataDxfId="11"/>
    <tableColumn id="5" xr3:uid="{D678BA55-C6E4-475A-9665-3B5043111E5F}" uniqueName="5" name="100%" queryTableFieldId="5" dataDxfId="10"/>
  </tableColumns>
  <tableStyleInfo name="TableStyleLight9" showFirstColumn="1" showLastColumn="0" showRowStripes="1" showColumnStripes="1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64EDAB0B-C119-45DE-BADE-928CED27F0C7}" name="mongo_result_25_1__332425262" displayName="mongo_result_25_1__332425262" ref="D32:H65" tableType="queryTable" totalsRowShown="0">
  <autoFilter ref="D32:H65" xr:uid="{23B433F9-C21E-4E52-95CE-6B0451CE7C7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B0AE6CE-42AE-4653-A969-04DAD9759114}" uniqueName="1" name="MongoDB " queryTableFieldId="1" dataDxfId="9"/>
    <tableColumn id="2" xr3:uid="{398D4097-2CD8-4EF9-818F-A1B3741523F6}" uniqueName="2" name="25%" queryTableFieldId="2" dataDxfId="8"/>
    <tableColumn id="3" xr3:uid="{308F830B-0DD2-4CD2-8BF7-FE758452DEB5}" uniqueName="3" name="50%" queryTableFieldId="3" dataDxfId="7"/>
    <tableColumn id="4" xr3:uid="{463ACAF3-1EC4-4C89-9202-CFEE86068715}" uniqueName="4" name="75%" queryTableFieldId="4" dataDxfId="6"/>
    <tableColumn id="5" xr3:uid="{29B47648-B57B-420C-9BFC-64026A57058E}" uniqueName="5" name="100%" queryTableFieldId="5" dataDxfId="5"/>
  </tableColumns>
  <tableStyleInfo name="TableStyleLight14" showFirstColumn="1" showLastColumn="0" showRowStripes="1" showColumnStripes="1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81D81246-3118-4BDD-9986-8CAABF05E8CD}" name="mongo_result_25_1__32333435363" displayName="mongo_result_25_1__32333435363" ref="J32:N65" tableType="queryTable" totalsRowShown="0">
  <autoFilter ref="J32:N65" xr:uid="{353B9C12-8F94-496B-A5CF-1298C7AF06B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06451BE-0D89-4C21-85DF-EE9AD4011B68}" uniqueName="1" name="Neo4j" queryTableFieldId="1" dataDxfId="4"/>
    <tableColumn id="2" xr3:uid="{6FC0CD0B-93CC-4BFA-981E-692B10CC726F}" uniqueName="2" name="25%" queryTableFieldId="2" dataDxfId="3"/>
    <tableColumn id="3" xr3:uid="{E35843FC-0E34-40DF-8AF0-347F60E56EC9}" uniqueName="3" name="50%" queryTableFieldId="3" dataDxfId="2"/>
    <tableColumn id="4" xr3:uid="{1F27D75B-5C02-4ABE-BE38-1B39261A626D}" uniqueName="4" name="75%" queryTableFieldId="4" dataDxfId="1"/>
    <tableColumn id="5" xr3:uid="{A1D2EE1D-ACA8-4944-849D-225E065BD8C5}" uniqueName="5" name="100%" queryTableFieldId="5" dataDxfId="0"/>
  </tableColumns>
  <tableStyleInfo name="TableStyleLight9" showFirstColumn="1" showLastColumn="0" showRowStripes="1" showColumnStripes="1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EA0C-555A-4CA2-93CF-82FFC39A47EE}">
  <dimension ref="D1:P65"/>
  <sheetViews>
    <sheetView topLeftCell="B1" zoomScaleNormal="100" workbookViewId="0">
      <selection activeCell="N33" sqref="N33:N62"/>
    </sheetView>
  </sheetViews>
  <sheetFormatPr defaultRowHeight="14.4" x14ac:dyDescent="0.3"/>
  <cols>
    <col min="1" max="3" width="10.33203125" customWidth="1"/>
    <col min="4" max="4" width="10.33203125" style="2" customWidth="1"/>
    <col min="5" max="8" width="10.33203125" customWidth="1"/>
    <col min="10" max="10" width="10.33203125" style="2" customWidth="1"/>
    <col min="11" max="11" width="10.33203125" customWidth="1"/>
    <col min="12" max="13" width="10.5546875" bestFit="1" customWidth="1"/>
    <col min="14" max="16" width="10.33203125" customWidth="1"/>
  </cols>
  <sheetData>
    <row r="1" spans="4:16" ht="15" customHeight="1" x14ac:dyDescent="0.3"/>
    <row r="2" spans="4:16" s="1" customFormat="1" x14ac:dyDescent="0.3">
      <c r="D2" s="17"/>
      <c r="E2" s="24" t="s">
        <v>5</v>
      </c>
      <c r="F2" s="25"/>
      <c r="G2"/>
      <c r="H2"/>
      <c r="I2"/>
      <c r="N2" s="17"/>
      <c r="O2" s="26" t="s">
        <v>6</v>
      </c>
      <c r="P2" s="26"/>
    </row>
    <row r="3" spans="4:16" x14ac:dyDescent="0.3">
      <c r="D3" s="17"/>
      <c r="E3" s="18" t="s">
        <v>1</v>
      </c>
      <c r="F3" s="19" t="s">
        <v>11</v>
      </c>
      <c r="N3" s="17"/>
      <c r="O3" s="18" t="s">
        <v>1</v>
      </c>
      <c r="P3" s="19" t="s">
        <v>11</v>
      </c>
    </row>
    <row r="4" spans="4:16" x14ac:dyDescent="0.3">
      <c r="D4" s="5">
        <v>0.25</v>
      </c>
      <c r="E4" s="16">
        <v>3.8590429999999998</v>
      </c>
      <c r="F4" s="11">
        <v>60.471582412719698</v>
      </c>
      <c r="N4" s="5">
        <v>0.25</v>
      </c>
      <c r="O4" s="10" cm="1">
        <f t="array" ref="O4:O7">TRANSPOSE(E63:H63)</f>
        <v>4.4244607333333335</v>
      </c>
      <c r="P4" s="11" cm="1">
        <f t="array" ref="P4:P7">TRANSPOSE(K63:N63)</f>
        <v>23.881173133850048</v>
      </c>
    </row>
    <row r="5" spans="4:16" x14ac:dyDescent="0.3">
      <c r="D5" s="5">
        <v>0.5</v>
      </c>
      <c r="E5" s="16">
        <v>6.2127020000000002</v>
      </c>
      <c r="F5" s="11">
        <v>92.0840740203857</v>
      </c>
      <c r="N5" s="5">
        <v>0.5</v>
      </c>
      <c r="O5" s="10">
        <v>4.4355630999999986</v>
      </c>
      <c r="P5" s="11">
        <v>26.524821917215938</v>
      </c>
    </row>
    <row r="6" spans="4:16" x14ac:dyDescent="0.3">
      <c r="D6" s="5">
        <v>0.75</v>
      </c>
      <c r="E6" s="16">
        <v>11.830568</v>
      </c>
      <c r="F6" s="11">
        <v>56.111478805541999</v>
      </c>
      <c r="I6" s="20"/>
      <c r="N6" s="5">
        <v>0.75</v>
      </c>
      <c r="O6" s="10">
        <v>5.4809729333333337</v>
      </c>
      <c r="P6" s="11">
        <v>15.815989176432254</v>
      </c>
    </row>
    <row r="7" spans="4:16" x14ac:dyDescent="0.3">
      <c r="D7" s="5">
        <v>1</v>
      </c>
      <c r="E7" s="16">
        <v>6.0658450000000004</v>
      </c>
      <c r="F7" s="11">
        <v>47.993612289428697</v>
      </c>
      <c r="N7" s="5">
        <v>1</v>
      </c>
      <c r="O7" s="10">
        <v>6.1983824999999992</v>
      </c>
      <c r="P7" s="11">
        <v>35.367314020792591</v>
      </c>
    </row>
    <row r="32" spans="4:14" x14ac:dyDescent="0.3">
      <c r="D32" s="2" t="s">
        <v>10</v>
      </c>
      <c r="E32" s="6" t="s">
        <v>0</v>
      </c>
      <c r="F32" s="6" t="s">
        <v>2</v>
      </c>
      <c r="G32" s="6" t="s">
        <v>4</v>
      </c>
      <c r="H32" s="6" t="s">
        <v>3</v>
      </c>
      <c r="J32" s="2" t="s">
        <v>11</v>
      </c>
      <c r="K32" s="6" t="s">
        <v>0</v>
      </c>
      <c r="L32" s="6" t="s">
        <v>2</v>
      </c>
      <c r="M32" s="6" t="s">
        <v>4</v>
      </c>
      <c r="N32" s="6" t="s">
        <v>3</v>
      </c>
    </row>
    <row r="33" spans="4:15" x14ac:dyDescent="0.3">
      <c r="D33" s="9">
        <v>1</v>
      </c>
      <c r="E33" s="12">
        <v>3.9966110000000001</v>
      </c>
      <c r="F33" s="12">
        <v>4.0133000000000001</v>
      </c>
      <c r="G33" s="12">
        <v>6.4668659999999996</v>
      </c>
      <c r="H33" s="12">
        <v>5.7184699999999999</v>
      </c>
      <c r="I33" s="1"/>
      <c r="J33" s="8">
        <v>1</v>
      </c>
      <c r="K33" s="14">
        <v>53.582191467285099</v>
      </c>
      <c r="L33" s="14">
        <v>33.0047607421875</v>
      </c>
      <c r="M33" s="14">
        <v>33.002376556396399</v>
      </c>
      <c r="N33" s="14">
        <v>77.543973922729407</v>
      </c>
      <c r="O33" s="1"/>
    </row>
    <row r="34" spans="4:15" x14ac:dyDescent="0.3">
      <c r="D34" s="9">
        <v>2</v>
      </c>
      <c r="E34" s="12">
        <v>4.3001170000000002</v>
      </c>
      <c r="F34" s="12">
        <v>5.0437450000000004</v>
      </c>
      <c r="G34" s="12">
        <v>5.1362509999999997</v>
      </c>
      <c r="H34" s="12">
        <v>5.3169729999999999</v>
      </c>
      <c r="J34" s="8">
        <v>2</v>
      </c>
      <c r="K34" s="14">
        <v>40.999889373779297</v>
      </c>
      <c r="L34" s="14">
        <v>33.566474914550703</v>
      </c>
      <c r="M34" s="14">
        <v>22.994041442871001</v>
      </c>
      <c r="N34" s="14">
        <v>53.52783203125</v>
      </c>
    </row>
    <row r="35" spans="4:15" x14ac:dyDescent="0.3">
      <c r="D35" s="9">
        <v>3</v>
      </c>
      <c r="E35" s="12">
        <v>4.8971179999999999</v>
      </c>
      <c r="F35" s="12">
        <v>4.4288639999999999</v>
      </c>
      <c r="G35" s="12">
        <v>4.9266819999999996</v>
      </c>
      <c r="H35" s="12">
        <v>6.56724</v>
      </c>
      <c r="J35" s="8">
        <v>3</v>
      </c>
      <c r="K35" s="14">
        <v>30.579328536987301</v>
      </c>
      <c r="L35" s="14">
        <v>27.992010116577099</v>
      </c>
      <c r="M35" s="14">
        <v>22.031784057617099</v>
      </c>
      <c r="N35" s="14">
        <v>48.346996307372997</v>
      </c>
    </row>
    <row r="36" spans="4:15" x14ac:dyDescent="0.3">
      <c r="D36" s="9">
        <v>4</v>
      </c>
      <c r="E36" s="12">
        <v>3.950834</v>
      </c>
      <c r="F36" s="12">
        <v>4.4744010000000003</v>
      </c>
      <c r="G36" s="12">
        <v>5.9275630000000001</v>
      </c>
      <c r="H36" s="12">
        <v>5.8062079999999998</v>
      </c>
      <c r="J36" s="8">
        <v>4</v>
      </c>
      <c r="K36" s="14">
        <v>23.995399475097599</v>
      </c>
      <c r="L36" s="14">
        <v>29.002666473388601</v>
      </c>
      <c r="M36" s="14">
        <v>11.773586273193301</v>
      </c>
      <c r="N36" s="14">
        <v>43.042421340942298</v>
      </c>
    </row>
    <row r="37" spans="4:15" x14ac:dyDescent="0.3">
      <c r="D37" s="9">
        <v>5</v>
      </c>
      <c r="E37" s="12">
        <v>4.4963360000000003</v>
      </c>
      <c r="F37" s="12">
        <v>5.3684710000000004</v>
      </c>
      <c r="G37" s="12">
        <v>4.9440860000000004</v>
      </c>
      <c r="H37" s="12">
        <v>7.2958470000000002</v>
      </c>
      <c r="J37" s="8">
        <v>5</v>
      </c>
      <c r="K37" s="14">
        <v>25.582313537597599</v>
      </c>
      <c r="L37" s="14">
        <v>23.728847503662099</v>
      </c>
      <c r="M37" s="14">
        <v>26.9813537597656</v>
      </c>
      <c r="N37" s="14">
        <v>40.988922119140597</v>
      </c>
    </row>
    <row r="38" spans="4:15" x14ac:dyDescent="0.3">
      <c r="D38" s="9">
        <v>6</v>
      </c>
      <c r="E38" s="12">
        <v>5.5348870000000003</v>
      </c>
      <c r="F38" s="12">
        <v>4.3828490000000002</v>
      </c>
      <c r="G38" s="12">
        <v>4.9824710000000003</v>
      </c>
      <c r="H38" s="12">
        <v>8.4526540000000008</v>
      </c>
      <c r="J38" s="8">
        <v>6</v>
      </c>
      <c r="K38" s="14">
        <v>24.992465972900298</v>
      </c>
      <c r="L38" s="14">
        <v>30.5736064910888</v>
      </c>
      <c r="M38" s="14">
        <v>19.000530242919901</v>
      </c>
      <c r="N38" s="14">
        <v>34.552097320556598</v>
      </c>
    </row>
    <row r="39" spans="4:15" x14ac:dyDescent="0.3">
      <c r="D39" s="9">
        <v>7</v>
      </c>
      <c r="E39" s="12">
        <v>5.1884649999999999</v>
      </c>
      <c r="F39" s="12">
        <v>3.9269919999999998</v>
      </c>
      <c r="G39" s="12">
        <v>6.4127450000000001</v>
      </c>
      <c r="H39" s="12">
        <v>5.7723519999999997</v>
      </c>
      <c r="J39" s="8">
        <v>7</v>
      </c>
      <c r="K39" s="14">
        <v>24.563074111938398</v>
      </c>
      <c r="L39" s="14">
        <v>22.994518280029201</v>
      </c>
      <c r="M39" s="14">
        <v>17.9998874664306</v>
      </c>
      <c r="N39" s="14">
        <v>34.994125366210902</v>
      </c>
    </row>
    <row r="40" spans="4:15" x14ac:dyDescent="0.3">
      <c r="D40" s="9">
        <v>8</v>
      </c>
      <c r="E40" s="12">
        <v>4.1642190000000001</v>
      </c>
      <c r="F40" s="12">
        <v>5.2142140000000001</v>
      </c>
      <c r="G40" s="12">
        <v>4.6751500000000004</v>
      </c>
      <c r="H40" s="12">
        <v>6.6747670000000001</v>
      </c>
      <c r="J40" s="8">
        <v>8</v>
      </c>
      <c r="K40" s="14">
        <v>23.024559020996001</v>
      </c>
      <c r="L40" s="14">
        <v>43.020725250244098</v>
      </c>
      <c r="M40" s="14">
        <v>17.031669616699201</v>
      </c>
      <c r="N40" s="14">
        <v>23.1726169586181</v>
      </c>
    </row>
    <row r="41" spans="4:15" x14ac:dyDescent="0.3">
      <c r="D41" s="9">
        <v>9</v>
      </c>
      <c r="E41" s="12">
        <v>3.5188199999999998</v>
      </c>
      <c r="F41" s="12">
        <v>5.1858430000000002</v>
      </c>
      <c r="G41" s="12">
        <v>5.5613520000000003</v>
      </c>
      <c r="H41" s="12">
        <v>6.5703389999999997</v>
      </c>
      <c r="J41" s="8">
        <v>9</v>
      </c>
      <c r="K41" s="14">
        <v>23.011445999145501</v>
      </c>
      <c r="L41" s="14">
        <v>27.8232097625732</v>
      </c>
      <c r="M41" s="14">
        <v>16.5367126464843</v>
      </c>
      <c r="N41" s="14">
        <v>46.359777450561502</v>
      </c>
    </row>
    <row r="42" spans="4:15" x14ac:dyDescent="0.3">
      <c r="D42" s="9">
        <v>10</v>
      </c>
      <c r="E42" s="12">
        <v>3.8285260000000001</v>
      </c>
      <c r="F42" s="12">
        <v>4.4262410000000001</v>
      </c>
      <c r="G42" s="12">
        <v>8.1038479999999993</v>
      </c>
      <c r="H42" s="12">
        <v>6.7415240000000001</v>
      </c>
      <c r="J42" s="8">
        <v>10</v>
      </c>
      <c r="K42" s="14">
        <v>92.593908309936495</v>
      </c>
      <c r="L42" s="14">
        <v>86.016416549682603</v>
      </c>
      <c r="M42" s="14">
        <v>53.008556365966797</v>
      </c>
      <c r="N42" s="14">
        <v>90.569972991943303</v>
      </c>
    </row>
    <row r="43" spans="4:15" x14ac:dyDescent="0.3">
      <c r="D43" s="9">
        <v>11</v>
      </c>
      <c r="E43" s="12">
        <v>5.1541329999999999</v>
      </c>
      <c r="F43" s="12">
        <v>3.883362</v>
      </c>
      <c r="G43" s="12">
        <v>4.9397950000000002</v>
      </c>
      <c r="H43" s="12">
        <v>5.5534840000000001</v>
      </c>
      <c r="J43" s="8">
        <v>11</v>
      </c>
      <c r="K43" s="14">
        <v>20.0014114379882</v>
      </c>
      <c r="L43" s="14">
        <v>28.002500534057599</v>
      </c>
      <c r="M43" s="14">
        <v>14.9900913238525</v>
      </c>
      <c r="N43" s="14">
        <v>66.988945007324205</v>
      </c>
    </row>
    <row r="44" spans="4:15" x14ac:dyDescent="0.3">
      <c r="D44" s="9">
        <v>12</v>
      </c>
      <c r="E44" s="12">
        <v>3.8967130000000001</v>
      </c>
      <c r="F44" s="12">
        <v>4.3556689999999998</v>
      </c>
      <c r="G44" s="12">
        <v>5.1054950000000003</v>
      </c>
      <c r="H44" s="12">
        <v>5.4335589999999998</v>
      </c>
      <c r="J44" s="8">
        <v>12</v>
      </c>
      <c r="K44" s="14">
        <v>19.998311996459901</v>
      </c>
      <c r="L44" s="14">
        <v>31.002759933471602</v>
      </c>
      <c r="M44" s="14">
        <v>14.031887054443301</v>
      </c>
      <c r="N44" s="14">
        <v>57.580709457397397</v>
      </c>
    </row>
    <row r="45" spans="4:15" x14ac:dyDescent="0.3">
      <c r="D45" s="9">
        <v>13</v>
      </c>
      <c r="E45" s="12">
        <v>5.0029750000000002</v>
      </c>
      <c r="F45" s="12">
        <v>5.5491919999999997</v>
      </c>
      <c r="G45" s="12">
        <v>6.3741209999999997</v>
      </c>
      <c r="H45" s="12">
        <v>6.4573289999999997</v>
      </c>
      <c r="J45" s="8">
        <v>13</v>
      </c>
      <c r="K45" s="14">
        <v>20.035505294799801</v>
      </c>
      <c r="L45" s="14">
        <v>33.038616180419901</v>
      </c>
      <c r="M45" s="14">
        <v>13.5500431060791</v>
      </c>
      <c r="N45" s="14">
        <v>40.994644165038999</v>
      </c>
    </row>
    <row r="46" spans="4:15" x14ac:dyDescent="0.3">
      <c r="D46" s="9">
        <v>14</v>
      </c>
      <c r="E46" s="12">
        <v>5.250216</v>
      </c>
      <c r="F46" s="12">
        <v>4.3792720000000003</v>
      </c>
      <c r="G46" s="12">
        <v>4.480124</v>
      </c>
      <c r="H46" s="12">
        <v>5.4690839999999996</v>
      </c>
      <c r="J46" s="8">
        <v>14</v>
      </c>
      <c r="K46" s="14">
        <v>19.564151763916001</v>
      </c>
      <c r="L46" s="14">
        <v>24.562597274780199</v>
      </c>
      <c r="M46" s="14">
        <v>13.9944553375244</v>
      </c>
      <c r="N46" s="14">
        <v>45.586585998535099</v>
      </c>
    </row>
    <row r="47" spans="4:15" x14ac:dyDescent="0.3">
      <c r="D47" s="9">
        <v>15</v>
      </c>
      <c r="E47" s="12">
        <v>5.312443</v>
      </c>
      <c r="F47" s="12">
        <v>3.8881299999999999</v>
      </c>
      <c r="G47" s="12">
        <v>4.9178600000000001</v>
      </c>
      <c r="H47" s="12">
        <v>6.121874</v>
      </c>
      <c r="J47" s="8">
        <v>15</v>
      </c>
      <c r="K47" s="14">
        <v>19.0036296844482</v>
      </c>
      <c r="L47" s="14">
        <v>23.0226516723632</v>
      </c>
      <c r="M47" s="14">
        <v>11.9998455047607</v>
      </c>
      <c r="N47" s="14">
        <v>49.006700515746999</v>
      </c>
    </row>
    <row r="48" spans="4:15" x14ac:dyDescent="0.3">
      <c r="D48" s="9">
        <v>16</v>
      </c>
      <c r="E48" s="12">
        <v>3.9057729999999999</v>
      </c>
      <c r="F48" s="12">
        <v>4.6403410000000003</v>
      </c>
      <c r="G48" s="12">
        <v>6.3264370000000003</v>
      </c>
      <c r="H48" s="12">
        <v>6.2441829999999996</v>
      </c>
      <c r="J48" s="8">
        <v>16</v>
      </c>
      <c r="K48" s="14">
        <v>18.878221511840799</v>
      </c>
      <c r="L48" s="14">
        <v>26.991367340087798</v>
      </c>
      <c r="M48" s="14">
        <v>11.9976997375488</v>
      </c>
      <c r="N48" s="14">
        <v>31.564712524413999</v>
      </c>
    </row>
    <row r="49" spans="4:14" x14ac:dyDescent="0.3">
      <c r="D49" s="9">
        <v>17</v>
      </c>
      <c r="E49" s="12">
        <v>4.513979</v>
      </c>
      <c r="F49" s="12">
        <v>4.4269559999999997</v>
      </c>
      <c r="G49" s="12">
        <v>5.1980019999999998</v>
      </c>
      <c r="H49" s="12">
        <v>5.407095</v>
      </c>
      <c r="J49" s="8">
        <v>17</v>
      </c>
      <c r="K49" s="14">
        <v>16.808509826660099</v>
      </c>
      <c r="L49" s="14">
        <v>28.012990951538001</v>
      </c>
      <c r="M49" s="14">
        <v>10.9961032867431</v>
      </c>
      <c r="N49" s="14">
        <v>27.978897094726499</v>
      </c>
    </row>
    <row r="50" spans="4:14" x14ac:dyDescent="0.3">
      <c r="D50" s="9">
        <v>18</v>
      </c>
      <c r="E50" s="12">
        <v>5.6736469999999999</v>
      </c>
      <c r="F50" s="12">
        <v>3.7918090000000002</v>
      </c>
      <c r="G50" s="12">
        <v>5.0034520000000002</v>
      </c>
      <c r="H50" s="12">
        <v>5.5193899999999996</v>
      </c>
      <c r="J50" s="8">
        <v>18</v>
      </c>
      <c r="K50" s="14">
        <v>17.034053802490199</v>
      </c>
      <c r="L50" s="14">
        <v>23.5612392425537</v>
      </c>
      <c r="M50" s="14">
        <v>10.0018978118896</v>
      </c>
      <c r="N50" s="14">
        <v>32.9959392547607</v>
      </c>
    </row>
    <row r="51" spans="4:14" x14ac:dyDescent="0.3">
      <c r="D51" s="9">
        <v>19</v>
      </c>
      <c r="E51" s="12">
        <v>4.1134360000000001</v>
      </c>
      <c r="F51" s="12">
        <v>4.4317250000000001</v>
      </c>
      <c r="G51" s="12">
        <v>6.1304569999999998</v>
      </c>
      <c r="H51" s="12">
        <v>5.5367949999999997</v>
      </c>
      <c r="J51" s="8">
        <v>19</v>
      </c>
      <c r="K51" s="14">
        <v>17.560482025146399</v>
      </c>
      <c r="L51" s="14">
        <v>22.0003128051757</v>
      </c>
      <c r="M51" s="14">
        <v>10.005235671996999</v>
      </c>
      <c r="N51" s="14">
        <v>13.131141662597599</v>
      </c>
    </row>
    <row r="52" spans="4:14" x14ac:dyDescent="0.3">
      <c r="D52" s="9">
        <v>20</v>
      </c>
      <c r="E52" s="12">
        <v>3.9768219999999999</v>
      </c>
      <c r="F52" s="12">
        <v>4.943848</v>
      </c>
      <c r="G52" s="12">
        <v>5.4483410000000001</v>
      </c>
      <c r="H52" s="12">
        <v>6.6828729999999998</v>
      </c>
      <c r="J52" s="8">
        <v>20</v>
      </c>
      <c r="K52" s="14">
        <v>15.999794006347599</v>
      </c>
      <c r="L52" s="14">
        <v>22.0015048980712</v>
      </c>
      <c r="M52" s="14">
        <v>9.9930763244628906</v>
      </c>
      <c r="N52" s="14">
        <v>32.529354095458899</v>
      </c>
    </row>
    <row r="53" spans="4:14" x14ac:dyDescent="0.3">
      <c r="D53" s="9">
        <v>21</v>
      </c>
      <c r="E53" s="12">
        <v>3.972054</v>
      </c>
      <c r="F53" s="12">
        <v>3.8514140000000001</v>
      </c>
      <c r="G53" s="12">
        <v>5.624771</v>
      </c>
      <c r="H53" s="12">
        <v>7.2233679999999998</v>
      </c>
      <c r="J53" s="8">
        <v>21</v>
      </c>
      <c r="K53" s="14">
        <v>19.004344940185501</v>
      </c>
      <c r="L53" s="14">
        <v>19.034862518310501</v>
      </c>
      <c r="M53" s="14">
        <v>10.0119113922119</v>
      </c>
      <c r="N53" s="14">
        <v>24.001121520996001</v>
      </c>
    </row>
    <row r="54" spans="4:14" x14ac:dyDescent="0.3">
      <c r="D54" s="9">
        <v>22</v>
      </c>
      <c r="E54" s="12">
        <v>4.6496389999999996</v>
      </c>
      <c r="F54" s="12">
        <v>3.8692950000000002</v>
      </c>
      <c r="G54" s="12">
        <v>5.5685039999999999</v>
      </c>
      <c r="H54" s="12">
        <v>5.6655410000000002</v>
      </c>
      <c r="J54" s="8">
        <v>22</v>
      </c>
      <c r="K54" s="14">
        <v>14.994859695434499</v>
      </c>
      <c r="L54" s="14">
        <v>19.558668136596602</v>
      </c>
      <c r="M54" s="14">
        <v>11.523962020874</v>
      </c>
      <c r="N54" s="14">
        <v>24.996757507324201</v>
      </c>
    </row>
    <row r="55" spans="4:14" x14ac:dyDescent="0.3">
      <c r="D55" s="9">
        <v>23</v>
      </c>
      <c r="E55" s="12">
        <v>3.9706229999999998</v>
      </c>
      <c r="F55" s="12">
        <v>4.4879910000000001</v>
      </c>
      <c r="G55" s="12">
        <v>5.6800839999999999</v>
      </c>
      <c r="H55" s="12">
        <v>5.4500099999999998</v>
      </c>
      <c r="J55" s="8">
        <v>23</v>
      </c>
      <c r="K55" s="14">
        <v>17.998695373535099</v>
      </c>
      <c r="L55" s="14">
        <v>18.998622894287099</v>
      </c>
      <c r="M55" s="14">
        <v>11.995792388916</v>
      </c>
      <c r="N55" s="14">
        <v>21.006107330322202</v>
      </c>
    </row>
    <row r="56" spans="4:14" x14ac:dyDescent="0.3">
      <c r="D56" s="9">
        <v>24</v>
      </c>
      <c r="E56" s="12">
        <v>3.9179330000000001</v>
      </c>
      <c r="F56" s="12">
        <v>3.8964750000000001</v>
      </c>
      <c r="G56" s="12">
        <v>4.7876830000000004</v>
      </c>
      <c r="H56" s="12">
        <v>6.6034790000000001</v>
      </c>
      <c r="J56" s="8">
        <v>24</v>
      </c>
      <c r="K56" s="14">
        <v>18.025398254394499</v>
      </c>
      <c r="L56" s="14">
        <v>20.997524261474599</v>
      </c>
      <c r="M56" s="14">
        <v>13.0105018615722</v>
      </c>
      <c r="N56" s="14">
        <v>17.5650119781494</v>
      </c>
    </row>
    <row r="57" spans="4:14" x14ac:dyDescent="0.3">
      <c r="D57" s="9">
        <v>25</v>
      </c>
      <c r="E57" s="12">
        <v>3.443956</v>
      </c>
      <c r="F57" s="12">
        <v>4.3358800000000004</v>
      </c>
      <c r="G57" s="12">
        <v>6.3846109999999996</v>
      </c>
      <c r="H57" s="12">
        <v>7.3640350000000003</v>
      </c>
      <c r="J57" s="8">
        <v>25</v>
      </c>
      <c r="K57" s="14">
        <v>17.5693035125732</v>
      </c>
      <c r="L57" s="14">
        <v>17.000198364257798</v>
      </c>
      <c r="M57" s="14">
        <v>9.9947452545165998</v>
      </c>
      <c r="N57" s="14">
        <v>16.998052597045898</v>
      </c>
    </row>
    <row r="58" spans="4:14" x14ac:dyDescent="0.3">
      <c r="D58" s="9">
        <v>26</v>
      </c>
      <c r="E58" s="12">
        <v>4.4851299999999998</v>
      </c>
      <c r="F58" s="12">
        <v>4.2397980000000004</v>
      </c>
      <c r="G58" s="12">
        <v>4.9095149999999999</v>
      </c>
      <c r="H58" s="12">
        <v>6.5484049999999998</v>
      </c>
      <c r="J58" s="8">
        <v>26</v>
      </c>
      <c r="K58" s="14">
        <v>18.0003643035888</v>
      </c>
      <c r="L58" s="14">
        <v>18.990755081176701</v>
      </c>
      <c r="M58" s="14">
        <v>10.9965801239013</v>
      </c>
      <c r="N58" s="14">
        <v>13.9966011047363</v>
      </c>
    </row>
    <row r="59" spans="4:14" x14ac:dyDescent="0.3">
      <c r="D59" s="9">
        <v>27</v>
      </c>
      <c r="E59" s="12">
        <v>4.4376850000000001</v>
      </c>
      <c r="F59" s="12">
        <v>4.3621059999999998</v>
      </c>
      <c r="G59" s="12">
        <v>4.732132</v>
      </c>
      <c r="H59" s="12">
        <v>5.2139759999999997</v>
      </c>
      <c r="J59" s="8">
        <v>27</v>
      </c>
      <c r="K59" s="14">
        <v>14.9905681610107</v>
      </c>
      <c r="L59" s="14">
        <v>18.033504486083899</v>
      </c>
      <c r="M59" s="14">
        <v>13.009071350097599</v>
      </c>
      <c r="N59" s="14">
        <v>14.0080451965332</v>
      </c>
    </row>
    <row r="60" spans="4:14" x14ac:dyDescent="0.3">
      <c r="D60" s="9">
        <v>28</v>
      </c>
      <c r="E60" s="12">
        <v>4.4469830000000004</v>
      </c>
      <c r="F60" s="12">
        <v>4.3673520000000003</v>
      </c>
      <c r="G60" s="12">
        <v>6.3233379999999997</v>
      </c>
      <c r="H60" s="12">
        <v>7.0924759999999996</v>
      </c>
      <c r="J60" s="8">
        <v>28</v>
      </c>
      <c r="K60" s="14">
        <v>15.0096416473388</v>
      </c>
      <c r="L60" s="14">
        <v>16.2930488586425</v>
      </c>
      <c r="M60" s="14">
        <v>9.9966526031494105</v>
      </c>
      <c r="N60" s="14">
        <v>11.9948387145996</v>
      </c>
    </row>
    <row r="61" spans="4:14" x14ac:dyDescent="0.3">
      <c r="D61" s="9">
        <v>29</v>
      </c>
      <c r="E61" s="12">
        <v>4.2564869999999999</v>
      </c>
      <c r="F61" s="12">
        <v>4.9400329999999997</v>
      </c>
      <c r="G61" s="12">
        <v>4.4543739999999996</v>
      </c>
      <c r="H61" s="12">
        <v>5.513191</v>
      </c>
      <c r="J61" s="8">
        <v>29</v>
      </c>
      <c r="K61" s="14">
        <v>16.995191574096602</v>
      </c>
      <c r="L61" s="14">
        <v>4.2808055877685502</v>
      </c>
      <c r="M61" s="14">
        <v>11.996507644653301</v>
      </c>
      <c r="N61" s="14">
        <v>12.9952430725097</v>
      </c>
    </row>
    <row r="62" spans="4:14" x14ac:dyDescent="0.3">
      <c r="D62" s="9">
        <v>30</v>
      </c>
      <c r="E62" s="12">
        <v>4.4772619999999996</v>
      </c>
      <c r="F62" s="12">
        <v>3.961325</v>
      </c>
      <c r="G62" s="12">
        <v>4.9030779999999998</v>
      </c>
      <c r="H62" s="12">
        <v>5.9349540000000003</v>
      </c>
      <c r="J62" s="8">
        <v>30</v>
      </c>
      <c r="K62" s="14">
        <v>16.038179397583001</v>
      </c>
      <c r="L62" s="14">
        <v>22.6368904113769</v>
      </c>
      <c r="M62" s="14">
        <v>10.0231170654296</v>
      </c>
      <c r="N62" s="14">
        <v>12.0012760162353</v>
      </c>
    </row>
    <row r="63" spans="4:14" x14ac:dyDescent="0.3">
      <c r="D63" s="9" t="s">
        <v>9</v>
      </c>
      <c r="E63" s="13">
        <f>AVERAGE(E33:E62)</f>
        <v>4.4244607333333335</v>
      </c>
      <c r="F63" s="13">
        <f t="shared" ref="F63:H63" si="0">AVERAGE(F33:F62)</f>
        <v>4.4355630999999986</v>
      </c>
      <c r="G63" s="13">
        <f t="shared" si="0"/>
        <v>5.4809729333333337</v>
      </c>
      <c r="H63" s="13">
        <f t="shared" si="0"/>
        <v>6.1983824999999992</v>
      </c>
      <c r="J63" s="8" t="s">
        <v>9</v>
      </c>
      <c r="K63" s="15">
        <f>AVERAGE(K33:K62)</f>
        <v>23.881173133850048</v>
      </c>
      <c r="L63" s="15">
        <f t="shared" ref="L63:N63" si="1">AVERAGE(L33:L62)</f>
        <v>26.524821917215938</v>
      </c>
      <c r="M63" s="15">
        <f t="shared" si="1"/>
        <v>15.815989176432254</v>
      </c>
      <c r="N63" s="15">
        <f t="shared" si="1"/>
        <v>35.367314020792591</v>
      </c>
    </row>
    <row r="64" spans="4:14" x14ac:dyDescent="0.3">
      <c r="D64" s="9" t="s">
        <v>8</v>
      </c>
      <c r="E64" s="13">
        <f>_xlfn.STDEV.S(E33:E62)</f>
        <v>0.5923802296849402</v>
      </c>
      <c r="F64" s="13">
        <f>_xlfn.STDEV.S(F33:F62)</f>
        <v>0.48823646115632785</v>
      </c>
      <c r="G64" s="13">
        <f>_xlfn.STDEV.S(G33:G62)</f>
        <v>0.80694987209375557</v>
      </c>
      <c r="H64" s="13">
        <f>_xlfn.STDEV.S(H33:H62)</f>
        <v>0.77991225499927996</v>
      </c>
      <c r="J64" s="8" t="s">
        <v>8</v>
      </c>
      <c r="K64" s="15">
        <f>_xlfn.STDEV.S(K33:K62)</f>
        <v>15.28092638625175</v>
      </c>
      <c r="L64" s="15">
        <f>_xlfn.STDEV.S(L33:L62)</f>
        <v>13.272376966472578</v>
      </c>
      <c r="M64" s="15">
        <f>_xlfn.STDEV.S(M33:M62)</f>
        <v>8.9336178399039063</v>
      </c>
      <c r="N64" s="15">
        <f>_xlfn.STDEV.S(N33:N62)</f>
        <v>20.069725548715496</v>
      </c>
    </row>
    <row r="65" spans="4:14" x14ac:dyDescent="0.3">
      <c r="D65" s="9" t="s">
        <v>7</v>
      </c>
      <c r="E65" s="13">
        <f>_xlfn.CONFIDENCE.T(0.5,E64,COUNT(E33:E62))</f>
        <v>7.3873473643557105E-2</v>
      </c>
      <c r="F65" s="13">
        <f t="shared" ref="F65:H65" si="2">_xlfn.CONFIDENCE.T(0.5,F64,COUNT(F33:F62))</f>
        <v>6.0886102434982242E-2</v>
      </c>
      <c r="G65" s="13">
        <f t="shared" si="2"/>
        <v>0.10063163340122747</v>
      </c>
      <c r="H65" s="13">
        <f t="shared" si="2"/>
        <v>9.7259875544157118E-2</v>
      </c>
      <c r="J65" s="8" t="s">
        <v>7</v>
      </c>
      <c r="K65" s="15">
        <f>_xlfn.CONFIDENCE.T(0.5,K64,COUNT(K33:K62))</f>
        <v>1.90562590727292</v>
      </c>
      <c r="L65" s="15">
        <f t="shared" ref="L65:N65" si="3">_xlfn.CONFIDENCE.T(0.5,L64,COUNT(L33:L62))</f>
        <v>1.6551473882603018</v>
      </c>
      <c r="M65" s="15">
        <f t="shared" si="3"/>
        <v>1.1140773256203262</v>
      </c>
      <c r="N65" s="15">
        <f t="shared" si="3"/>
        <v>2.5028187421869168</v>
      </c>
    </row>
  </sheetData>
  <mergeCells count="2">
    <mergeCell ref="E2:F2"/>
    <mergeCell ref="O2:P2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05C0-2A41-4B6C-920E-8C37675BABBB}">
  <dimension ref="D1:P65"/>
  <sheetViews>
    <sheetView zoomScaleNormal="100" workbookViewId="0">
      <selection activeCell="K7" sqref="K7"/>
    </sheetView>
  </sheetViews>
  <sheetFormatPr defaultRowHeight="14.4" x14ac:dyDescent="0.3"/>
  <cols>
    <col min="1" max="3" width="10.33203125" customWidth="1"/>
    <col min="4" max="4" width="10.33203125" style="2" customWidth="1"/>
    <col min="5" max="8" width="10.33203125" customWidth="1"/>
    <col min="10" max="10" width="10.33203125" style="2" customWidth="1"/>
    <col min="11" max="11" width="10.33203125" customWidth="1"/>
    <col min="12" max="13" width="10.5546875" bestFit="1" customWidth="1"/>
    <col min="14" max="16" width="10.33203125" customWidth="1"/>
  </cols>
  <sheetData>
    <row r="1" spans="4:16" ht="15" customHeight="1" x14ac:dyDescent="0.3"/>
    <row r="2" spans="4:16" s="1" customFormat="1" x14ac:dyDescent="0.3">
      <c r="D2" s="7"/>
      <c r="E2" s="27" t="s">
        <v>5</v>
      </c>
      <c r="F2" s="28"/>
      <c r="G2"/>
      <c r="H2"/>
      <c r="I2"/>
      <c r="N2" s="2"/>
      <c r="O2" s="29" t="s">
        <v>6</v>
      </c>
      <c r="P2" s="29"/>
    </row>
    <row r="3" spans="4:16" x14ac:dyDescent="0.3">
      <c r="E3" s="3" t="s">
        <v>1</v>
      </c>
      <c r="F3" s="4" t="s">
        <v>11</v>
      </c>
      <c r="N3" s="2"/>
      <c r="O3" s="3" t="s">
        <v>1</v>
      </c>
      <c r="P3" s="4" t="s">
        <v>11</v>
      </c>
    </row>
    <row r="4" spans="4:16" x14ac:dyDescent="0.3">
      <c r="D4" s="5">
        <v>0.25</v>
      </c>
      <c r="E4" s="16">
        <v>25.561810000000001</v>
      </c>
      <c r="F4" s="11">
        <v>40.157365798950202</v>
      </c>
      <c r="N4" s="5">
        <v>0.25</v>
      </c>
      <c r="O4" s="10" cm="1">
        <f t="array" ref="O4:O7">TRANSPOSE(E63:H63)</f>
        <v>6.5991400999999996</v>
      </c>
      <c r="P4" s="11" cm="1">
        <f t="array" ref="P4:P7">TRANSPOSE(K63:N63)</f>
        <v>18.784141540527287</v>
      </c>
    </row>
    <row r="5" spans="4:16" x14ac:dyDescent="0.3">
      <c r="D5" s="5">
        <v>0.5</v>
      </c>
      <c r="E5" s="16">
        <v>21.047592000000002</v>
      </c>
      <c r="F5" s="11">
        <v>33.384847640991197</v>
      </c>
      <c r="N5" s="5">
        <v>0.5</v>
      </c>
      <c r="O5" s="10">
        <v>16.051578500000002</v>
      </c>
      <c r="P5" s="11">
        <v>20.858120918273876</v>
      </c>
    </row>
    <row r="6" spans="4:16" x14ac:dyDescent="0.3">
      <c r="D6" s="5">
        <v>0.75</v>
      </c>
      <c r="E6" s="16">
        <v>12.351513000000001</v>
      </c>
      <c r="F6" s="11">
        <v>47.139453887939403</v>
      </c>
      <c r="N6" s="5">
        <v>0.75</v>
      </c>
      <c r="O6" s="10">
        <v>7.4712080000000007</v>
      </c>
      <c r="P6" s="11">
        <v>17.905070177713981</v>
      </c>
    </row>
    <row r="7" spans="4:16" x14ac:dyDescent="0.3">
      <c r="D7" s="5">
        <v>1</v>
      </c>
      <c r="E7" s="16">
        <v>29.323101000000001</v>
      </c>
      <c r="F7" s="11">
        <v>28.873414993286101</v>
      </c>
      <c r="N7" s="5">
        <v>1</v>
      </c>
      <c r="O7" s="10">
        <v>7.898271137931034</v>
      </c>
      <c r="P7" s="11">
        <v>21.993962923685679</v>
      </c>
    </row>
    <row r="32" spans="4:14" x14ac:dyDescent="0.3">
      <c r="D32" s="2" t="s">
        <v>10</v>
      </c>
      <c r="E32" s="6" t="s">
        <v>0</v>
      </c>
      <c r="F32" s="6" t="s">
        <v>2</v>
      </c>
      <c r="G32" s="6" t="s">
        <v>4</v>
      </c>
      <c r="H32" s="6" t="s">
        <v>3</v>
      </c>
      <c r="J32" s="2" t="s">
        <v>12</v>
      </c>
      <c r="K32" s="6" t="s">
        <v>0</v>
      </c>
      <c r="L32" s="6" t="s">
        <v>2</v>
      </c>
      <c r="M32" s="6" t="s">
        <v>4</v>
      </c>
      <c r="N32" s="6" t="s">
        <v>3</v>
      </c>
    </row>
    <row r="33" spans="4:15" x14ac:dyDescent="0.3">
      <c r="D33" s="9">
        <v>1</v>
      </c>
      <c r="E33" s="12">
        <v>7.3654650000000004</v>
      </c>
      <c r="F33" s="12">
        <v>13.864756</v>
      </c>
      <c r="G33" s="12">
        <v>8.4006790000000002</v>
      </c>
      <c r="H33" s="12">
        <v>9.3863009999999996</v>
      </c>
      <c r="I33" s="1"/>
      <c r="J33" s="8">
        <v>1</v>
      </c>
      <c r="K33" s="14">
        <v>67.592144012451101</v>
      </c>
      <c r="L33" s="14">
        <v>84.547519683837805</v>
      </c>
      <c r="M33" s="14">
        <v>56.600570678710902</v>
      </c>
      <c r="N33" s="14">
        <v>91.129302978515597</v>
      </c>
      <c r="O33" s="1"/>
    </row>
    <row r="34" spans="4:15" x14ac:dyDescent="0.3">
      <c r="D34" s="9">
        <v>2</v>
      </c>
      <c r="E34" s="12">
        <v>6.2470439999999998</v>
      </c>
      <c r="F34" s="12">
        <v>19.322872</v>
      </c>
      <c r="G34" s="12">
        <v>7.0998669999999997</v>
      </c>
      <c r="H34" s="12">
        <v>1.6544490000000001</v>
      </c>
      <c r="J34" s="8">
        <v>2</v>
      </c>
      <c r="K34" s="14">
        <v>18.991947174072202</v>
      </c>
      <c r="L34" s="14">
        <v>16.988754272460898</v>
      </c>
      <c r="M34" s="14">
        <v>14.994859695434499</v>
      </c>
      <c r="N34" s="14">
        <v>26.025056838989201</v>
      </c>
    </row>
    <row r="35" spans="4:15" x14ac:dyDescent="0.3">
      <c r="D35" s="9">
        <v>3</v>
      </c>
      <c r="E35" s="12">
        <v>7.4560639999999996</v>
      </c>
      <c r="F35" s="12">
        <v>19.48452</v>
      </c>
      <c r="G35" s="12">
        <v>9.4041820000000005</v>
      </c>
      <c r="H35" s="12">
        <v>9.8719599999999996</v>
      </c>
      <c r="J35" s="8">
        <v>3</v>
      </c>
      <c r="K35" s="14">
        <v>14.9979591369628</v>
      </c>
      <c r="L35" s="14">
        <v>20.040035247802699</v>
      </c>
      <c r="M35" s="14">
        <v>17.000913619995099</v>
      </c>
      <c r="N35" s="14">
        <v>29.549837112426701</v>
      </c>
    </row>
    <row r="36" spans="4:15" x14ac:dyDescent="0.3">
      <c r="D36" s="9">
        <v>4</v>
      </c>
      <c r="E36" s="12">
        <v>6.752491</v>
      </c>
      <c r="F36" s="12">
        <v>18.034935000000001</v>
      </c>
      <c r="G36" s="12">
        <v>7.6947210000000004</v>
      </c>
      <c r="H36" s="12">
        <v>9.3946459999999998</v>
      </c>
      <c r="J36" s="8">
        <v>4</v>
      </c>
      <c r="K36" s="14">
        <v>15.9976482391357</v>
      </c>
      <c r="L36" s="14">
        <v>18.528699874877901</v>
      </c>
      <c r="M36" s="14">
        <v>12.993812561035099</v>
      </c>
      <c r="N36" s="14">
        <v>18.999576568603501</v>
      </c>
    </row>
    <row r="37" spans="4:15" x14ac:dyDescent="0.3">
      <c r="D37" s="9">
        <v>5</v>
      </c>
      <c r="E37" s="12">
        <v>6.9127080000000003</v>
      </c>
      <c r="F37" s="12">
        <v>15.621185000000001</v>
      </c>
      <c r="G37" s="12">
        <v>8.4111689999999992</v>
      </c>
      <c r="H37" s="12">
        <v>8.9261529999999993</v>
      </c>
      <c r="J37" s="8">
        <v>5</v>
      </c>
      <c r="K37" s="14">
        <v>16.019344329833899</v>
      </c>
      <c r="L37" s="14">
        <v>18.0108547210693</v>
      </c>
      <c r="M37" s="14">
        <v>14.0130519866943</v>
      </c>
      <c r="N37" s="14">
        <v>19.9966430664062</v>
      </c>
    </row>
    <row r="38" spans="4:15" x14ac:dyDescent="0.3">
      <c r="D38" s="9">
        <v>6</v>
      </c>
      <c r="E38" s="12">
        <v>7.4019430000000002</v>
      </c>
      <c r="F38" s="12">
        <v>16.564368999999999</v>
      </c>
      <c r="G38" s="12">
        <v>8.2862380000000009</v>
      </c>
      <c r="H38" s="12">
        <v>1.132717</v>
      </c>
      <c r="J38" s="8">
        <v>6</v>
      </c>
      <c r="K38" s="14">
        <v>15.546083450317299</v>
      </c>
      <c r="L38" s="14">
        <v>7.4346065521240199</v>
      </c>
      <c r="M38" s="14">
        <v>16.004562377929599</v>
      </c>
      <c r="N38" s="14">
        <v>22.997617721557599</v>
      </c>
    </row>
    <row r="39" spans="4:15" x14ac:dyDescent="0.3">
      <c r="D39" s="9">
        <v>7</v>
      </c>
      <c r="E39" s="12">
        <v>7.9531669999999997</v>
      </c>
      <c r="F39" s="12">
        <v>16.480207</v>
      </c>
      <c r="G39" s="12">
        <v>1.2546219999999999</v>
      </c>
      <c r="H39" s="12">
        <v>9.5684529999999999</v>
      </c>
      <c r="J39" s="8">
        <v>7</v>
      </c>
      <c r="K39" s="14">
        <v>15.993833541870099</v>
      </c>
      <c r="L39" s="14">
        <v>23.877620697021399</v>
      </c>
      <c r="M39" s="14">
        <v>15.540361404418899</v>
      </c>
      <c r="N39" s="14">
        <v>21.56662940979</v>
      </c>
    </row>
    <row r="40" spans="4:15" x14ac:dyDescent="0.3">
      <c r="D40" s="9">
        <v>8</v>
      </c>
      <c r="E40" s="12">
        <v>9.5686909999999994</v>
      </c>
      <c r="F40" s="12">
        <v>13.767958</v>
      </c>
      <c r="G40" s="12">
        <v>6.6690440000000004</v>
      </c>
      <c r="H40" s="12">
        <v>9.4003680000000003</v>
      </c>
      <c r="J40" s="8">
        <v>8</v>
      </c>
      <c r="K40" s="14">
        <v>16.007661819458001</v>
      </c>
      <c r="L40" s="14">
        <v>14.9998664855957</v>
      </c>
      <c r="M40" s="14">
        <v>5.2752494812011701</v>
      </c>
      <c r="N40" s="14">
        <v>20.995855331420898</v>
      </c>
    </row>
    <row r="41" spans="4:15" x14ac:dyDescent="0.3">
      <c r="D41" s="9">
        <v>9</v>
      </c>
      <c r="E41" s="12">
        <v>7.4868199999999998</v>
      </c>
      <c r="F41" s="12">
        <v>13.653755</v>
      </c>
      <c r="G41" s="12">
        <v>1.1008420000000001</v>
      </c>
      <c r="H41" s="12">
        <v>9.5069409999999994</v>
      </c>
      <c r="J41" s="8">
        <v>9</v>
      </c>
      <c r="K41" s="14">
        <v>14.99605178833</v>
      </c>
      <c r="L41" s="14">
        <v>14.9943828582763</v>
      </c>
      <c r="M41" s="14">
        <v>28.453111648559499</v>
      </c>
      <c r="N41" s="14">
        <v>20.000696182250898</v>
      </c>
    </row>
    <row r="42" spans="4:15" x14ac:dyDescent="0.3">
      <c r="D42" s="9">
        <v>10</v>
      </c>
      <c r="E42" s="12">
        <v>8.727074</v>
      </c>
      <c r="F42" s="12">
        <v>17.122029999999999</v>
      </c>
      <c r="G42" s="12">
        <v>7.187843</v>
      </c>
      <c r="H42" s="12">
        <v>9.4132420000000003</v>
      </c>
      <c r="J42" s="8">
        <v>10</v>
      </c>
      <c r="K42" s="14">
        <v>12.998104095458901</v>
      </c>
      <c r="L42" s="14">
        <v>18.5813903808593</v>
      </c>
      <c r="M42" s="14">
        <v>16.989707946777301</v>
      </c>
      <c r="N42" s="14">
        <v>16.003847122192301</v>
      </c>
    </row>
    <row r="43" spans="4:15" x14ac:dyDescent="0.3">
      <c r="D43" s="9">
        <v>11</v>
      </c>
      <c r="E43" s="12">
        <v>7.5156689999999999</v>
      </c>
      <c r="F43" s="12">
        <v>16.043901000000002</v>
      </c>
      <c r="G43" s="12">
        <v>8.5644720000000003</v>
      </c>
      <c r="H43" s="12">
        <v>8.4071160000000003</v>
      </c>
      <c r="J43" s="8">
        <v>11</v>
      </c>
      <c r="K43" s="14">
        <v>72.578668594360295</v>
      </c>
      <c r="L43" s="14">
        <v>80.992698669433594</v>
      </c>
      <c r="M43" s="14">
        <v>16.157442092895501</v>
      </c>
      <c r="N43" s="14">
        <v>69.885492324829102</v>
      </c>
    </row>
    <row r="44" spans="4:15" x14ac:dyDescent="0.3">
      <c r="D44" s="9">
        <v>12</v>
      </c>
      <c r="E44" s="12">
        <v>7.5314040000000002</v>
      </c>
      <c r="F44" s="12">
        <v>14.428853999999999</v>
      </c>
      <c r="G44" s="12">
        <v>7.3676110000000001</v>
      </c>
      <c r="H44" s="12">
        <v>8.8431840000000008</v>
      </c>
      <c r="J44" s="8">
        <v>12</v>
      </c>
      <c r="K44" s="14">
        <v>11.982679367065399</v>
      </c>
      <c r="L44" s="14">
        <v>17.027854919433501</v>
      </c>
      <c r="M44" s="14">
        <v>17.003297805786101</v>
      </c>
      <c r="N44" s="14">
        <v>15.9893035888671</v>
      </c>
    </row>
    <row r="45" spans="4:15" x14ac:dyDescent="0.3">
      <c r="D45" s="9">
        <v>13</v>
      </c>
      <c r="E45" s="12">
        <v>6.595612</v>
      </c>
      <c r="F45" s="12">
        <v>16.433716</v>
      </c>
      <c r="G45" s="12">
        <v>7.5531009999999998</v>
      </c>
      <c r="H45" s="12">
        <v>8.1901550000000007</v>
      </c>
      <c r="J45" s="8">
        <v>13</v>
      </c>
      <c r="K45" s="14">
        <v>12.011289596557599</v>
      </c>
      <c r="L45" s="14">
        <v>15.566825866699199</v>
      </c>
      <c r="M45" s="14">
        <v>16.999244689941399</v>
      </c>
      <c r="N45" s="14">
        <v>19.012689590454102</v>
      </c>
    </row>
    <row r="46" spans="4:15" x14ac:dyDescent="0.3">
      <c r="D46" s="9">
        <v>14</v>
      </c>
      <c r="E46" s="12">
        <v>6.1573979999999997</v>
      </c>
      <c r="F46" s="12">
        <v>13.284205999999999</v>
      </c>
      <c r="G46" s="12">
        <v>7.0388320000000002</v>
      </c>
      <c r="H46" s="12">
        <v>8.8982580000000002</v>
      </c>
      <c r="J46" s="8">
        <v>14</v>
      </c>
      <c r="K46" s="14">
        <v>13.9911174774169</v>
      </c>
      <c r="L46" s="14">
        <v>20.995855331420898</v>
      </c>
      <c r="M46" s="14">
        <v>21.012306213378899</v>
      </c>
      <c r="N46" s="14">
        <v>23.029565811157202</v>
      </c>
    </row>
    <row r="47" spans="4:15" x14ac:dyDescent="0.3">
      <c r="D47" s="9">
        <v>15</v>
      </c>
      <c r="E47" s="12">
        <v>7.8444479999999999</v>
      </c>
      <c r="F47" s="12">
        <v>16.183615</v>
      </c>
      <c r="G47" s="12">
        <v>8.8789459999999991</v>
      </c>
      <c r="H47" s="12">
        <v>8.2836149999999993</v>
      </c>
      <c r="J47" s="8">
        <v>15</v>
      </c>
      <c r="K47" s="14">
        <v>13.3631229400634</v>
      </c>
      <c r="L47" s="14">
        <v>18.987655639648398</v>
      </c>
      <c r="M47" s="14">
        <v>17.024040222167901</v>
      </c>
      <c r="N47" s="14">
        <v>24.533033370971602</v>
      </c>
    </row>
    <row r="48" spans="4:15" x14ac:dyDescent="0.3">
      <c r="D48" s="9">
        <v>16</v>
      </c>
      <c r="E48" s="12">
        <v>5.5091380000000001</v>
      </c>
      <c r="F48" s="12">
        <v>17.196655</v>
      </c>
      <c r="G48" s="12">
        <v>8.0630780000000009</v>
      </c>
      <c r="H48" s="12">
        <v>9.2322830000000007</v>
      </c>
      <c r="J48" s="8">
        <v>16</v>
      </c>
      <c r="K48" s="14">
        <v>13.569831848144499</v>
      </c>
      <c r="L48" s="14">
        <v>17.994880676269499</v>
      </c>
      <c r="M48" s="14">
        <v>23.5579013824462</v>
      </c>
      <c r="N48" s="14">
        <v>19.0074443817138</v>
      </c>
    </row>
    <row r="49" spans="4:14" x14ac:dyDescent="0.3">
      <c r="D49" s="9">
        <v>17</v>
      </c>
      <c r="E49" s="12">
        <v>5.5987830000000001</v>
      </c>
      <c r="F49" s="12">
        <v>13.910055</v>
      </c>
      <c r="G49" s="12">
        <v>7.3177810000000001</v>
      </c>
      <c r="H49" s="12">
        <v>7.7002050000000004</v>
      </c>
      <c r="J49" s="8">
        <v>17</v>
      </c>
      <c r="K49" s="14">
        <v>14.984130859375</v>
      </c>
      <c r="L49" s="14">
        <v>14.039039611816399</v>
      </c>
      <c r="M49" s="14">
        <v>19.999742507934499</v>
      </c>
      <c r="N49" s="14">
        <v>13.995885848999</v>
      </c>
    </row>
    <row r="50" spans="4:14" x14ac:dyDescent="0.3">
      <c r="D50" s="9">
        <v>18</v>
      </c>
      <c r="E50" s="12">
        <v>4.943371</v>
      </c>
      <c r="F50" s="12">
        <v>13.374567000000001</v>
      </c>
      <c r="G50" s="12">
        <v>7.0986750000000001</v>
      </c>
      <c r="H50" s="12">
        <v>9.3636510000000008</v>
      </c>
      <c r="J50" s="8">
        <v>18</v>
      </c>
      <c r="K50" s="14">
        <v>16.0281658172607</v>
      </c>
      <c r="L50" s="14">
        <v>17.565250396728501</v>
      </c>
      <c r="M50" s="14">
        <v>17.662286758422798</v>
      </c>
      <c r="N50" s="14">
        <v>14.998674392700099</v>
      </c>
    </row>
    <row r="51" spans="4:14" x14ac:dyDescent="0.3">
      <c r="D51" s="9">
        <v>19</v>
      </c>
      <c r="E51" s="12">
        <v>5.4295059999999999</v>
      </c>
      <c r="F51" s="12">
        <v>16.52956</v>
      </c>
      <c r="G51" s="12">
        <v>7.5755119999999998</v>
      </c>
      <c r="H51" s="12">
        <v>8.140326</v>
      </c>
      <c r="J51" s="8">
        <v>19</v>
      </c>
      <c r="K51" s="14">
        <v>12.978792190551699</v>
      </c>
      <c r="L51" s="14">
        <v>15.9993171691894</v>
      </c>
      <c r="M51" s="14">
        <v>15.995979309081999</v>
      </c>
      <c r="N51" s="14">
        <v>17.003536224365199</v>
      </c>
    </row>
    <row r="52" spans="4:14" x14ac:dyDescent="0.3">
      <c r="D52" s="9">
        <v>20</v>
      </c>
      <c r="E52" s="12">
        <v>6.8838600000000003</v>
      </c>
      <c r="F52" s="12">
        <v>16.726493999999999</v>
      </c>
      <c r="G52" s="12">
        <v>9.9744799999999998</v>
      </c>
      <c r="H52" s="12">
        <v>8.3584790000000009</v>
      </c>
      <c r="J52" s="8">
        <v>20</v>
      </c>
      <c r="K52" s="14">
        <v>15.008687973022401</v>
      </c>
      <c r="L52" s="14">
        <v>16.992092132568299</v>
      </c>
      <c r="M52" s="14">
        <v>15.0072574615478</v>
      </c>
      <c r="N52" s="14">
        <v>14.0066146850585</v>
      </c>
    </row>
    <row r="53" spans="4:14" x14ac:dyDescent="0.3">
      <c r="D53" s="9">
        <v>21</v>
      </c>
      <c r="E53" s="12">
        <v>5.2886009999999999</v>
      </c>
      <c r="F53" s="12">
        <v>18.688679</v>
      </c>
      <c r="G53" s="12">
        <v>6.6678519999999999</v>
      </c>
      <c r="H53" s="12">
        <v>1.9827520000000001</v>
      </c>
      <c r="J53" s="8">
        <v>21</v>
      </c>
      <c r="K53" s="14">
        <v>12.9773616790771</v>
      </c>
      <c r="L53" s="14">
        <v>17.006158828735298</v>
      </c>
      <c r="M53" s="14">
        <v>18.5873508453369</v>
      </c>
      <c r="N53" s="14">
        <v>14.546871185302701</v>
      </c>
    </row>
    <row r="54" spans="4:14" x14ac:dyDescent="0.3">
      <c r="D54" s="9">
        <v>22</v>
      </c>
      <c r="E54" s="12">
        <v>5.9111120000000001</v>
      </c>
      <c r="F54" s="12">
        <v>15.997887</v>
      </c>
      <c r="G54" s="12">
        <v>7.3649880000000003</v>
      </c>
      <c r="H54" s="12">
        <v>1.868549</v>
      </c>
      <c r="J54" s="8">
        <v>22</v>
      </c>
      <c r="K54" s="14">
        <v>16.042709350585898</v>
      </c>
      <c r="L54" s="14">
        <v>16.994237899780199</v>
      </c>
      <c r="M54" s="14">
        <v>15.0110721588134</v>
      </c>
      <c r="N54" s="14">
        <v>13.9944553375244</v>
      </c>
    </row>
    <row r="55" spans="4:14" x14ac:dyDescent="0.3">
      <c r="D55" s="9">
        <v>23</v>
      </c>
      <c r="E55" s="12">
        <v>7.2140690000000003</v>
      </c>
      <c r="F55" s="12">
        <v>17.38739</v>
      </c>
      <c r="G55" s="12">
        <v>6.573677</v>
      </c>
      <c r="H55" s="12">
        <v>8.9328289999999999</v>
      </c>
      <c r="J55" s="8">
        <v>23</v>
      </c>
      <c r="K55" s="14">
        <v>13.5633945465087</v>
      </c>
      <c r="L55" s="14">
        <v>15.015840530395501</v>
      </c>
      <c r="M55" s="14">
        <v>15.9914493560791</v>
      </c>
      <c r="N55" s="14">
        <v>18.998384475708001</v>
      </c>
    </row>
    <row r="56" spans="4:14" x14ac:dyDescent="0.3">
      <c r="D56" s="9">
        <v>24</v>
      </c>
      <c r="E56" s="12">
        <v>5.8426859999999996</v>
      </c>
      <c r="F56" s="12">
        <v>17.724513999999999</v>
      </c>
      <c r="G56" s="12">
        <v>8.8369850000000003</v>
      </c>
      <c r="H56" s="12">
        <v>8.4106919999999992</v>
      </c>
      <c r="J56" s="8">
        <v>24</v>
      </c>
      <c r="K56" s="14">
        <v>11.992692947387599</v>
      </c>
      <c r="L56" s="14">
        <v>16.568660736083899</v>
      </c>
      <c r="M56" s="14">
        <v>15.9976482391357</v>
      </c>
      <c r="N56" s="14">
        <v>10.9944343566894</v>
      </c>
    </row>
    <row r="57" spans="4:14" x14ac:dyDescent="0.3">
      <c r="D57" s="9">
        <v>25</v>
      </c>
      <c r="E57" s="12">
        <v>5.0132269999999997</v>
      </c>
      <c r="F57" s="12">
        <v>16.257763000000001</v>
      </c>
      <c r="G57" s="12">
        <v>8.8021759999999993</v>
      </c>
      <c r="H57" s="12" t="s">
        <v>13</v>
      </c>
      <c r="J57" s="8">
        <v>25</v>
      </c>
      <c r="K57" s="14">
        <v>12.0074748992919</v>
      </c>
      <c r="L57" s="14">
        <v>15.990495681762599</v>
      </c>
      <c r="M57" s="14">
        <v>15.0034427642822</v>
      </c>
      <c r="N57" s="14">
        <v>12.011528015136699</v>
      </c>
    </row>
    <row r="58" spans="4:14" x14ac:dyDescent="0.3">
      <c r="D58" s="9">
        <v>26</v>
      </c>
      <c r="E58" s="12">
        <v>6.323099</v>
      </c>
      <c r="F58" s="12">
        <v>16.854047999999999</v>
      </c>
      <c r="G58" s="12">
        <v>7.913589</v>
      </c>
      <c r="H58" s="12">
        <v>7.9123970000000003</v>
      </c>
      <c r="J58" s="8">
        <v>26</v>
      </c>
      <c r="K58" s="14">
        <v>16.000747680663999</v>
      </c>
      <c r="L58" s="14">
        <v>13.985872268676699</v>
      </c>
      <c r="M58" s="14">
        <v>18.004655838012599</v>
      </c>
      <c r="N58" s="14">
        <v>27.028083801269499</v>
      </c>
    </row>
    <row r="59" spans="4:14" x14ac:dyDescent="0.3">
      <c r="D59" s="9">
        <v>27</v>
      </c>
      <c r="E59" s="12">
        <v>5.6111810000000002</v>
      </c>
      <c r="F59" s="12">
        <v>16.458749999999998</v>
      </c>
      <c r="G59" s="12">
        <v>6.5360069999999997</v>
      </c>
      <c r="H59" s="12">
        <v>8.6779589999999995</v>
      </c>
      <c r="J59" s="8">
        <v>27</v>
      </c>
      <c r="K59" s="14">
        <v>17.001867294311499</v>
      </c>
      <c r="L59" s="14">
        <v>15.0134563446044</v>
      </c>
      <c r="M59" s="14">
        <v>16.033887863159102</v>
      </c>
      <c r="N59" s="14">
        <v>12.5184059143066</v>
      </c>
    </row>
    <row r="60" spans="4:14" x14ac:dyDescent="0.3">
      <c r="D60" s="9">
        <v>28</v>
      </c>
      <c r="E60" s="12">
        <v>5.9232709999999997</v>
      </c>
      <c r="F60" s="12">
        <v>15.285969</v>
      </c>
      <c r="G60" s="12">
        <v>7.4040889999999999</v>
      </c>
      <c r="H60" s="12">
        <v>9.6952920000000002</v>
      </c>
      <c r="J60" s="8">
        <v>28</v>
      </c>
      <c r="K60" s="14">
        <v>22.020816802978501</v>
      </c>
      <c r="L60" s="14">
        <v>14.993190765380801</v>
      </c>
      <c r="M60" s="14">
        <v>16.5638923645019</v>
      </c>
      <c r="N60" s="14">
        <v>11.0015869140625</v>
      </c>
    </row>
    <row r="61" spans="4:14" x14ac:dyDescent="0.3">
      <c r="D61" s="9">
        <v>29</v>
      </c>
      <c r="E61" s="12">
        <v>4.9541000000000004</v>
      </c>
      <c r="F61" s="12">
        <v>14.202356</v>
      </c>
      <c r="G61" s="12">
        <v>9.1056819999999998</v>
      </c>
      <c r="H61" s="12">
        <v>9.2010500000000004</v>
      </c>
      <c r="J61" s="8">
        <v>29</v>
      </c>
      <c r="K61" s="14">
        <v>20.285129547119102</v>
      </c>
      <c r="L61" s="14">
        <v>13.007640838623001</v>
      </c>
      <c r="M61" s="14">
        <v>10.295629501342701</v>
      </c>
      <c r="N61" s="14">
        <v>8.9879035949706996</v>
      </c>
    </row>
    <row r="62" spans="4:14" x14ac:dyDescent="0.3">
      <c r="D62" s="9">
        <v>30</v>
      </c>
      <c r="E62" s="12">
        <v>6.0122010000000001</v>
      </c>
      <c r="F62" s="12">
        <v>14.661789000000001</v>
      </c>
      <c r="G62" s="12">
        <v>9.9894999999999996</v>
      </c>
      <c r="H62" s="12">
        <v>8.6958409999999997</v>
      </c>
      <c r="J62" s="8">
        <v>30</v>
      </c>
      <c r="K62" s="14">
        <v>15.9947872161865</v>
      </c>
      <c r="L62" s="14">
        <v>13.002872467041</v>
      </c>
      <c r="M62" s="14">
        <v>17.377376556396399</v>
      </c>
      <c r="N62" s="14">
        <v>11.009931564331</v>
      </c>
    </row>
    <row r="63" spans="4:14" x14ac:dyDescent="0.3">
      <c r="D63" s="9" t="s">
        <v>9</v>
      </c>
      <c r="E63" s="13">
        <f>AVERAGE(E33:E62)</f>
        <v>6.5991400999999996</v>
      </c>
      <c r="F63" s="13">
        <f t="shared" ref="F63:H63" si="0">AVERAGE(F33:F62)</f>
        <v>16.051578500000002</v>
      </c>
      <c r="G63" s="13">
        <f t="shared" si="0"/>
        <v>7.4712080000000007</v>
      </c>
      <c r="H63" s="13">
        <f t="shared" si="0"/>
        <v>7.898271137931034</v>
      </c>
      <c r="J63" s="8" t="s">
        <v>9</v>
      </c>
      <c r="K63" s="15">
        <f>AVERAGE(K33:K62)</f>
        <v>18.784141540527287</v>
      </c>
      <c r="L63" s="15">
        <f t="shared" ref="L63:N63" si="1">AVERAGE(L33:L62)</f>
        <v>20.858120918273876</v>
      </c>
      <c r="M63" s="15">
        <f t="shared" si="1"/>
        <v>17.905070177713981</v>
      </c>
      <c r="N63" s="15">
        <f t="shared" si="1"/>
        <v>21.993962923685679</v>
      </c>
    </row>
    <row r="64" spans="4:14" x14ac:dyDescent="0.3">
      <c r="D64" s="9" t="s">
        <v>8</v>
      </c>
      <c r="E64" s="13">
        <f>_xlfn.STDEV.S(E33:E62)</f>
        <v>1.1481657054073151</v>
      </c>
      <c r="F64" s="13">
        <f>_xlfn.STDEV.S(F33:F62)</f>
        <v>1.7268393055991744</v>
      </c>
      <c r="G64" s="13">
        <f>_xlfn.STDEV.S(G33:G62)</f>
        <v>1.9621030299028597</v>
      </c>
      <c r="H64" s="13">
        <f>_xlfn.STDEV.S(H33:H62)</f>
        <v>2.6019819643909314</v>
      </c>
      <c r="J64" s="8" t="s">
        <v>8</v>
      </c>
      <c r="K64" s="15">
        <f>_xlfn.STDEV.S(K33:K62)</f>
        <v>14.158353205248773</v>
      </c>
      <c r="L64" s="15">
        <f>_xlfn.STDEV.S(L33:L62)</f>
        <v>17.080206344377018</v>
      </c>
      <c r="M64" s="15">
        <f>_xlfn.STDEV.S(M33:M62)</f>
        <v>8.2594284008298526</v>
      </c>
      <c r="N64" s="15">
        <f>_xlfn.STDEV.S(N33:N62)</f>
        <v>16.95780764805551</v>
      </c>
    </row>
    <row r="65" spans="4:14" x14ac:dyDescent="0.3">
      <c r="D65" s="9" t="s">
        <v>7</v>
      </c>
      <c r="E65" s="13">
        <f>_xlfn.CONFIDENCE.T(0.5,E64,COUNT(E33:E62))</f>
        <v>0.14318335543026944</v>
      </c>
      <c r="F65" s="13">
        <f t="shared" ref="F65:H65" si="2">_xlfn.CONFIDENCE.T(0.5,F64,COUNT(F33:F62))</f>
        <v>0.21534752771321625</v>
      </c>
      <c r="G65" s="13">
        <f t="shared" si="2"/>
        <v>0.24468636730595023</v>
      </c>
      <c r="H65" s="13">
        <f t="shared" si="2"/>
        <v>0.33017963914784687</v>
      </c>
      <c r="J65" s="8" t="s">
        <v>7</v>
      </c>
      <c r="K65" s="15">
        <f>_xlfn.CONFIDENCE.T(0.5,K64,COUNT(K33:K62))</f>
        <v>1.7656340977152423</v>
      </c>
      <c r="L65" s="15">
        <f t="shared" ref="L65:N65" si="3">_xlfn.CONFIDENCE.T(0.5,L64,COUNT(L33:L62))</f>
        <v>2.1300072318060517</v>
      </c>
      <c r="M65" s="15">
        <f t="shared" si="3"/>
        <v>1.0300017382485287</v>
      </c>
      <c r="N65" s="15">
        <f t="shared" si="3"/>
        <v>2.1147433583450455</v>
      </c>
    </row>
  </sheetData>
  <mergeCells count="2">
    <mergeCell ref="E2:F2"/>
    <mergeCell ref="O2:P2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7BA6-1CD9-4460-8DB1-4904DA0D9F8E}">
  <dimension ref="D1:U65"/>
  <sheetViews>
    <sheetView zoomScaleNormal="100" workbookViewId="0">
      <selection activeCell="S5" sqref="S5"/>
    </sheetView>
  </sheetViews>
  <sheetFormatPr defaultRowHeight="14.4" x14ac:dyDescent="0.3"/>
  <cols>
    <col min="1" max="3" width="10.33203125" customWidth="1"/>
    <col min="4" max="4" width="10.33203125" style="2" customWidth="1"/>
    <col min="5" max="8" width="10.33203125" customWidth="1"/>
    <col min="10" max="10" width="10.33203125" style="2" customWidth="1"/>
    <col min="11" max="11" width="10.33203125" customWidth="1"/>
    <col min="12" max="13" width="10.5546875" bestFit="1" customWidth="1"/>
    <col min="14" max="16" width="10.33203125" customWidth="1"/>
    <col min="17" max="21" width="10.88671875" customWidth="1"/>
  </cols>
  <sheetData>
    <row r="1" spans="4:16" ht="15" customHeight="1" x14ac:dyDescent="0.3"/>
    <row r="2" spans="4:16" s="1" customFormat="1" x14ac:dyDescent="0.3">
      <c r="D2" s="7"/>
      <c r="E2" s="27" t="s">
        <v>5</v>
      </c>
      <c r="F2" s="28"/>
      <c r="G2"/>
      <c r="H2"/>
      <c r="I2"/>
      <c r="N2" s="2"/>
      <c r="O2" s="29" t="s">
        <v>6</v>
      </c>
      <c r="P2" s="29"/>
    </row>
    <row r="3" spans="4:16" x14ac:dyDescent="0.3">
      <c r="E3" s="3" t="s">
        <v>1</v>
      </c>
      <c r="F3" s="4" t="s">
        <v>11</v>
      </c>
      <c r="N3" s="2"/>
      <c r="O3" s="3" t="s">
        <v>1</v>
      </c>
      <c r="P3" s="4" t="s">
        <v>11</v>
      </c>
    </row>
    <row r="4" spans="4:16" x14ac:dyDescent="0.3">
      <c r="D4" s="5">
        <v>0.25</v>
      </c>
      <c r="E4" s="16">
        <v>55.172919999999998</v>
      </c>
      <c r="F4" s="11">
        <v>50.534009933471602</v>
      </c>
      <c r="N4" s="5">
        <v>0.25</v>
      </c>
      <c r="O4" s="10" cm="1">
        <f t="array" ref="O4:O7">TRANSPOSE(E63:H63)</f>
        <v>23.513738400000005</v>
      </c>
      <c r="P4" s="11" cm="1">
        <f t="array" ref="P4:P7">TRANSPOSE(K63:N63)</f>
        <v>21.791307131449344</v>
      </c>
    </row>
    <row r="5" spans="4:16" x14ac:dyDescent="0.3">
      <c r="D5" s="5">
        <v>0.5</v>
      </c>
      <c r="E5" s="16">
        <v>92.105389000000002</v>
      </c>
      <c r="F5" s="11">
        <v>42.176933288574197</v>
      </c>
      <c r="N5" s="5">
        <v>0.5</v>
      </c>
      <c r="O5" s="10">
        <v>51.759274699999999</v>
      </c>
      <c r="P5" s="11">
        <v>23.215476671854621</v>
      </c>
    </row>
    <row r="6" spans="4:16" x14ac:dyDescent="0.3">
      <c r="D6" s="5">
        <v>0.75</v>
      </c>
      <c r="E6" s="16">
        <v>44.038772999999999</v>
      </c>
      <c r="F6" s="11">
        <v>46.506137847900298</v>
      </c>
      <c r="N6" s="5">
        <v>0.75</v>
      </c>
      <c r="O6" s="10">
        <v>20.010121633333327</v>
      </c>
      <c r="P6" s="11">
        <v>15.831216176350884</v>
      </c>
    </row>
    <row r="7" spans="4:16" x14ac:dyDescent="0.3">
      <c r="D7" s="5">
        <v>1</v>
      </c>
      <c r="E7" s="16">
        <v>84.585427999999993</v>
      </c>
      <c r="F7" s="11">
        <v>36.229095458984297</v>
      </c>
      <c r="N7" s="5">
        <v>1</v>
      </c>
      <c r="O7" s="10">
        <v>33.322016399999995</v>
      </c>
      <c r="P7" s="11">
        <v>20.961260795593208</v>
      </c>
    </row>
    <row r="32" spans="4:14" x14ac:dyDescent="0.3">
      <c r="D32" s="2" t="s">
        <v>10</v>
      </c>
      <c r="E32" s="6" t="s">
        <v>0</v>
      </c>
      <c r="F32" s="6" t="s">
        <v>2</v>
      </c>
      <c r="G32" s="6" t="s">
        <v>4</v>
      </c>
      <c r="H32" s="6" t="s">
        <v>3</v>
      </c>
      <c r="J32" s="2" t="s">
        <v>12</v>
      </c>
      <c r="K32" s="6" t="s">
        <v>0</v>
      </c>
      <c r="L32" s="6" t="s">
        <v>2</v>
      </c>
      <c r="M32" s="6" t="s">
        <v>4</v>
      </c>
      <c r="N32" s="6" t="s">
        <v>3</v>
      </c>
    </row>
    <row r="33" spans="4:21" x14ac:dyDescent="0.3">
      <c r="D33" s="9">
        <v>1</v>
      </c>
      <c r="E33" s="12">
        <v>31.247854</v>
      </c>
      <c r="F33" s="12">
        <v>60.837983999999999</v>
      </c>
      <c r="G33" s="12">
        <v>19.907713000000001</v>
      </c>
      <c r="H33" s="12">
        <v>37.576436999999999</v>
      </c>
      <c r="I33" s="1"/>
      <c r="J33" s="8">
        <v>1</v>
      </c>
      <c r="K33" s="14">
        <v>84.598064422607393</v>
      </c>
      <c r="L33" s="14">
        <v>102.58388519287099</v>
      </c>
      <c r="M33" s="14">
        <v>68.007707595825195</v>
      </c>
      <c r="N33" s="14">
        <v>94.455480575561495</v>
      </c>
      <c r="O33" s="1"/>
    </row>
    <row r="34" spans="4:21" x14ac:dyDescent="0.3">
      <c r="D34" s="9">
        <v>2</v>
      </c>
      <c r="E34" s="12">
        <v>25.250912</v>
      </c>
      <c r="F34" s="12">
        <v>55.569409999999998</v>
      </c>
      <c r="G34" s="12">
        <v>20.871877999999999</v>
      </c>
      <c r="H34" s="12">
        <v>31.671762000000001</v>
      </c>
      <c r="J34" s="8">
        <v>2</v>
      </c>
      <c r="K34" s="14">
        <v>19.994020462036101</v>
      </c>
      <c r="L34" s="14">
        <v>21.0402011871337</v>
      </c>
      <c r="M34" s="14">
        <v>23.6194133758544</v>
      </c>
      <c r="N34" s="14">
        <v>18.008470535278299</v>
      </c>
    </row>
    <row r="35" spans="4:21" x14ac:dyDescent="0.3">
      <c r="D35" s="9">
        <v>3</v>
      </c>
      <c r="E35" s="12">
        <v>24.591446000000001</v>
      </c>
      <c r="F35" s="12">
        <v>51.316738000000001</v>
      </c>
      <c r="G35" s="12">
        <v>20.555496000000002</v>
      </c>
      <c r="H35" s="12">
        <v>37.971496999999999</v>
      </c>
      <c r="J35" s="8">
        <v>3</v>
      </c>
      <c r="K35" s="14">
        <v>17.577648162841701</v>
      </c>
      <c r="L35" s="14">
        <v>23.044824600219702</v>
      </c>
      <c r="M35" s="14">
        <v>15.9783363342285</v>
      </c>
      <c r="N35" s="14">
        <v>33.955574035644503</v>
      </c>
    </row>
    <row r="36" spans="4:21" x14ac:dyDescent="0.3">
      <c r="D36" s="9">
        <v>4</v>
      </c>
      <c r="E36" s="12">
        <v>23.045300999999998</v>
      </c>
      <c r="F36" s="12">
        <v>51.429510000000001</v>
      </c>
      <c r="G36" s="12">
        <v>18.704653</v>
      </c>
      <c r="H36" s="12">
        <v>30.830383000000001</v>
      </c>
      <c r="J36" s="8">
        <v>4</v>
      </c>
      <c r="K36" s="14">
        <v>17.9998874664306</v>
      </c>
      <c r="L36" s="14">
        <v>26.000261306762599</v>
      </c>
      <c r="M36" s="14">
        <v>16.007661819458001</v>
      </c>
      <c r="N36" s="14">
        <v>24.978160858154201</v>
      </c>
    </row>
    <row r="37" spans="4:21" x14ac:dyDescent="0.3">
      <c r="D37" s="9">
        <v>5</v>
      </c>
      <c r="E37" s="12">
        <v>24.640083000000001</v>
      </c>
      <c r="F37" s="12">
        <v>56.225538</v>
      </c>
      <c r="G37" s="12">
        <v>18.855810000000002</v>
      </c>
      <c r="H37" s="12">
        <v>32.030343999999999</v>
      </c>
      <c r="J37" s="8">
        <v>5</v>
      </c>
      <c r="K37" s="14">
        <v>21.001338958740199</v>
      </c>
      <c r="L37" s="14">
        <v>19.0188884735107</v>
      </c>
      <c r="M37" s="14">
        <v>14.993667602539</v>
      </c>
      <c r="N37" s="14">
        <v>22.587060928344702</v>
      </c>
    </row>
    <row r="38" spans="4:21" x14ac:dyDescent="0.3">
      <c r="D38" s="9">
        <v>6</v>
      </c>
      <c r="E38" s="12">
        <v>24.539470999999999</v>
      </c>
      <c r="F38" s="12">
        <v>47.763109</v>
      </c>
      <c r="G38" s="12">
        <v>19.48452</v>
      </c>
      <c r="H38" s="12">
        <v>30.307293000000001</v>
      </c>
      <c r="J38" s="8">
        <v>6</v>
      </c>
      <c r="K38" s="14">
        <v>19.015073776245099</v>
      </c>
      <c r="L38" s="14">
        <v>18.9709663391113</v>
      </c>
      <c r="M38" s="14">
        <v>15.000343322753899</v>
      </c>
      <c r="N38" s="14">
        <v>21.998882293701101</v>
      </c>
    </row>
    <row r="39" spans="4:21" x14ac:dyDescent="0.3">
      <c r="D39" s="9">
        <v>7</v>
      </c>
      <c r="E39" s="12">
        <v>20.982980999999999</v>
      </c>
      <c r="F39" s="12">
        <v>57.320594999999997</v>
      </c>
      <c r="G39" s="12">
        <v>20.596981</v>
      </c>
      <c r="H39" s="12">
        <v>30.570744999999999</v>
      </c>
      <c r="J39" s="8">
        <v>7</v>
      </c>
      <c r="K39" s="14">
        <v>20.9851264953613</v>
      </c>
      <c r="L39" s="14">
        <v>20.019769668579102</v>
      </c>
      <c r="M39" s="14">
        <v>14.0135288238525</v>
      </c>
      <c r="N39" s="14">
        <v>19.100427627563398</v>
      </c>
    </row>
    <row r="40" spans="4:21" x14ac:dyDescent="0.3">
      <c r="D40" s="9">
        <v>8</v>
      </c>
      <c r="E40" s="12">
        <v>20.780087000000002</v>
      </c>
      <c r="F40" s="12">
        <v>52.490473000000001</v>
      </c>
      <c r="G40" s="12">
        <v>19.311904999999999</v>
      </c>
      <c r="H40" s="12">
        <v>28.977156000000001</v>
      </c>
      <c r="J40" s="8">
        <v>8</v>
      </c>
      <c r="K40" s="14">
        <v>16.0238742828369</v>
      </c>
      <c r="L40" s="14">
        <v>20.587444305419901</v>
      </c>
      <c r="M40" s="14">
        <v>15.017747879028301</v>
      </c>
      <c r="N40" s="14">
        <v>23.0064392089843</v>
      </c>
    </row>
    <row r="41" spans="4:21" x14ac:dyDescent="0.3">
      <c r="D41" s="9">
        <v>9</v>
      </c>
      <c r="E41" s="12">
        <v>19.729852999999999</v>
      </c>
      <c r="F41" s="12">
        <v>53.849459000000003</v>
      </c>
      <c r="G41" s="12">
        <v>17.081022000000001</v>
      </c>
      <c r="H41" s="12">
        <v>37.430525000000003</v>
      </c>
      <c r="J41" s="8">
        <v>9</v>
      </c>
      <c r="K41" s="14">
        <v>18.570899963378899</v>
      </c>
      <c r="L41" s="14">
        <v>17.999649047851499</v>
      </c>
      <c r="M41" s="14">
        <v>13.1723880767822</v>
      </c>
      <c r="N41" s="14">
        <v>18.020153045654201</v>
      </c>
    </row>
    <row r="42" spans="4:21" x14ac:dyDescent="0.3">
      <c r="D42" s="9">
        <v>10</v>
      </c>
      <c r="E42" s="12">
        <v>23.786306</v>
      </c>
      <c r="F42" s="12">
        <v>49.252747999999997</v>
      </c>
      <c r="G42" s="12">
        <v>19.128561000000001</v>
      </c>
      <c r="H42" s="12">
        <v>29.802799</v>
      </c>
      <c r="J42" s="8">
        <v>10</v>
      </c>
      <c r="K42" s="14">
        <v>18.009901046752901</v>
      </c>
      <c r="L42" s="14">
        <v>19.9944972991943</v>
      </c>
      <c r="M42" s="14">
        <v>12.988328933715801</v>
      </c>
      <c r="N42" s="14">
        <v>18.118858337402301</v>
      </c>
      <c r="R42" s="21">
        <v>0.25</v>
      </c>
      <c r="S42" s="21">
        <v>0.5</v>
      </c>
      <c r="T42" s="21">
        <v>0.75</v>
      </c>
      <c r="U42" s="21">
        <v>1</v>
      </c>
    </row>
    <row r="43" spans="4:21" x14ac:dyDescent="0.3">
      <c r="D43" s="9">
        <v>11</v>
      </c>
      <c r="E43" s="12">
        <v>26.243448000000001</v>
      </c>
      <c r="F43" s="12">
        <v>50.735711999999999</v>
      </c>
      <c r="G43" s="12">
        <v>16.991377</v>
      </c>
      <c r="H43" s="12">
        <v>33.913612000000001</v>
      </c>
      <c r="J43" s="8">
        <v>11</v>
      </c>
      <c r="K43" s="14">
        <v>73.562145233154297</v>
      </c>
      <c r="L43" s="14">
        <v>88.1369113922119</v>
      </c>
      <c r="M43" s="14">
        <v>48.000574111938398</v>
      </c>
      <c r="N43" s="14">
        <v>64.981937408447195</v>
      </c>
      <c r="Q43" t="s">
        <v>21</v>
      </c>
      <c r="R43" s="22">
        <v>7813</v>
      </c>
      <c r="S43" s="22">
        <v>15626</v>
      </c>
      <c r="T43" s="22">
        <v>23438</v>
      </c>
      <c r="U43" s="22">
        <v>31251</v>
      </c>
    </row>
    <row r="44" spans="4:21" x14ac:dyDescent="0.3">
      <c r="D44" s="9">
        <v>12</v>
      </c>
      <c r="E44" s="12">
        <v>25.511980000000001</v>
      </c>
      <c r="F44" s="12">
        <v>51.335096</v>
      </c>
      <c r="G44" s="12">
        <v>22.000312999999998</v>
      </c>
      <c r="H44" s="12">
        <v>30.371904000000001</v>
      </c>
      <c r="J44" s="8">
        <v>12</v>
      </c>
      <c r="K44" s="14">
        <v>16.989707946777301</v>
      </c>
      <c r="L44" s="14">
        <v>19.0010070800781</v>
      </c>
      <c r="M44" s="14">
        <v>13.0043029785156</v>
      </c>
      <c r="N44" s="14">
        <v>18.0177688598632</v>
      </c>
      <c r="Q44" t="s">
        <v>16</v>
      </c>
      <c r="R44" s="22">
        <v>5469</v>
      </c>
      <c r="S44" s="22">
        <v>10938</v>
      </c>
      <c r="T44" s="22">
        <v>16407</v>
      </c>
      <c r="U44" s="22">
        <v>21876</v>
      </c>
    </row>
    <row r="45" spans="4:21" x14ac:dyDescent="0.3">
      <c r="D45" s="9">
        <v>13</v>
      </c>
      <c r="E45" s="12">
        <v>25.047301999999998</v>
      </c>
      <c r="F45" s="12">
        <v>55.508851999999997</v>
      </c>
      <c r="G45" s="12">
        <v>21.708727</v>
      </c>
      <c r="H45" s="12">
        <v>31.744479999999999</v>
      </c>
      <c r="J45" s="8">
        <v>13</v>
      </c>
      <c r="K45" s="14">
        <v>19.0162658691406</v>
      </c>
      <c r="L45" s="14">
        <v>20.0047492980957</v>
      </c>
      <c r="M45" s="14">
        <v>12.0413303375244</v>
      </c>
      <c r="N45" s="14">
        <v>20.533084869384702</v>
      </c>
      <c r="Q45" t="s">
        <v>22</v>
      </c>
      <c r="R45" s="22">
        <v>1563</v>
      </c>
      <c r="S45" s="22">
        <v>1563</v>
      </c>
      <c r="T45" s="22">
        <v>2344</v>
      </c>
      <c r="U45" s="22">
        <v>3126</v>
      </c>
    </row>
    <row r="46" spans="4:21" x14ac:dyDescent="0.3">
      <c r="D46" s="9">
        <v>14</v>
      </c>
      <c r="E46" s="12">
        <v>20.876646000000001</v>
      </c>
      <c r="F46" s="12">
        <v>54.119587000000003</v>
      </c>
      <c r="G46" s="12">
        <v>17.267942000000001</v>
      </c>
      <c r="H46" s="12">
        <v>31.444072999999999</v>
      </c>
      <c r="J46" s="8">
        <v>14</v>
      </c>
      <c r="K46" s="14">
        <v>18.992424011230401</v>
      </c>
      <c r="L46" s="14">
        <v>21.587610244750898</v>
      </c>
      <c r="M46" s="14">
        <v>12.528657913208001</v>
      </c>
      <c r="N46" s="14">
        <v>17.000913619995099</v>
      </c>
      <c r="Q46" t="s">
        <v>17</v>
      </c>
      <c r="R46" s="22">
        <v>1172</v>
      </c>
      <c r="S46" s="22">
        <v>2344</v>
      </c>
      <c r="T46" s="22">
        <v>3516</v>
      </c>
      <c r="U46" s="22">
        <v>4688</v>
      </c>
    </row>
    <row r="47" spans="4:21" x14ac:dyDescent="0.3">
      <c r="D47" s="9">
        <v>15</v>
      </c>
      <c r="E47" s="12">
        <v>24.283647999999999</v>
      </c>
      <c r="F47" s="12">
        <v>48.289537000000003</v>
      </c>
      <c r="G47" s="12">
        <v>21.78359</v>
      </c>
      <c r="H47" s="12">
        <v>34.917355000000001</v>
      </c>
      <c r="J47" s="8">
        <v>15</v>
      </c>
      <c r="K47" s="14">
        <v>16.995668411254801</v>
      </c>
      <c r="L47" s="14">
        <v>18.998622894287099</v>
      </c>
      <c r="M47" s="14">
        <v>11.9998455047607</v>
      </c>
      <c r="N47" s="14">
        <v>17.006158828735298</v>
      </c>
      <c r="Q47" t="s">
        <v>18</v>
      </c>
      <c r="R47" s="22">
        <v>5469</v>
      </c>
      <c r="S47" s="22">
        <v>10938</v>
      </c>
      <c r="T47" s="22">
        <v>16407</v>
      </c>
      <c r="U47" s="22">
        <v>21876</v>
      </c>
    </row>
    <row r="48" spans="4:21" x14ac:dyDescent="0.3">
      <c r="D48" s="9">
        <v>16</v>
      </c>
      <c r="E48" s="12">
        <v>20.606518000000001</v>
      </c>
      <c r="F48" s="12">
        <v>47.036648</v>
      </c>
      <c r="G48" s="12">
        <v>18.870591999999998</v>
      </c>
      <c r="H48" s="12">
        <v>34.652709999999999</v>
      </c>
      <c r="J48" s="8">
        <v>16</v>
      </c>
      <c r="K48" s="14">
        <v>16.038894653320298</v>
      </c>
      <c r="L48" s="14">
        <v>16.008377075195298</v>
      </c>
      <c r="M48" s="14">
        <v>11.995792388916</v>
      </c>
      <c r="N48" s="14">
        <v>15.9990787506103</v>
      </c>
      <c r="Q48" t="s">
        <v>19</v>
      </c>
      <c r="R48" s="22">
        <v>7813</v>
      </c>
      <c r="S48" s="22">
        <v>15626</v>
      </c>
      <c r="T48" s="22">
        <v>23438</v>
      </c>
      <c r="U48" s="22">
        <v>31251</v>
      </c>
    </row>
    <row r="49" spans="4:21" x14ac:dyDescent="0.3">
      <c r="D49" s="9">
        <v>17</v>
      </c>
      <c r="E49" s="12">
        <v>24.025202</v>
      </c>
      <c r="F49" s="12">
        <v>47.873019999999997</v>
      </c>
      <c r="G49" s="12">
        <v>16.961098</v>
      </c>
      <c r="H49" s="12">
        <v>30.850649000000001</v>
      </c>
      <c r="J49" s="8">
        <v>17</v>
      </c>
      <c r="K49" s="14">
        <v>15.5811309814453</v>
      </c>
      <c r="L49" s="14">
        <v>16.002178192138601</v>
      </c>
      <c r="M49" s="14">
        <v>10.9961032867431</v>
      </c>
      <c r="N49" s="14">
        <v>13.987779617309499</v>
      </c>
      <c r="Q49" t="s">
        <v>14</v>
      </c>
      <c r="R49" s="22">
        <v>7813</v>
      </c>
      <c r="S49" s="22">
        <v>12501</v>
      </c>
      <c r="T49" s="22">
        <v>18750</v>
      </c>
      <c r="U49" s="22">
        <v>25001</v>
      </c>
    </row>
    <row r="50" spans="4:21" x14ac:dyDescent="0.3">
      <c r="D50" s="9">
        <v>18</v>
      </c>
      <c r="E50" s="12">
        <v>22.639036000000001</v>
      </c>
      <c r="F50" s="12">
        <v>52.881002000000002</v>
      </c>
      <c r="G50" s="12">
        <v>17.871856999999999</v>
      </c>
      <c r="H50" s="12">
        <v>42.357683000000002</v>
      </c>
      <c r="J50" s="8">
        <v>18</v>
      </c>
      <c r="K50" s="14">
        <v>15.002489089965801</v>
      </c>
      <c r="L50" s="14">
        <v>16.997337341308501</v>
      </c>
      <c r="M50" s="14">
        <v>12.000560760498001</v>
      </c>
      <c r="N50" s="14">
        <v>13.022661209106399</v>
      </c>
      <c r="Q50" t="s">
        <v>15</v>
      </c>
      <c r="R50" s="22">
        <v>1562</v>
      </c>
      <c r="S50" s="22">
        <v>3125</v>
      </c>
      <c r="T50" s="22">
        <v>4688</v>
      </c>
      <c r="U50" s="22">
        <v>6251</v>
      </c>
    </row>
    <row r="51" spans="4:21" x14ac:dyDescent="0.3">
      <c r="D51" s="9">
        <v>19</v>
      </c>
      <c r="E51" s="12">
        <v>22.748470000000001</v>
      </c>
      <c r="F51" s="12">
        <v>53.230046999999999</v>
      </c>
      <c r="G51" s="12">
        <v>19.505500999999999</v>
      </c>
      <c r="H51" s="12">
        <v>29.521464999999999</v>
      </c>
      <c r="J51" s="8">
        <v>19</v>
      </c>
      <c r="K51" s="14">
        <v>15.9993171691894</v>
      </c>
      <c r="L51" s="14">
        <v>17.0342922210693</v>
      </c>
      <c r="M51" s="14">
        <v>12.0100975036621</v>
      </c>
      <c r="N51" s="14">
        <v>14.524221420288001</v>
      </c>
      <c r="Q51" t="s">
        <v>20</v>
      </c>
      <c r="R51" s="23">
        <f>SUM(R42:R50)</f>
        <v>38674.25</v>
      </c>
      <c r="S51" s="23">
        <f t="shared" ref="S51:U51" si="0">SUM(S43:S50)</f>
        <v>72661</v>
      </c>
      <c r="T51" s="23">
        <f t="shared" si="0"/>
        <v>108988</v>
      </c>
      <c r="U51" s="23">
        <f t="shared" si="0"/>
        <v>145320</v>
      </c>
    </row>
    <row r="52" spans="4:21" x14ac:dyDescent="0.3">
      <c r="D52" s="9">
        <v>20</v>
      </c>
      <c r="E52" s="12">
        <v>20.118475</v>
      </c>
      <c r="F52" s="12">
        <v>47.611713000000002</v>
      </c>
      <c r="G52" s="12">
        <v>19.423007999999999</v>
      </c>
      <c r="H52" s="12">
        <v>32.767533999999998</v>
      </c>
      <c r="J52" s="8">
        <v>20</v>
      </c>
      <c r="K52" s="14">
        <v>15.9976482391357</v>
      </c>
      <c r="L52" s="14">
        <v>16.562700271606399</v>
      </c>
      <c r="M52" s="14">
        <v>13.998985290527299</v>
      </c>
      <c r="N52" s="14">
        <v>13.998985290527299</v>
      </c>
    </row>
    <row r="53" spans="4:21" x14ac:dyDescent="0.3">
      <c r="D53" s="9">
        <v>21</v>
      </c>
      <c r="E53" s="12">
        <v>20.526648000000002</v>
      </c>
      <c r="F53" s="12">
        <v>54.447412</v>
      </c>
      <c r="G53" s="12">
        <v>21.268605999999998</v>
      </c>
      <c r="H53" s="12">
        <v>28.493165999999999</v>
      </c>
      <c r="J53" s="8">
        <v>21</v>
      </c>
      <c r="K53" s="14">
        <v>17.015457153320298</v>
      </c>
      <c r="L53" s="14">
        <v>15.006065368652299</v>
      </c>
      <c r="M53" s="14">
        <v>12.02392578125</v>
      </c>
      <c r="N53" s="14">
        <v>14.9977207183837</v>
      </c>
    </row>
    <row r="54" spans="4:21" x14ac:dyDescent="0.3">
      <c r="D54" s="9">
        <v>22</v>
      </c>
      <c r="E54" s="12">
        <v>19.942284000000001</v>
      </c>
      <c r="F54" s="12">
        <v>47.379970999999998</v>
      </c>
      <c r="G54" s="12">
        <v>18.139361999999998</v>
      </c>
      <c r="H54" s="12">
        <v>35.899400999999997</v>
      </c>
      <c r="J54" s="8">
        <v>22</v>
      </c>
      <c r="K54" s="14">
        <v>17.022609710693299</v>
      </c>
      <c r="L54" s="14">
        <v>15.0067806243896</v>
      </c>
      <c r="M54" s="14">
        <v>11.514425277709901</v>
      </c>
      <c r="N54" s="14">
        <v>13.997077941894499</v>
      </c>
    </row>
    <row r="55" spans="4:21" x14ac:dyDescent="0.3">
      <c r="D55" s="9">
        <v>23</v>
      </c>
      <c r="E55" s="12">
        <v>20.400524000000001</v>
      </c>
      <c r="F55" s="12">
        <v>46.766280999999999</v>
      </c>
      <c r="G55" s="12">
        <v>21.143675000000002</v>
      </c>
      <c r="H55" s="12">
        <v>36.473036</v>
      </c>
      <c r="J55" s="8">
        <v>23</v>
      </c>
      <c r="K55" s="14">
        <v>17.1318054199218</v>
      </c>
      <c r="L55" s="14">
        <v>15.9902572631835</v>
      </c>
      <c r="M55" s="14">
        <v>11.023759841918899</v>
      </c>
      <c r="N55" s="14">
        <v>12.999773025512599</v>
      </c>
    </row>
    <row r="56" spans="4:21" x14ac:dyDescent="0.3">
      <c r="D56" s="9">
        <v>24</v>
      </c>
      <c r="E56" s="12">
        <v>31.435490000000001</v>
      </c>
      <c r="F56" s="12">
        <v>47.225475000000003</v>
      </c>
      <c r="G56" s="12">
        <v>26.340723000000001</v>
      </c>
      <c r="H56" s="12">
        <v>29.596806000000001</v>
      </c>
      <c r="J56" s="8">
        <v>24</v>
      </c>
      <c r="K56" s="14">
        <v>17.001390457153299</v>
      </c>
      <c r="L56" s="14">
        <v>17.010450363159102</v>
      </c>
      <c r="M56" s="14">
        <v>10.005474090576101</v>
      </c>
      <c r="N56" s="14">
        <v>17.003536224365199</v>
      </c>
    </row>
    <row r="57" spans="4:21" x14ac:dyDescent="0.3">
      <c r="D57" s="9">
        <v>25</v>
      </c>
      <c r="E57" s="12">
        <v>23.468256</v>
      </c>
      <c r="F57" s="12">
        <v>47.729253999999997</v>
      </c>
      <c r="G57" s="12">
        <v>24.012566</v>
      </c>
      <c r="H57" s="12">
        <v>32.423735000000001</v>
      </c>
      <c r="J57" s="8">
        <v>25</v>
      </c>
      <c r="K57" s="14">
        <v>20.0123786926269</v>
      </c>
      <c r="L57" s="14">
        <v>17.9917812347412</v>
      </c>
      <c r="M57" s="14">
        <v>9.9966526031494105</v>
      </c>
      <c r="N57" s="14">
        <v>12.015581130981399</v>
      </c>
    </row>
    <row r="58" spans="4:21" x14ac:dyDescent="0.3">
      <c r="D58" s="9">
        <v>26</v>
      </c>
      <c r="E58" s="12">
        <v>25.269746999999999</v>
      </c>
      <c r="F58" s="12">
        <v>50.927162000000003</v>
      </c>
      <c r="G58" s="12">
        <v>21.708487999999999</v>
      </c>
      <c r="H58" s="12">
        <v>35.693168999999997</v>
      </c>
      <c r="J58" s="8">
        <v>26</v>
      </c>
      <c r="K58" s="14">
        <v>16.9944763183593</v>
      </c>
      <c r="L58" s="14">
        <v>17.555952072143501</v>
      </c>
      <c r="M58" s="14">
        <v>10.997295379638601</v>
      </c>
      <c r="N58" s="14">
        <v>10.998964309692299</v>
      </c>
    </row>
    <row r="59" spans="4:21" x14ac:dyDescent="0.3">
      <c r="D59" s="9">
        <v>27</v>
      </c>
      <c r="E59" s="12">
        <v>25.084496000000001</v>
      </c>
      <c r="F59" s="12">
        <v>47.531128000000002</v>
      </c>
      <c r="G59" s="12">
        <v>20.215510999999999</v>
      </c>
      <c r="H59" s="12">
        <v>37.435054999999998</v>
      </c>
      <c r="J59" s="8">
        <v>27</v>
      </c>
      <c r="K59" s="14">
        <v>19.997358322143501</v>
      </c>
      <c r="L59" s="14">
        <v>4.2073726654052699</v>
      </c>
      <c r="M59" s="14">
        <v>11.0030174255371</v>
      </c>
      <c r="N59" s="14">
        <v>11.523962020874</v>
      </c>
    </row>
    <row r="60" spans="4:21" x14ac:dyDescent="0.3">
      <c r="D60" s="9">
        <v>28</v>
      </c>
      <c r="E60" s="12">
        <v>24.453402000000001</v>
      </c>
      <c r="F60" s="12">
        <v>54.820061000000003</v>
      </c>
      <c r="G60" s="12">
        <v>22.062062999999998</v>
      </c>
      <c r="H60" s="12">
        <v>31.674385000000001</v>
      </c>
      <c r="J60" s="8">
        <v>28</v>
      </c>
      <c r="K60" s="14">
        <v>17.5802707672119</v>
      </c>
      <c r="L60" s="14">
        <v>26.1082649230957</v>
      </c>
      <c r="M60" s="14">
        <v>11.991024017333901</v>
      </c>
      <c r="N60" s="14">
        <v>10.0045204162597</v>
      </c>
    </row>
    <row r="61" spans="4:21" x14ac:dyDescent="0.3">
      <c r="D61" s="9">
        <v>29</v>
      </c>
      <c r="E61" s="12">
        <v>23.726702</v>
      </c>
      <c r="F61" s="12">
        <v>58.437347000000003</v>
      </c>
      <c r="G61" s="12">
        <v>19.648074999999999</v>
      </c>
      <c r="H61" s="12">
        <v>37.995815</v>
      </c>
      <c r="J61" s="8">
        <v>29</v>
      </c>
      <c r="K61" s="14">
        <v>17.027854919433501</v>
      </c>
      <c r="L61" s="14">
        <v>13.998985290527299</v>
      </c>
      <c r="M61" s="14">
        <v>10.013103485107401</v>
      </c>
      <c r="N61" s="14">
        <v>11.996746063232401</v>
      </c>
    </row>
    <row r="62" spans="4:21" x14ac:dyDescent="0.3">
      <c r="D62" s="9">
        <v>30</v>
      </c>
      <c r="E62" s="12">
        <v>20.409583999999999</v>
      </c>
      <c r="F62" s="12">
        <v>52.837372000000002</v>
      </c>
      <c r="G62" s="12">
        <v>18.882035999999999</v>
      </c>
      <c r="H62" s="12">
        <v>34.265518</v>
      </c>
      <c r="J62" s="8">
        <v>30</v>
      </c>
      <c r="K62" s="14">
        <v>16.004085540771399</v>
      </c>
      <c r="L62" s="14">
        <v>13.9942169189453</v>
      </c>
      <c r="M62" s="14">
        <v>8.9924335479736293</v>
      </c>
      <c r="N62" s="14">
        <v>9.9978446960449201</v>
      </c>
    </row>
    <row r="63" spans="4:21" x14ac:dyDescent="0.3">
      <c r="D63" s="9" t="s">
        <v>9</v>
      </c>
      <c r="E63" s="13">
        <f>AVERAGE(E33:E62)</f>
        <v>23.513738400000005</v>
      </c>
      <c r="F63" s="13">
        <f t="shared" ref="F63:H63" si="1">AVERAGE(F33:F62)</f>
        <v>51.759274699999999</v>
      </c>
      <c r="G63" s="13">
        <f t="shared" si="1"/>
        <v>20.010121633333327</v>
      </c>
      <c r="H63" s="13">
        <f t="shared" si="1"/>
        <v>33.322016399999995</v>
      </c>
      <c r="J63" s="8" t="s">
        <v>9</v>
      </c>
      <c r="K63" s="15">
        <f>AVERAGE(K33:K62)</f>
        <v>21.791307131449344</v>
      </c>
      <c r="L63" s="15">
        <f t="shared" ref="L63:N63" si="2">AVERAGE(L33:L62)</f>
        <v>23.215476671854621</v>
      </c>
      <c r="M63" s="15">
        <f t="shared" si="2"/>
        <v>15.831216176350884</v>
      </c>
      <c r="N63" s="15">
        <f t="shared" si="2"/>
        <v>20.961260795593208</v>
      </c>
    </row>
    <row r="64" spans="4:21" x14ac:dyDescent="0.3">
      <c r="D64" s="9" t="s">
        <v>8</v>
      </c>
      <c r="E64" s="13">
        <f>_xlfn.STDEV.S(E33:E62)</f>
        <v>2.9242275915257845</v>
      </c>
      <c r="F64" s="13">
        <f t="shared" ref="F64:H64" si="3">_xlfn.STDEV.S(F33:F62)</f>
        <v>3.8418330572845139</v>
      </c>
      <c r="G64" s="13">
        <f t="shared" si="3"/>
        <v>2.1004739748673158</v>
      </c>
      <c r="H64" s="13">
        <f t="shared" si="3"/>
        <v>3.4218752689806422</v>
      </c>
      <c r="J64" s="8" t="s">
        <v>8</v>
      </c>
      <c r="K64" s="15">
        <f>_xlfn.STDEV.S(K33:K62)</f>
        <v>15.720775526502612</v>
      </c>
      <c r="L64" s="15">
        <f t="shared" ref="L64:M64" si="4">_xlfn.STDEV.S(L33:L62)</f>
        <v>20.098926805781669</v>
      </c>
      <c r="M64" s="15">
        <f t="shared" si="4"/>
        <v>12.067913000978999</v>
      </c>
      <c r="N64" s="15">
        <f>_xlfn.STDEV.S(N33:N62)</f>
        <v>17.200076147715183</v>
      </c>
    </row>
    <row r="65" spans="4:14" x14ac:dyDescent="0.3">
      <c r="D65" s="9" t="s">
        <v>7</v>
      </c>
      <c r="E65" s="13">
        <f>_xlfn.CONFIDENCE.T(0.5,E64,COUNT(E33:E62))</f>
        <v>0.36466924297125025</v>
      </c>
      <c r="F65" s="13">
        <f t="shared" ref="F65:H65" si="5">_xlfn.CONFIDENCE.T(0.5,F64,COUNT(F33:F62))</f>
        <v>0.47910031239766254</v>
      </c>
      <c r="G65" s="13">
        <f t="shared" si="5"/>
        <v>0.26194207882978421</v>
      </c>
      <c r="H65" s="13">
        <f t="shared" si="5"/>
        <v>0.42672898220966371</v>
      </c>
      <c r="J65" s="8" t="s">
        <v>7</v>
      </c>
      <c r="K65" s="15">
        <f>_xlfn.CONFIDENCE.T(0.5,K64,COUNT(K33:K62))</f>
        <v>1.9604778119131963</v>
      </c>
      <c r="L65" s="15">
        <f t="shared" ref="L65:M65" si="6">_xlfn.CONFIDENCE.T(0.5,L64,COUNT(L33:L62))</f>
        <v>2.5064603193127839</v>
      </c>
      <c r="M65" s="15">
        <f t="shared" si="6"/>
        <v>1.5049432920553565</v>
      </c>
      <c r="N65" s="15">
        <f>_xlfn.CONFIDENCE.T(0.5,N64,COUNT(N33:N62))</f>
        <v>2.1449557366916214</v>
      </c>
    </row>
  </sheetData>
  <mergeCells count="2">
    <mergeCell ref="E2:F2"/>
    <mergeCell ref="O2:P2"/>
  </mergeCells>
  <pageMargins left="0.7" right="0.7" top="0.75" bottom="0.75" header="0.3" footer="0.3"/>
  <ignoredErrors>
    <ignoredError sqref="S51:U51" formulaRange="1"/>
  </ignoredErrors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A63A-92AD-4171-8F2D-101E432D0EBE}">
  <dimension ref="D1:P65"/>
  <sheetViews>
    <sheetView tabSelected="1" zoomScaleNormal="100" workbookViewId="0">
      <selection activeCell="T14" sqref="T14"/>
    </sheetView>
  </sheetViews>
  <sheetFormatPr defaultRowHeight="14.4" x14ac:dyDescent="0.3"/>
  <cols>
    <col min="1" max="3" width="10.33203125" customWidth="1"/>
    <col min="4" max="4" width="10.33203125" style="2" customWidth="1"/>
    <col min="5" max="8" width="10.33203125" customWidth="1"/>
    <col min="10" max="10" width="10.33203125" style="2" customWidth="1"/>
    <col min="11" max="11" width="10.33203125" customWidth="1"/>
    <col min="12" max="13" width="10.5546875" bestFit="1" customWidth="1"/>
    <col min="14" max="16" width="10.33203125" customWidth="1"/>
  </cols>
  <sheetData>
    <row r="1" spans="4:16" ht="15" customHeight="1" x14ac:dyDescent="0.3"/>
    <row r="2" spans="4:16" s="1" customFormat="1" x14ac:dyDescent="0.3">
      <c r="D2" s="7"/>
      <c r="E2" s="27" t="s">
        <v>5</v>
      </c>
      <c r="F2" s="28"/>
      <c r="G2"/>
      <c r="H2"/>
      <c r="I2"/>
      <c r="N2" s="2"/>
      <c r="O2" s="29" t="s">
        <v>6</v>
      </c>
      <c r="P2" s="29"/>
    </row>
    <row r="3" spans="4:16" x14ac:dyDescent="0.3">
      <c r="E3" s="3" t="s">
        <v>1</v>
      </c>
      <c r="F3" s="4" t="s">
        <v>11</v>
      </c>
      <c r="N3" s="2"/>
      <c r="O3" s="3" t="s">
        <v>1</v>
      </c>
      <c r="P3" s="4" t="s">
        <v>11</v>
      </c>
    </row>
    <row r="4" spans="4:16" x14ac:dyDescent="0.3">
      <c r="D4" s="5">
        <v>0.25</v>
      </c>
      <c r="E4" s="16">
        <v>214.30754661559999</v>
      </c>
      <c r="F4" s="11">
        <v>56.457042694091797</v>
      </c>
      <c r="N4" s="5">
        <v>0.25</v>
      </c>
      <c r="O4" s="10" cm="1">
        <f t="array" ref="O4:O7">TRANSPOSE(E63:H63)</f>
        <v>161.84194087982124</v>
      </c>
      <c r="P4" s="11" cm="1">
        <f t="array" ref="P4:P7">TRANSPOSE(K63:N63)</f>
        <v>18.211952845255489</v>
      </c>
    </row>
    <row r="5" spans="4:16" x14ac:dyDescent="0.3">
      <c r="D5" s="5">
        <v>0.5</v>
      </c>
      <c r="E5" s="16">
        <v>490.73624610900799</v>
      </c>
      <c r="F5" s="11">
        <v>67.994117736816406</v>
      </c>
      <c r="N5" s="5">
        <v>0.5</v>
      </c>
      <c r="O5" s="10">
        <v>517.69372622172011</v>
      </c>
      <c r="P5" s="11">
        <v>32.204723358154212</v>
      </c>
    </row>
    <row r="6" spans="4:16" x14ac:dyDescent="0.3">
      <c r="D6" s="5">
        <v>0.75</v>
      </c>
      <c r="E6" s="16">
        <v>272.10736274719198</v>
      </c>
      <c r="F6" s="11">
        <v>69.480180740356403</v>
      </c>
      <c r="N6" s="5">
        <v>0.75</v>
      </c>
      <c r="O6" s="10">
        <v>202.7757008870438</v>
      </c>
      <c r="P6" s="11">
        <v>15.793069203694618</v>
      </c>
    </row>
    <row r="7" spans="4:16" x14ac:dyDescent="0.3">
      <c r="D7" s="5">
        <v>1</v>
      </c>
      <c r="E7" s="16">
        <v>275.799751281738</v>
      </c>
      <c r="F7" s="11">
        <v>65.5429363250732</v>
      </c>
      <c r="N7" s="5">
        <v>1</v>
      </c>
      <c r="O7" s="10">
        <v>174.265678723653</v>
      </c>
      <c r="P7" s="11">
        <v>21.541802088419555</v>
      </c>
    </row>
    <row r="32" spans="4:14" x14ac:dyDescent="0.3">
      <c r="D32" s="2" t="s">
        <v>10</v>
      </c>
      <c r="E32" s="6" t="s">
        <v>0</v>
      </c>
      <c r="F32" s="6" t="s">
        <v>2</v>
      </c>
      <c r="G32" s="6" t="s">
        <v>4</v>
      </c>
      <c r="H32" s="6" t="s">
        <v>3</v>
      </c>
      <c r="J32" s="2" t="s">
        <v>11</v>
      </c>
      <c r="K32" s="6" t="s">
        <v>0</v>
      </c>
      <c r="L32" s="6" t="s">
        <v>2</v>
      </c>
      <c r="M32" s="6" t="s">
        <v>4</v>
      </c>
      <c r="N32" s="6" t="s">
        <v>3</v>
      </c>
    </row>
    <row r="33" spans="4:15" x14ac:dyDescent="0.3">
      <c r="D33" s="9">
        <v>1</v>
      </c>
      <c r="E33" s="12">
        <v>176.3756275177</v>
      </c>
      <c r="F33" s="12">
        <v>493.70169639587402</v>
      </c>
      <c r="G33" s="12">
        <v>213.44614028930599</v>
      </c>
      <c r="H33" s="12">
        <v>189.959049224853</v>
      </c>
      <c r="I33" s="1"/>
      <c r="J33" s="8">
        <v>1</v>
      </c>
      <c r="K33" s="14">
        <v>62.563419342041001</v>
      </c>
      <c r="L33" s="14">
        <v>95.598936080932603</v>
      </c>
      <c r="M33" s="14">
        <v>57.571172714233398</v>
      </c>
      <c r="N33" s="14">
        <v>83.970069885253906</v>
      </c>
      <c r="O33" s="1"/>
    </row>
    <row r="34" spans="4:15" x14ac:dyDescent="0.3">
      <c r="D34" s="9">
        <v>2</v>
      </c>
      <c r="E34" s="12">
        <v>166.51153564453099</v>
      </c>
      <c r="F34" s="12">
        <v>477.86641120910599</v>
      </c>
      <c r="G34" s="12">
        <v>194.52881813049299</v>
      </c>
      <c r="H34" s="12">
        <v>160.75086593627901</v>
      </c>
      <c r="J34" s="8">
        <v>2</v>
      </c>
      <c r="K34" s="14">
        <v>18.00537109375</v>
      </c>
      <c r="L34" s="14">
        <v>24.558067321777301</v>
      </c>
      <c r="M34" s="14">
        <v>20.9922790527343</v>
      </c>
      <c r="N34" s="14">
        <v>24.021863937377901</v>
      </c>
    </row>
    <row r="35" spans="4:15" x14ac:dyDescent="0.3">
      <c r="D35" s="9">
        <v>3</v>
      </c>
      <c r="E35" s="12">
        <v>147.428274154663</v>
      </c>
      <c r="F35" s="12">
        <v>482.62023925781199</v>
      </c>
      <c r="G35" s="12">
        <v>195.41931152343699</v>
      </c>
      <c r="H35" s="12">
        <v>183.53247642516999</v>
      </c>
      <c r="J35" s="8">
        <v>3</v>
      </c>
      <c r="K35" s="14">
        <v>17.9884433746337</v>
      </c>
      <c r="L35" s="14">
        <v>25.990724563598601</v>
      </c>
      <c r="M35" s="14">
        <v>14.9877071380615</v>
      </c>
      <c r="N35" s="14">
        <v>22.3312377929687</v>
      </c>
    </row>
    <row r="36" spans="4:15" x14ac:dyDescent="0.3">
      <c r="D36" s="9">
        <v>4</v>
      </c>
      <c r="E36" s="12">
        <v>159.00158882141099</v>
      </c>
      <c r="F36" s="12">
        <v>457.03816413879298</v>
      </c>
      <c r="G36" s="12">
        <v>195.34802436828599</v>
      </c>
      <c r="H36" s="12">
        <v>218.219518661499</v>
      </c>
      <c r="J36" s="8">
        <v>4</v>
      </c>
      <c r="K36" s="14">
        <v>17.0309543609619</v>
      </c>
      <c r="L36" s="14">
        <v>26.998519897460898</v>
      </c>
      <c r="M36" s="14">
        <v>15.000343322753899</v>
      </c>
      <c r="N36" s="14">
        <v>21.9960212707519</v>
      </c>
    </row>
    <row r="37" spans="4:15" x14ac:dyDescent="0.3">
      <c r="D37" s="9">
        <v>5</v>
      </c>
      <c r="E37" s="12">
        <v>158.01024436950601</v>
      </c>
      <c r="F37" s="12">
        <v>444.36097145080498</v>
      </c>
      <c r="G37" s="12">
        <v>215.00468254089299</v>
      </c>
      <c r="H37" s="12">
        <v>183.83383750915499</v>
      </c>
      <c r="J37" s="8">
        <v>5</v>
      </c>
      <c r="K37" s="14">
        <v>15.5870914459228</v>
      </c>
      <c r="L37" s="14">
        <v>21.357059478759702</v>
      </c>
      <c r="M37" s="14">
        <v>12.0279788970947</v>
      </c>
      <c r="N37" s="14">
        <v>20.991325378417901</v>
      </c>
    </row>
    <row r="38" spans="4:15" x14ac:dyDescent="0.3">
      <c r="D38" s="9">
        <v>6</v>
      </c>
      <c r="E38" s="12">
        <v>164.53146934509201</v>
      </c>
      <c r="F38" s="12">
        <v>474.18880462646399</v>
      </c>
      <c r="G38" s="12">
        <v>184.03911590576101</v>
      </c>
      <c r="H38" s="12">
        <v>175.10581016540499</v>
      </c>
      <c r="J38" s="8">
        <v>6</v>
      </c>
      <c r="K38" s="14">
        <v>14.9905681610107</v>
      </c>
      <c r="L38" s="14">
        <v>19.436120986938398</v>
      </c>
      <c r="M38" s="14">
        <v>13.558387756347599</v>
      </c>
      <c r="N38" s="14">
        <v>18.524169921875</v>
      </c>
    </row>
    <row r="39" spans="4:15" x14ac:dyDescent="0.3">
      <c r="D39" s="9">
        <v>7</v>
      </c>
      <c r="E39" s="12">
        <v>152.86898612976</v>
      </c>
      <c r="F39" s="12">
        <v>489.88986015319801</v>
      </c>
      <c r="G39" s="12">
        <v>211.73357963562</v>
      </c>
      <c r="H39" s="12">
        <v>168.12801361083899</v>
      </c>
      <c r="J39" s="8">
        <v>7</v>
      </c>
      <c r="K39" s="14">
        <v>17.012596130371001</v>
      </c>
      <c r="L39" s="14">
        <v>17.994880676269499</v>
      </c>
      <c r="M39" s="14">
        <v>12.998104095458901</v>
      </c>
      <c r="N39" s="14">
        <v>19.5639133453369</v>
      </c>
    </row>
    <row r="40" spans="4:15" x14ac:dyDescent="0.3">
      <c r="D40" s="9">
        <v>8</v>
      </c>
      <c r="E40" s="12">
        <v>148.79131317138601</v>
      </c>
      <c r="F40" s="12">
        <v>502.08973884582502</v>
      </c>
      <c r="G40" s="12">
        <v>210.64615249633701</v>
      </c>
      <c r="H40" s="12">
        <v>157.67383575439399</v>
      </c>
      <c r="J40" s="8">
        <v>8</v>
      </c>
      <c r="K40" s="14">
        <v>14.999151229858301</v>
      </c>
      <c r="L40" s="14">
        <v>18.0037021636962</v>
      </c>
      <c r="M40" s="14">
        <v>12.9954814910888</v>
      </c>
      <c r="N40" s="14">
        <v>16.998291015625</v>
      </c>
    </row>
    <row r="41" spans="4:15" x14ac:dyDescent="0.3">
      <c r="D41" s="9">
        <v>9</v>
      </c>
      <c r="E41" s="12">
        <v>157.81855583190901</v>
      </c>
      <c r="F41" s="12">
        <v>490.51499366760203</v>
      </c>
      <c r="G41" s="12">
        <v>194.066047668457</v>
      </c>
      <c r="H41" s="12">
        <v>164.14952278137201</v>
      </c>
      <c r="J41" s="8">
        <v>9</v>
      </c>
      <c r="K41" s="14">
        <v>12.9914283752441</v>
      </c>
      <c r="L41" s="14">
        <v>20.993709564208899</v>
      </c>
      <c r="M41" s="14">
        <v>13.003587722778301</v>
      </c>
      <c r="N41" s="14">
        <v>18.012762069702099</v>
      </c>
    </row>
    <row r="42" spans="4:15" x14ac:dyDescent="0.3">
      <c r="D42" s="9">
        <v>10</v>
      </c>
      <c r="E42" s="12">
        <v>156.306266784667</v>
      </c>
      <c r="F42" s="12">
        <v>482.50937461852999</v>
      </c>
      <c r="G42" s="12">
        <v>200.322151184082</v>
      </c>
      <c r="H42" s="12">
        <v>173.77591133117599</v>
      </c>
      <c r="J42" s="8">
        <v>10</v>
      </c>
      <c r="K42" s="14">
        <v>13.005495071411101</v>
      </c>
      <c r="L42" s="14">
        <v>27.022361755371001</v>
      </c>
      <c r="M42" s="14">
        <v>14.012813568115201</v>
      </c>
      <c r="N42" s="14">
        <v>16.987800598144499</v>
      </c>
    </row>
    <row r="43" spans="4:15" x14ac:dyDescent="0.3">
      <c r="D43" s="9">
        <v>11</v>
      </c>
      <c r="E43" s="12">
        <v>153.97644042968699</v>
      </c>
      <c r="F43" s="12">
        <v>502.59137153625397</v>
      </c>
      <c r="G43" s="12">
        <v>192.97003746032701</v>
      </c>
      <c r="H43" s="12">
        <v>164.40486907958899</v>
      </c>
      <c r="J43" s="8">
        <v>11</v>
      </c>
      <c r="K43" s="14">
        <v>78.990221023559499</v>
      </c>
      <c r="L43" s="14">
        <v>135.195016860961</v>
      </c>
      <c r="M43" s="14">
        <v>63.543558120727504</v>
      </c>
      <c r="N43" s="14">
        <v>64.571142196655202</v>
      </c>
    </row>
    <row r="44" spans="4:15" x14ac:dyDescent="0.3">
      <c r="D44" s="9">
        <v>12</v>
      </c>
      <c r="E44" s="12">
        <v>161.80610656738199</v>
      </c>
      <c r="F44" s="12">
        <v>539.38293457031205</v>
      </c>
      <c r="G44" s="12">
        <v>189.60237503051701</v>
      </c>
      <c r="H44" s="12">
        <v>166.067123413085</v>
      </c>
      <c r="J44" s="8">
        <v>12</v>
      </c>
      <c r="K44" s="14">
        <v>14.0020847320556</v>
      </c>
      <c r="L44" s="14">
        <v>24.9862670898437</v>
      </c>
      <c r="M44" s="14">
        <v>13.9925479888916</v>
      </c>
      <c r="N44" s="14">
        <v>17.01021194458</v>
      </c>
    </row>
    <row r="45" spans="4:15" x14ac:dyDescent="0.3">
      <c r="D45" s="9">
        <v>13</v>
      </c>
      <c r="E45" s="12">
        <v>156.986236572265</v>
      </c>
      <c r="F45" s="12">
        <v>488.78502845764098</v>
      </c>
      <c r="G45" s="12">
        <v>187.85738945007299</v>
      </c>
      <c r="H45" s="12">
        <v>166.86868667602499</v>
      </c>
      <c r="J45" s="8">
        <v>13</v>
      </c>
      <c r="K45" s="14">
        <v>13.0581855773925</v>
      </c>
      <c r="L45" s="14">
        <v>47.049999237060497</v>
      </c>
      <c r="M45" s="14">
        <v>13.009071350097599</v>
      </c>
      <c r="N45" s="14">
        <v>14.9898529052734</v>
      </c>
    </row>
    <row r="46" spans="4:15" x14ac:dyDescent="0.3">
      <c r="D46" s="9">
        <v>14</v>
      </c>
      <c r="E46" s="12">
        <v>166.087388992309</v>
      </c>
      <c r="F46" s="12">
        <v>466.65143966674799</v>
      </c>
      <c r="G46" s="12">
        <v>190.51671028137201</v>
      </c>
      <c r="H46" s="12">
        <v>167.51766204833899</v>
      </c>
      <c r="J46" s="8">
        <v>14</v>
      </c>
      <c r="K46" s="14">
        <v>12.9954814910888</v>
      </c>
      <c r="L46" s="14">
        <v>27.562379837036101</v>
      </c>
      <c r="M46" s="14">
        <v>10.993242263793899</v>
      </c>
      <c r="N46" s="14">
        <v>17.0004367828369</v>
      </c>
    </row>
    <row r="47" spans="4:15" x14ac:dyDescent="0.3">
      <c r="D47" s="9">
        <v>15</v>
      </c>
      <c r="E47" s="12">
        <v>160.79902648925699</v>
      </c>
      <c r="F47" s="12">
        <v>467.34046936035099</v>
      </c>
      <c r="G47" s="12">
        <v>202.545642852783</v>
      </c>
      <c r="H47" s="12">
        <v>162.98460960388101</v>
      </c>
      <c r="J47" s="8">
        <v>15</v>
      </c>
      <c r="K47" s="14">
        <v>13.438224792480399</v>
      </c>
      <c r="L47" s="14">
        <v>27.003765106201101</v>
      </c>
      <c r="M47" s="14">
        <v>11.996507644653301</v>
      </c>
      <c r="N47" s="14">
        <v>21.0168361663818</v>
      </c>
    </row>
    <row r="48" spans="4:15" x14ac:dyDescent="0.3">
      <c r="D48" s="9">
        <v>16</v>
      </c>
      <c r="E48" s="12">
        <v>163.65766525268501</v>
      </c>
      <c r="F48" s="12">
        <v>514.62364196777298</v>
      </c>
      <c r="G48" s="12">
        <v>187.58559226989701</v>
      </c>
      <c r="H48" s="12">
        <v>171.03862762451101</v>
      </c>
      <c r="J48" s="8">
        <v>16</v>
      </c>
      <c r="K48" s="14">
        <v>12.9926204681396</v>
      </c>
      <c r="L48" s="14">
        <v>28.020381927490199</v>
      </c>
      <c r="M48" s="14">
        <v>13.0107402801513</v>
      </c>
      <c r="N48" s="14">
        <v>17.550230026245099</v>
      </c>
    </row>
    <row r="49" spans="4:14" x14ac:dyDescent="0.3">
      <c r="D49" s="9">
        <v>17</v>
      </c>
      <c r="E49" s="12">
        <v>154.73079681396399</v>
      </c>
      <c r="F49" s="12">
        <v>495.98193168640103</v>
      </c>
      <c r="G49" s="12">
        <v>211.84849739074701</v>
      </c>
      <c r="H49" s="12">
        <v>185.40525436401299</v>
      </c>
      <c r="J49" s="8">
        <v>17</v>
      </c>
      <c r="K49" s="14">
        <v>14.008760452270501</v>
      </c>
      <c r="L49" s="14">
        <v>24.552822113037099</v>
      </c>
      <c r="M49" s="14">
        <v>0.444412231445312</v>
      </c>
      <c r="N49" s="14">
        <v>17.995357513427699</v>
      </c>
    </row>
    <row r="50" spans="4:14" x14ac:dyDescent="0.3">
      <c r="D50" s="9">
        <v>18</v>
      </c>
      <c r="E50" s="12">
        <v>160.87603569030699</v>
      </c>
      <c r="F50" s="12">
        <v>546.53143882751397</v>
      </c>
      <c r="G50" s="12">
        <v>190.053939819335</v>
      </c>
      <c r="H50" s="12">
        <v>163.66696357727</v>
      </c>
      <c r="J50" s="8">
        <v>18</v>
      </c>
      <c r="K50" s="14">
        <v>13.000249862670801</v>
      </c>
      <c r="L50" s="14">
        <v>20.999193191528299</v>
      </c>
      <c r="M50" s="14">
        <v>23.095846176147401</v>
      </c>
      <c r="N50" s="14">
        <v>18.003225326538001</v>
      </c>
    </row>
    <row r="51" spans="4:14" x14ac:dyDescent="0.3">
      <c r="D51" s="9">
        <v>19</v>
      </c>
      <c r="E51" s="12">
        <v>154.43682670593199</v>
      </c>
      <c r="F51" s="12">
        <v>600.14462471008301</v>
      </c>
      <c r="G51" s="12">
        <v>200.81019401550199</v>
      </c>
      <c r="H51" s="12">
        <v>177.210807800292</v>
      </c>
      <c r="J51" s="8">
        <v>19</v>
      </c>
      <c r="K51" s="14">
        <v>11.9936466217041</v>
      </c>
      <c r="L51" s="14">
        <v>22.005558013916001</v>
      </c>
      <c r="M51" s="14">
        <v>12.9926204681396</v>
      </c>
      <c r="N51" s="14">
        <v>20.992994308471602</v>
      </c>
    </row>
    <row r="52" spans="4:14" x14ac:dyDescent="0.3">
      <c r="D52" s="9">
        <v>20</v>
      </c>
      <c r="E52" s="12">
        <v>152.35280990600501</v>
      </c>
      <c r="F52" s="12">
        <v>543.56384277343705</v>
      </c>
      <c r="G52" s="12">
        <v>185.710191726684</v>
      </c>
      <c r="H52" s="12">
        <v>187.11328506469701</v>
      </c>
      <c r="J52" s="8">
        <v>20</v>
      </c>
      <c r="K52" s="14">
        <v>12.004613876342701</v>
      </c>
      <c r="L52" s="14">
        <v>25.005102157592699</v>
      </c>
      <c r="M52" s="14">
        <v>10.997056961059499</v>
      </c>
      <c r="N52" s="14">
        <v>18.003225326538001</v>
      </c>
    </row>
    <row r="53" spans="4:14" x14ac:dyDescent="0.3">
      <c r="D53" s="9">
        <v>21</v>
      </c>
      <c r="E53" s="12">
        <v>159.47723388671801</v>
      </c>
      <c r="F53" s="12">
        <v>488.48509788513098</v>
      </c>
      <c r="G53" s="12">
        <v>205.629587173461</v>
      </c>
      <c r="H53" s="12">
        <v>183.262348175048</v>
      </c>
      <c r="J53" s="8">
        <v>21</v>
      </c>
      <c r="K53" s="14">
        <v>12.0377540588378</v>
      </c>
      <c r="L53" s="14">
        <v>25.039196014404201</v>
      </c>
      <c r="M53" s="14">
        <v>10.0069046020507</v>
      </c>
      <c r="N53" s="14">
        <v>15.0206089019775</v>
      </c>
    </row>
    <row r="54" spans="4:14" x14ac:dyDescent="0.3">
      <c r="D54" s="9">
        <v>22</v>
      </c>
      <c r="E54" s="12">
        <v>156.60858154296801</v>
      </c>
      <c r="F54" s="12">
        <v>490.15307426452603</v>
      </c>
      <c r="G54" s="12">
        <v>228.73806953430099</v>
      </c>
      <c r="H54" s="12">
        <v>164.76321220397901</v>
      </c>
      <c r="J54" s="8">
        <v>22</v>
      </c>
      <c r="K54" s="14">
        <v>17.545700073242099</v>
      </c>
      <c r="L54" s="14">
        <v>28.5627841949462</v>
      </c>
      <c r="M54" s="14">
        <v>12.998104095458901</v>
      </c>
      <c r="N54" s="14">
        <v>4.7519207000732404</v>
      </c>
    </row>
    <row r="55" spans="4:14" x14ac:dyDescent="0.3">
      <c r="D55" s="9">
        <v>23</v>
      </c>
      <c r="E55" s="12">
        <v>160.487174987792</v>
      </c>
      <c r="F55" s="12">
        <v>561.00296974182095</v>
      </c>
      <c r="G55" s="12">
        <v>213.701725006103</v>
      </c>
      <c r="H55" s="12">
        <v>176.98955535888601</v>
      </c>
      <c r="J55" s="8">
        <v>23</v>
      </c>
      <c r="K55" s="14">
        <v>14.0063762664794</v>
      </c>
      <c r="L55" s="14">
        <v>28.000831604003899</v>
      </c>
      <c r="M55" s="14">
        <v>11.0039710998535</v>
      </c>
      <c r="N55" s="14">
        <v>33.640623092651303</v>
      </c>
    </row>
    <row r="56" spans="4:14" x14ac:dyDescent="0.3">
      <c r="D56" s="9">
        <v>24</v>
      </c>
      <c r="E56" s="12">
        <v>158.04004669189399</v>
      </c>
      <c r="F56" s="12">
        <v>551.49865150451603</v>
      </c>
      <c r="G56" s="12">
        <v>206.61568641662501</v>
      </c>
      <c r="H56" s="12">
        <v>164.61038589477499</v>
      </c>
      <c r="J56" s="8">
        <v>24</v>
      </c>
      <c r="K56" s="14">
        <v>16.9944763183593</v>
      </c>
      <c r="L56" s="14">
        <v>26.000499725341701</v>
      </c>
      <c r="M56" s="14">
        <v>10.003089904785099</v>
      </c>
      <c r="N56" s="14">
        <v>15.004396438598601</v>
      </c>
    </row>
    <row r="57" spans="4:14" x14ac:dyDescent="0.3">
      <c r="D57" s="9">
        <v>25</v>
      </c>
      <c r="E57" s="12">
        <v>155.964612960815</v>
      </c>
      <c r="F57" s="12">
        <v>758.07690620422295</v>
      </c>
      <c r="G57" s="12">
        <v>229.798555374145</v>
      </c>
      <c r="H57" s="12">
        <v>176.39732360839801</v>
      </c>
      <c r="J57" s="8">
        <v>25</v>
      </c>
      <c r="K57" s="14">
        <v>15.002250671386699</v>
      </c>
      <c r="L57" s="14">
        <v>28.577327728271399</v>
      </c>
      <c r="M57" s="14">
        <v>10.9999179840087</v>
      </c>
      <c r="N57" s="14">
        <v>18.999814987182599</v>
      </c>
    </row>
    <row r="58" spans="4:14" x14ac:dyDescent="0.3">
      <c r="D58" s="9">
        <v>26</v>
      </c>
      <c r="E58" s="12">
        <v>187.224864959716</v>
      </c>
      <c r="F58" s="12">
        <v>519.23799514770496</v>
      </c>
      <c r="G58" s="12">
        <v>220.50142288207999</v>
      </c>
      <c r="H58" s="12">
        <v>174.51786994934</v>
      </c>
      <c r="J58" s="8">
        <v>26</v>
      </c>
      <c r="K58" s="14">
        <v>15.000343322753899</v>
      </c>
      <c r="L58" s="14">
        <v>27.992010116577099</v>
      </c>
      <c r="M58" s="14">
        <v>12.021780014038001</v>
      </c>
      <c r="N58" s="14">
        <v>12.9916667938232</v>
      </c>
    </row>
    <row r="59" spans="4:14" x14ac:dyDescent="0.3">
      <c r="D59" s="9">
        <v>27</v>
      </c>
      <c r="E59" s="12">
        <v>175.76670646667401</v>
      </c>
      <c r="F59" s="12">
        <v>600.45862197875897</v>
      </c>
      <c r="G59" s="12">
        <v>207.19289779663001</v>
      </c>
      <c r="H59" s="12">
        <v>167.34170913696201</v>
      </c>
      <c r="J59" s="8">
        <v>27</v>
      </c>
      <c r="K59" s="14">
        <v>15.0032043457031</v>
      </c>
      <c r="L59" s="14">
        <v>32.0053100585937</v>
      </c>
      <c r="M59" s="14">
        <v>12.538194656371999</v>
      </c>
      <c r="N59" s="14">
        <v>15.025615692138601</v>
      </c>
    </row>
    <row r="60" spans="4:14" x14ac:dyDescent="0.3">
      <c r="D60" s="9">
        <v>28</v>
      </c>
      <c r="E60" s="12">
        <v>173.80070686340301</v>
      </c>
      <c r="F60" s="12">
        <v>587.12673187255803</v>
      </c>
      <c r="G60" s="12">
        <v>199.47457313537501</v>
      </c>
      <c r="H60" s="12">
        <v>181.391716003417</v>
      </c>
      <c r="J60" s="8">
        <v>28</v>
      </c>
      <c r="K60" s="14">
        <v>13.0352973937988</v>
      </c>
      <c r="L60" s="14">
        <v>29.034852981567301</v>
      </c>
      <c r="M60" s="14">
        <v>11.989116668701101</v>
      </c>
      <c r="N60" s="14">
        <v>13.284444808959901</v>
      </c>
    </row>
    <row r="61" spans="4:14" x14ac:dyDescent="0.3">
      <c r="D61" s="9">
        <v>29</v>
      </c>
      <c r="E61" s="12">
        <v>179.739475250244</v>
      </c>
      <c r="F61" s="12">
        <v>504.902124404907</v>
      </c>
      <c r="G61" s="12">
        <v>209.65576171875</v>
      </c>
      <c r="H61" s="12">
        <v>175.81892013549799</v>
      </c>
      <c r="J61" s="8">
        <v>29</v>
      </c>
      <c r="K61" s="14">
        <v>4.8069953918456996</v>
      </c>
      <c r="L61" s="14">
        <v>33.581972122192298</v>
      </c>
      <c r="M61" s="14">
        <v>11.0135078430175</v>
      </c>
      <c r="N61" s="14">
        <v>12.9954814910888</v>
      </c>
    </row>
    <row r="62" spans="4:14" x14ac:dyDescent="0.3">
      <c r="D62" s="9">
        <v>30</v>
      </c>
      <c r="E62" s="12">
        <v>174.795627593994</v>
      </c>
      <c r="F62" s="12">
        <v>509.49263572692797</v>
      </c>
      <c r="G62" s="12">
        <v>207.90815353393501</v>
      </c>
      <c r="H62" s="12">
        <v>175.47059059143001</v>
      </c>
      <c r="J62" s="8">
        <v>30</v>
      </c>
      <c r="K62" s="14">
        <v>22.267580032348601</v>
      </c>
      <c r="L62" s="14">
        <v>27.0123481750488</v>
      </c>
      <c r="M62" s="14">
        <v>9.9940299987792898</v>
      </c>
      <c r="N62" s="14">
        <v>14.008522033691399</v>
      </c>
    </row>
    <row r="63" spans="4:14" x14ac:dyDescent="0.3">
      <c r="D63" s="9" t="s">
        <v>9</v>
      </c>
      <c r="E63" s="13">
        <f>AVERAGE(E33:E62)</f>
        <v>161.84194087982124</v>
      </c>
      <c r="F63" s="13">
        <f t="shared" ref="F63:G63" si="0">AVERAGE(F33:F62)</f>
        <v>517.69372622172011</v>
      </c>
      <c r="G63" s="13">
        <f t="shared" si="0"/>
        <v>202.7757008870438</v>
      </c>
      <c r="H63" s="13">
        <v>174.265678723653</v>
      </c>
      <c r="J63" s="8" t="s">
        <v>9</v>
      </c>
      <c r="K63" s="15">
        <f>AVERAGE(K33:K62)</f>
        <v>18.211952845255489</v>
      </c>
      <c r="L63" s="15">
        <f t="shared" ref="L63:N63" si="1">AVERAGE(L33:L62)</f>
        <v>32.204723358154212</v>
      </c>
      <c r="M63" s="15">
        <f t="shared" si="1"/>
        <v>15.793069203694618</v>
      </c>
      <c r="N63" s="15">
        <f t="shared" si="1"/>
        <v>21.541802088419555</v>
      </c>
    </row>
    <row r="64" spans="4:14" x14ac:dyDescent="0.3">
      <c r="D64" s="9" t="s">
        <v>8</v>
      </c>
      <c r="E64" s="13">
        <f>_xlfn.STDEV.S(E33:E62)</f>
        <v>9.5155133008477097</v>
      </c>
      <c r="F64" s="13">
        <f t="shared" ref="F64:H64" si="2">_xlfn.STDEV.S(F33:F62)</f>
        <v>60.773137760764023</v>
      </c>
      <c r="G64" s="13">
        <f t="shared" si="2"/>
        <v>12.308164914551476</v>
      </c>
      <c r="H64" s="13">
        <f t="shared" si="2"/>
        <v>11.957034715627227</v>
      </c>
      <c r="J64" s="8" t="s">
        <v>8</v>
      </c>
      <c r="K64" s="15">
        <f>_xlfn.STDEV.S(K33:K62)</f>
        <v>14.740355991367018</v>
      </c>
      <c r="L64" s="15">
        <f t="shared" ref="L64:N64" si="3">_xlfn.STDEV.S(L33:L62)</f>
        <v>23.821211314921346</v>
      </c>
      <c r="M64" s="15">
        <f t="shared" si="3"/>
        <v>12.719810425730749</v>
      </c>
      <c r="N64" s="15">
        <f t="shared" si="3"/>
        <v>15.306877023955336</v>
      </c>
    </row>
    <row r="65" spans="4:14" x14ac:dyDescent="0.3">
      <c r="D65" s="9" t="s">
        <v>7</v>
      </c>
      <c r="E65" s="13">
        <f>_xlfn.CONFIDENCE.T(0.5,E64,COUNT(E33:E62))</f>
        <v>1.1866432838397629</v>
      </c>
      <c r="F65" s="13">
        <f t="shared" ref="F65:H65" si="4">_xlfn.CONFIDENCE.T(0.5,F64,COUNT(F33:F62))</f>
        <v>7.5787856610168047</v>
      </c>
      <c r="G65" s="13">
        <f t="shared" si="4"/>
        <v>1.5349041896608524</v>
      </c>
      <c r="H65" s="13">
        <f t="shared" si="4"/>
        <v>1.4911160850013105</v>
      </c>
      <c r="J65" s="8" t="s">
        <v>7</v>
      </c>
      <c r="K65" s="15">
        <f>_xlfn.CONFIDENCE.T(0.5,K64,COUNT(K33:K62))</f>
        <v>1.8382134400468559</v>
      </c>
      <c r="L65" s="15">
        <f t="shared" ref="L65:M65" si="5">_xlfn.CONFIDENCE.T(0.5,L64,COUNT(L33:L62))</f>
        <v>2.970652189331807</v>
      </c>
      <c r="M65" s="15">
        <f t="shared" si="5"/>
        <v>1.5862389275483137</v>
      </c>
      <c r="N65" s="15">
        <f>_xlfn.CONFIDENCE.T(0.5,N64,COUNT(N33:N62))</f>
        <v>1.9088621120859148</v>
      </c>
    </row>
  </sheetData>
  <mergeCells count="2">
    <mergeCell ref="E2:F2"/>
    <mergeCell ref="O2:P2"/>
  </mergeCells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5E358-E53A-44E3-ABB4-2A1270767F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1ᵃ Query</vt:lpstr>
      <vt:lpstr>2ᵃ Query</vt:lpstr>
      <vt:lpstr>3ᵃ Query</vt:lpstr>
      <vt:lpstr>4ᵃ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CAPRA (515886)</dc:creator>
  <cp:lastModifiedBy>DAVIDE CAPRA 515886</cp:lastModifiedBy>
  <dcterms:created xsi:type="dcterms:W3CDTF">2022-08-04T22:19:17Z</dcterms:created>
  <dcterms:modified xsi:type="dcterms:W3CDTF">2024-02-01T19:19:58Z</dcterms:modified>
</cp:coreProperties>
</file>