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tantawi/Dropbox (MIT)/"/>
    </mc:Choice>
  </mc:AlternateContent>
  <xr:revisionPtr revIDLastSave="0" documentId="13_ncr:1_{B5438156-3ADF-884D-A6C9-73F0DD7D435B}" xr6:coauthVersionLast="47" xr6:coauthVersionMax="47" xr10:uidLastSave="{00000000-0000-0000-0000-000000000000}"/>
  <bookViews>
    <workbookView xWindow="1440" yWindow="500" windowWidth="28040" windowHeight="17380" activeTab="5" xr2:uid="{3CB845ED-E249-DD49-9FBF-0080E7184ECB}"/>
  </bookViews>
  <sheets>
    <sheet name="Calibration_05032022" sheetId="1" r:id="rId1"/>
    <sheet name="Samples raw data" sheetId="2" r:id="rId2"/>
    <sheet name="D" sheetId="3" r:id="rId3"/>
    <sheet name="MD" sheetId="4" r:id="rId4"/>
    <sheet name="NND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6" l="1"/>
  <c r="N2" i="6"/>
  <c r="H3" i="2"/>
  <c r="H4" i="2"/>
  <c r="G3" i="2"/>
  <c r="G4" i="2"/>
  <c r="G2" i="2"/>
  <c r="H2" i="2" s="1"/>
  <c r="G6" i="5"/>
  <c r="H6" i="5"/>
  <c r="G13" i="5"/>
  <c r="H13" i="5"/>
  <c r="G20" i="5"/>
  <c r="H20" i="5"/>
  <c r="G28" i="5"/>
  <c r="H28" i="5" s="1"/>
  <c r="G29" i="5"/>
  <c r="H29" i="5" s="1"/>
  <c r="P3" i="5"/>
  <c r="Q3" i="5" s="1"/>
  <c r="P12" i="5"/>
  <c r="Q12" i="5" s="1"/>
  <c r="P13" i="5"/>
  <c r="Q13" i="5" s="1"/>
  <c r="P23" i="5"/>
  <c r="Q23" i="5" s="1"/>
  <c r="P24" i="5"/>
  <c r="Q24" i="5" s="1"/>
  <c r="P32" i="5"/>
  <c r="Q32" i="5" s="1"/>
  <c r="P33" i="5"/>
  <c r="Q33" i="5" s="1"/>
  <c r="Y11" i="5"/>
  <c r="Z11" i="5" s="1"/>
  <c r="Y18" i="5"/>
  <c r="Z18" i="5" s="1"/>
  <c r="Y19" i="5"/>
  <c r="Z19" i="5" s="1"/>
  <c r="Y20" i="5"/>
  <c r="Z20" i="5" s="1"/>
  <c r="Y28" i="5"/>
  <c r="Z28" i="5" s="1"/>
  <c r="Y29" i="5"/>
  <c r="Z29" i="5"/>
  <c r="G2" i="5"/>
  <c r="H2" i="5" s="1"/>
  <c r="P5" i="4"/>
  <c r="Q5" i="4" s="1"/>
  <c r="P6" i="4"/>
  <c r="Q6" i="4" s="1"/>
  <c r="P11" i="4"/>
  <c r="Q11" i="4" s="1"/>
  <c r="P14" i="4"/>
  <c r="Q14" i="4" s="1"/>
  <c r="K45" i="4" s="1"/>
  <c r="P15" i="4"/>
  <c r="Q15" i="4" s="1"/>
  <c r="P16" i="4"/>
  <c r="Q16" i="4" s="1"/>
  <c r="P19" i="4"/>
  <c r="Q19" i="4" s="1"/>
  <c r="P23" i="4"/>
  <c r="Q23" i="4"/>
  <c r="P24" i="4"/>
  <c r="Q24" i="4" s="1"/>
  <c r="P32" i="4"/>
  <c r="Q32" i="4" s="1"/>
  <c r="P33" i="4"/>
  <c r="Q33" i="4" s="1"/>
  <c r="P34" i="4"/>
  <c r="Q34" i="4" s="1"/>
  <c r="Y6" i="4"/>
  <c r="Z6" i="4" s="1"/>
  <c r="Y9" i="4"/>
  <c r="Z9" i="4" s="1"/>
  <c r="Y10" i="4"/>
  <c r="Z10" i="4" s="1"/>
  <c r="Y11" i="4"/>
  <c r="Z11" i="4" s="1"/>
  <c r="Y17" i="4"/>
  <c r="Z17" i="4" s="1"/>
  <c r="Y21" i="4"/>
  <c r="Z21" i="4" s="1"/>
  <c r="Y22" i="4"/>
  <c r="Z22" i="4" s="1"/>
  <c r="Y23" i="4"/>
  <c r="Z23" i="4" s="1"/>
  <c r="Y29" i="4"/>
  <c r="Z29" i="4" s="1"/>
  <c r="Y30" i="4"/>
  <c r="Z30" i="4" s="1"/>
  <c r="Y33" i="4"/>
  <c r="Z33" i="4" s="1"/>
  <c r="Y34" i="4"/>
  <c r="Z34" i="4" s="1"/>
  <c r="G3" i="4"/>
  <c r="H3" i="4" s="1"/>
  <c r="G8" i="4"/>
  <c r="H8" i="4" s="1"/>
  <c r="G11" i="4"/>
  <c r="H11" i="4" s="1"/>
  <c r="G12" i="4"/>
  <c r="H12" i="4"/>
  <c r="G17" i="4"/>
  <c r="H17" i="4" s="1"/>
  <c r="G18" i="4"/>
  <c r="H18" i="4" s="1"/>
  <c r="G20" i="4"/>
  <c r="H20" i="4"/>
  <c r="G21" i="4"/>
  <c r="H21" i="4" s="1"/>
  <c r="G26" i="4"/>
  <c r="H26" i="4"/>
  <c r="G29" i="4"/>
  <c r="H29" i="4" s="1"/>
  <c r="G30" i="4"/>
  <c r="H30" i="4"/>
  <c r="G34" i="4"/>
  <c r="H34" i="4" s="1"/>
  <c r="P7" i="3"/>
  <c r="Q7" i="3" s="1"/>
  <c r="P8" i="3"/>
  <c r="Q8" i="3" s="1"/>
  <c r="P11" i="3"/>
  <c r="Q11" i="3" s="1"/>
  <c r="P12" i="3"/>
  <c r="Q12" i="3" s="1"/>
  <c r="P13" i="3"/>
  <c r="Q13" i="3" s="1"/>
  <c r="P19" i="3"/>
  <c r="Q19" i="3" s="1"/>
  <c r="P20" i="3"/>
  <c r="Q20" i="3" s="1"/>
  <c r="P23" i="3"/>
  <c r="Q23" i="3" s="1"/>
  <c r="P24" i="3"/>
  <c r="Q24" i="3" s="1"/>
  <c r="P25" i="3"/>
  <c r="Q25" i="3" s="1"/>
  <c r="P31" i="3"/>
  <c r="Q31" i="3" s="1"/>
  <c r="P32" i="3"/>
  <c r="Q32" i="3" s="1"/>
  <c r="Y2" i="3"/>
  <c r="Z2" i="3" s="1"/>
  <c r="L40" i="3" s="1"/>
  <c r="Y3" i="3"/>
  <c r="Z3" i="3" s="1"/>
  <c r="Y4" i="3"/>
  <c r="Z4" i="3" s="1"/>
  <c r="Y10" i="3"/>
  <c r="Z10" i="3" s="1"/>
  <c r="Y11" i="3"/>
  <c r="Z11" i="3" s="1"/>
  <c r="Y14" i="3"/>
  <c r="Z14" i="3" s="1"/>
  <c r="M45" i="3" s="1"/>
  <c r="Y15" i="3"/>
  <c r="Z15" i="3" s="1"/>
  <c r="Y16" i="3"/>
  <c r="Z16" i="3" s="1"/>
  <c r="Y22" i="3"/>
  <c r="Z22" i="3" s="1"/>
  <c r="Y23" i="3"/>
  <c r="Z23" i="3" s="1"/>
  <c r="Y26" i="3"/>
  <c r="Z26" i="3" s="1"/>
  <c r="M49" i="3" s="1"/>
  <c r="Y27" i="3"/>
  <c r="Z27" i="3" s="1"/>
  <c r="Y28" i="3"/>
  <c r="Z28" i="3" s="1"/>
  <c r="Y34" i="3"/>
  <c r="Z34" i="3" s="1"/>
  <c r="G3" i="3"/>
  <c r="H3" i="3" s="1"/>
  <c r="G6" i="3"/>
  <c r="H6" i="3" s="1"/>
  <c r="G7" i="3"/>
  <c r="H7" i="3" s="1"/>
  <c r="G8" i="3"/>
  <c r="H8" i="3" s="1"/>
  <c r="G14" i="3"/>
  <c r="H14" i="3" s="1"/>
  <c r="G15" i="3"/>
  <c r="H15" i="3" s="1"/>
  <c r="G18" i="3"/>
  <c r="H18" i="3" s="1"/>
  <c r="G19" i="3"/>
  <c r="H19" i="3" s="1"/>
  <c r="G20" i="3"/>
  <c r="H20" i="3" s="1"/>
  <c r="G26" i="3"/>
  <c r="H26" i="3" s="1"/>
  <c r="G27" i="3"/>
  <c r="H27" i="3" s="1"/>
  <c r="G30" i="3"/>
  <c r="H30" i="3" s="1"/>
  <c r="G31" i="3"/>
  <c r="H31" i="3" s="1"/>
  <c r="G32" i="3"/>
  <c r="H32" i="3" s="1"/>
  <c r="D26" i="1"/>
  <c r="G25" i="5" s="1"/>
  <c r="H25" i="5" s="1"/>
  <c r="D25" i="1"/>
  <c r="G7" i="5" s="1"/>
  <c r="H7" i="5" s="1"/>
  <c r="K43" i="3" l="1"/>
  <c r="J43" i="3"/>
  <c r="H45" i="3"/>
  <c r="K48" i="3"/>
  <c r="J48" i="3"/>
  <c r="I47" i="4"/>
  <c r="M48" i="3"/>
  <c r="I42" i="4"/>
  <c r="K51" i="5"/>
  <c r="K51" i="4"/>
  <c r="I50" i="5"/>
  <c r="J48" i="5"/>
  <c r="P31" i="5"/>
  <c r="Q31" i="5" s="1"/>
  <c r="P11" i="5"/>
  <c r="Q11" i="5" s="1"/>
  <c r="G27" i="5"/>
  <c r="H27" i="5" s="1"/>
  <c r="G29" i="3"/>
  <c r="H29" i="3" s="1"/>
  <c r="G17" i="3"/>
  <c r="H17" i="3" s="1"/>
  <c r="G5" i="3"/>
  <c r="H5" i="3" s="1"/>
  <c r="Y25" i="3"/>
  <c r="Z25" i="3" s="1"/>
  <c r="Y13" i="3"/>
  <c r="Z13" i="3" s="1"/>
  <c r="P34" i="3"/>
  <c r="Q34" i="3" s="1"/>
  <c r="P22" i="3"/>
  <c r="Q22" i="3" s="1"/>
  <c r="K47" i="3" s="1"/>
  <c r="P10" i="3"/>
  <c r="Q10" i="3" s="1"/>
  <c r="J42" i="3" s="1"/>
  <c r="G28" i="4"/>
  <c r="H28" i="4" s="1"/>
  <c r="H49" i="4" s="1"/>
  <c r="G19" i="4"/>
  <c r="H19" i="4" s="1"/>
  <c r="I46" i="4" s="1"/>
  <c r="G10" i="4"/>
  <c r="H10" i="4" s="1"/>
  <c r="Y32" i="4"/>
  <c r="Z32" i="4" s="1"/>
  <c r="Y20" i="4"/>
  <c r="Z20" i="4" s="1"/>
  <c r="Y8" i="4"/>
  <c r="Z8" i="4" s="1"/>
  <c r="P31" i="4"/>
  <c r="Q31" i="4" s="1"/>
  <c r="P22" i="4"/>
  <c r="Q22" i="4" s="1"/>
  <c r="P13" i="4"/>
  <c r="Q13" i="4" s="1"/>
  <c r="P4" i="4"/>
  <c r="Q4" i="4" s="1"/>
  <c r="Y9" i="5"/>
  <c r="Z9" i="5" s="1"/>
  <c r="P30" i="5"/>
  <c r="Q30" i="5" s="1"/>
  <c r="P21" i="5"/>
  <c r="Q21" i="5" s="1"/>
  <c r="P10" i="5"/>
  <c r="Q10" i="5" s="1"/>
  <c r="G34" i="5"/>
  <c r="H34" i="5" s="1"/>
  <c r="G19" i="5"/>
  <c r="H19" i="5" s="1"/>
  <c r="G12" i="5"/>
  <c r="H12" i="5" s="1"/>
  <c r="G5" i="5"/>
  <c r="H5" i="5" s="1"/>
  <c r="Y10" i="5"/>
  <c r="Z10" i="5" s="1"/>
  <c r="P22" i="5"/>
  <c r="Q22" i="5" s="1"/>
  <c r="P2" i="5"/>
  <c r="Q2" i="5" s="1"/>
  <c r="M40" i="3"/>
  <c r="G28" i="3"/>
  <c r="H28" i="3" s="1"/>
  <c r="H49" i="3" s="1"/>
  <c r="G16" i="3"/>
  <c r="H16" i="3" s="1"/>
  <c r="I45" i="3" s="1"/>
  <c r="G4" i="3"/>
  <c r="H4" i="3" s="1"/>
  <c r="Y24" i="3"/>
  <c r="Z24" i="3" s="1"/>
  <c r="L48" i="3" s="1"/>
  <c r="Y12" i="3"/>
  <c r="Z12" i="3" s="1"/>
  <c r="M43" i="3" s="1"/>
  <c r="P33" i="3"/>
  <c r="Q33" i="3" s="1"/>
  <c r="P21" i="3"/>
  <c r="Q21" i="3" s="1"/>
  <c r="J47" i="3" s="1"/>
  <c r="P9" i="3"/>
  <c r="Q9" i="3" s="1"/>
  <c r="K42" i="3" s="1"/>
  <c r="G2" i="4"/>
  <c r="H2" i="4" s="1"/>
  <c r="G27" i="4"/>
  <c r="H27" i="4" s="1"/>
  <c r="I49" i="4" s="1"/>
  <c r="G9" i="4"/>
  <c r="H9" i="4" s="1"/>
  <c r="H42" i="4" s="1"/>
  <c r="Y31" i="4"/>
  <c r="Z31" i="4" s="1"/>
  <c r="L50" i="4" s="1"/>
  <c r="Y19" i="4"/>
  <c r="Z19" i="4" s="1"/>
  <c r="M46" i="4" s="1"/>
  <c r="P30" i="4"/>
  <c r="Q30" i="4" s="1"/>
  <c r="P21" i="4"/>
  <c r="Q21" i="4" s="1"/>
  <c r="P12" i="4"/>
  <c r="Q12" i="4" s="1"/>
  <c r="K43" i="4" s="1"/>
  <c r="P3" i="4"/>
  <c r="Q3" i="4" s="1"/>
  <c r="Y27" i="5"/>
  <c r="Z27" i="5" s="1"/>
  <c r="Y17" i="5"/>
  <c r="Z17" i="5" s="1"/>
  <c r="Y8" i="5"/>
  <c r="Z8" i="5" s="1"/>
  <c r="P29" i="5"/>
  <c r="Q29" i="5" s="1"/>
  <c r="P20" i="5"/>
  <c r="Q20" i="5" s="1"/>
  <c r="G33" i="5"/>
  <c r="H33" i="5" s="1"/>
  <c r="G26" i="5"/>
  <c r="H26" i="5" s="1"/>
  <c r="G4" i="5"/>
  <c r="H4" i="5" s="1"/>
  <c r="Y18" i="4"/>
  <c r="Z18" i="4" s="1"/>
  <c r="Y7" i="4"/>
  <c r="Z7" i="4" s="1"/>
  <c r="P29" i="4"/>
  <c r="Q29" i="4" s="1"/>
  <c r="P20" i="4"/>
  <c r="Q20" i="4" s="1"/>
  <c r="P2" i="4"/>
  <c r="Q2" i="4" s="1"/>
  <c r="Y26" i="5"/>
  <c r="Z26" i="5" s="1"/>
  <c r="Y16" i="5"/>
  <c r="Z16" i="5" s="1"/>
  <c r="Y7" i="5"/>
  <c r="Z7" i="5" s="1"/>
  <c r="P19" i="5"/>
  <c r="Q19" i="5" s="1"/>
  <c r="P9" i="5"/>
  <c r="Q9" i="5" s="1"/>
  <c r="G18" i="5"/>
  <c r="H18" i="5" s="1"/>
  <c r="G11" i="5"/>
  <c r="H11" i="5" s="1"/>
  <c r="G3" i="5"/>
  <c r="H3" i="5" s="1"/>
  <c r="I40" i="5" s="1"/>
  <c r="L49" i="3"/>
  <c r="G32" i="5"/>
  <c r="H32" i="5" s="1"/>
  <c r="G25" i="3"/>
  <c r="H25" i="3" s="1"/>
  <c r="G13" i="3"/>
  <c r="H13" i="3" s="1"/>
  <c r="Y33" i="3"/>
  <c r="Z33" i="3" s="1"/>
  <c r="Y21" i="3"/>
  <c r="Z21" i="3" s="1"/>
  <c r="Y9" i="3"/>
  <c r="Z9" i="3" s="1"/>
  <c r="P30" i="3"/>
  <c r="Q30" i="3" s="1"/>
  <c r="P18" i="3"/>
  <c r="Q18" i="3" s="1"/>
  <c r="P6" i="3"/>
  <c r="Q6" i="3" s="1"/>
  <c r="G33" i="4"/>
  <c r="H33" i="4" s="1"/>
  <c r="G25" i="4"/>
  <c r="H25" i="4" s="1"/>
  <c r="G16" i="4"/>
  <c r="H16" i="4" s="1"/>
  <c r="G7" i="4"/>
  <c r="H7" i="4" s="1"/>
  <c r="Y28" i="4"/>
  <c r="Z28" i="4" s="1"/>
  <c r="Y16" i="4"/>
  <c r="Z16" i="4" s="1"/>
  <c r="Y5" i="4"/>
  <c r="Z5" i="4" s="1"/>
  <c r="P28" i="4"/>
  <c r="Q28" i="4" s="1"/>
  <c r="Y34" i="5"/>
  <c r="Z34" i="5" s="1"/>
  <c r="Y24" i="5"/>
  <c r="Z24" i="5" s="1"/>
  <c r="Y14" i="5"/>
  <c r="Z14" i="5" s="1"/>
  <c r="Y5" i="5"/>
  <c r="Z5" i="5" s="1"/>
  <c r="P17" i="5"/>
  <c r="Q17" i="5" s="1"/>
  <c r="P8" i="5"/>
  <c r="Q8" i="5" s="1"/>
  <c r="G17" i="5"/>
  <c r="H17" i="5" s="1"/>
  <c r="G9" i="5"/>
  <c r="H9" i="5" s="1"/>
  <c r="L43" i="3"/>
  <c r="M43" i="4"/>
  <c r="M48" i="4"/>
  <c r="J51" i="5"/>
  <c r="P7" i="5"/>
  <c r="Q7" i="5" s="1"/>
  <c r="G31" i="5"/>
  <c r="H31" i="5" s="1"/>
  <c r="G24" i="5"/>
  <c r="H24" i="5" s="1"/>
  <c r="G16" i="5"/>
  <c r="H16" i="5" s="1"/>
  <c r="H47" i="4"/>
  <c r="Y25" i="5"/>
  <c r="Z25" i="5" s="1"/>
  <c r="Y6" i="5"/>
  <c r="Z6" i="5" s="1"/>
  <c r="P18" i="5"/>
  <c r="Q18" i="5" s="1"/>
  <c r="G10" i="5"/>
  <c r="H10" i="5" s="1"/>
  <c r="G12" i="3"/>
  <c r="H12" i="3" s="1"/>
  <c r="Y32" i="3"/>
  <c r="Z32" i="3" s="1"/>
  <c r="P29" i="3"/>
  <c r="Q29" i="3" s="1"/>
  <c r="P5" i="3"/>
  <c r="Q5" i="3" s="1"/>
  <c r="Y4" i="4"/>
  <c r="Z4" i="4" s="1"/>
  <c r="P10" i="4"/>
  <c r="Q10" i="4" s="1"/>
  <c r="Y23" i="5"/>
  <c r="Z23" i="5" s="1"/>
  <c r="G2" i="3"/>
  <c r="H2" i="3" s="1"/>
  <c r="G23" i="3"/>
  <c r="H23" i="3" s="1"/>
  <c r="G11" i="3"/>
  <c r="H11" i="3" s="1"/>
  <c r="Y31" i="3"/>
  <c r="Z31" i="3" s="1"/>
  <c r="Y19" i="3"/>
  <c r="Z19" i="3" s="1"/>
  <c r="Y7" i="3"/>
  <c r="Z7" i="3" s="1"/>
  <c r="P28" i="3"/>
  <c r="Q28" i="3" s="1"/>
  <c r="P16" i="3"/>
  <c r="Q16" i="3" s="1"/>
  <c r="P4" i="3"/>
  <c r="Q4" i="3" s="1"/>
  <c r="G32" i="4"/>
  <c r="H32" i="4" s="1"/>
  <c r="G24" i="4"/>
  <c r="H24" i="4" s="1"/>
  <c r="G6" i="4"/>
  <c r="H6" i="4" s="1"/>
  <c r="Y26" i="4"/>
  <c r="Z26" i="4" s="1"/>
  <c r="Y14" i="4"/>
  <c r="Z14" i="4" s="1"/>
  <c r="Y3" i="4"/>
  <c r="Z3" i="4" s="1"/>
  <c r="P26" i="4"/>
  <c r="Q26" i="4" s="1"/>
  <c r="P9" i="4"/>
  <c r="Q9" i="4" s="1"/>
  <c r="Y32" i="5"/>
  <c r="Z32" i="5" s="1"/>
  <c r="Y22" i="5"/>
  <c r="Z22" i="5" s="1"/>
  <c r="Y3" i="5"/>
  <c r="Z3" i="5" s="1"/>
  <c r="P16" i="5"/>
  <c r="Q16" i="5" s="1"/>
  <c r="P6" i="5"/>
  <c r="Q6" i="5" s="1"/>
  <c r="G23" i="5"/>
  <c r="H23" i="5" s="1"/>
  <c r="G15" i="5"/>
  <c r="H15" i="5" s="1"/>
  <c r="G8" i="5"/>
  <c r="H8" i="5" s="1"/>
  <c r="L45" i="3"/>
  <c r="Y8" i="3"/>
  <c r="Z8" i="3" s="1"/>
  <c r="Y27" i="4"/>
  <c r="Z27" i="4" s="1"/>
  <c r="P27" i="4"/>
  <c r="Q27" i="4" s="1"/>
  <c r="Y33" i="5"/>
  <c r="Z33" i="5" s="1"/>
  <c r="P27" i="5"/>
  <c r="Q27" i="5" s="1"/>
  <c r="G22" i="3"/>
  <c r="H22" i="3" s="1"/>
  <c r="G10" i="3"/>
  <c r="H10" i="3" s="1"/>
  <c r="Y30" i="3"/>
  <c r="Z30" i="3" s="1"/>
  <c r="Y18" i="3"/>
  <c r="Z18" i="3" s="1"/>
  <c r="Y6" i="3"/>
  <c r="Z6" i="3" s="1"/>
  <c r="P27" i="3"/>
  <c r="Q27" i="3" s="1"/>
  <c r="P15" i="3"/>
  <c r="Q15" i="3" s="1"/>
  <c r="P3" i="3"/>
  <c r="Q3" i="3" s="1"/>
  <c r="G23" i="4"/>
  <c r="H23" i="4" s="1"/>
  <c r="G14" i="4"/>
  <c r="H14" i="4" s="1"/>
  <c r="G5" i="4"/>
  <c r="H5" i="4" s="1"/>
  <c r="Y25" i="4"/>
  <c r="Z25" i="4" s="1"/>
  <c r="Y13" i="4"/>
  <c r="Z13" i="4" s="1"/>
  <c r="Y2" i="4"/>
  <c r="Z2" i="4" s="1"/>
  <c r="P25" i="4"/>
  <c r="Q25" i="4" s="1"/>
  <c r="J48" i="4" s="1"/>
  <c r="P17" i="4"/>
  <c r="Q17" i="4" s="1"/>
  <c r="P8" i="4"/>
  <c r="Q8" i="4" s="1"/>
  <c r="Y31" i="5"/>
  <c r="Z31" i="5" s="1"/>
  <c r="Y12" i="5"/>
  <c r="Z12" i="5" s="1"/>
  <c r="M43" i="5" s="1"/>
  <c r="Y2" i="5"/>
  <c r="Z2" i="5" s="1"/>
  <c r="P26" i="5"/>
  <c r="Q26" i="5" s="1"/>
  <c r="P15" i="5"/>
  <c r="Q15" i="5" s="1"/>
  <c r="P5" i="5"/>
  <c r="Q5" i="5" s="1"/>
  <c r="G30" i="5"/>
  <c r="H30" i="5" s="1"/>
  <c r="H50" i="5" s="1"/>
  <c r="G22" i="5"/>
  <c r="H22" i="5" s="1"/>
  <c r="J45" i="4"/>
  <c r="J51" i="4"/>
  <c r="Y15" i="5"/>
  <c r="Z15" i="5" s="1"/>
  <c r="P28" i="5"/>
  <c r="Q28" i="5" s="1"/>
  <c r="G24" i="3"/>
  <c r="H24" i="3" s="1"/>
  <c r="Y20" i="3"/>
  <c r="Z20" i="3" s="1"/>
  <c r="P17" i="3"/>
  <c r="Q17" i="3" s="1"/>
  <c r="G15" i="4"/>
  <c r="H15" i="4" s="1"/>
  <c r="Y15" i="4"/>
  <c r="Z15" i="4" s="1"/>
  <c r="P18" i="4"/>
  <c r="Q18" i="4" s="1"/>
  <c r="Y13" i="5"/>
  <c r="Z13" i="5" s="1"/>
  <c r="Y4" i="5"/>
  <c r="Z4" i="5" s="1"/>
  <c r="G34" i="3"/>
  <c r="H34" i="3" s="1"/>
  <c r="G33" i="3"/>
  <c r="H33" i="3" s="1"/>
  <c r="H51" i="3" s="1"/>
  <c r="G21" i="3"/>
  <c r="H21" i="3" s="1"/>
  <c r="I47" i="3" s="1"/>
  <c r="G9" i="3"/>
  <c r="H9" i="3" s="1"/>
  <c r="H42" i="3" s="1"/>
  <c r="Y29" i="3"/>
  <c r="Z29" i="3" s="1"/>
  <c r="Y17" i="3"/>
  <c r="Z17" i="3" s="1"/>
  <c r="Y5" i="3"/>
  <c r="Z5" i="3" s="1"/>
  <c r="P26" i="3"/>
  <c r="Q26" i="3" s="1"/>
  <c r="P14" i="3"/>
  <c r="Q14" i="3" s="1"/>
  <c r="P2" i="3"/>
  <c r="Q2" i="3" s="1"/>
  <c r="G31" i="4"/>
  <c r="H31" i="4" s="1"/>
  <c r="H50" i="4" s="1"/>
  <c r="G22" i="4"/>
  <c r="H22" i="4" s="1"/>
  <c r="G13" i="4"/>
  <c r="H13" i="4" s="1"/>
  <c r="H43" i="4" s="1"/>
  <c r="G4" i="4"/>
  <c r="H4" i="4" s="1"/>
  <c r="Y24" i="4"/>
  <c r="Z24" i="4" s="1"/>
  <c r="L48" i="4" s="1"/>
  <c r="Y12" i="4"/>
  <c r="Z12" i="4" s="1"/>
  <c r="L43" i="4" s="1"/>
  <c r="P7" i="4"/>
  <c r="Q7" i="4" s="1"/>
  <c r="J41" i="4" s="1"/>
  <c r="Y30" i="5"/>
  <c r="Z30" i="5" s="1"/>
  <c r="M50" i="5" s="1"/>
  <c r="Y21" i="5"/>
  <c r="Z21" i="5" s="1"/>
  <c r="L47" i="5" s="1"/>
  <c r="P34" i="5"/>
  <c r="Q34" i="5" s="1"/>
  <c r="P25" i="5"/>
  <c r="Q25" i="5" s="1"/>
  <c r="K48" i="5" s="1"/>
  <c r="P14" i="5"/>
  <c r="Q14" i="5" s="1"/>
  <c r="P4" i="5"/>
  <c r="Q4" i="5" s="1"/>
  <c r="G21" i="5"/>
  <c r="H21" i="5" s="1"/>
  <c r="I47" i="5" s="1"/>
  <c r="G14" i="5"/>
  <c r="H14" i="5" s="1"/>
  <c r="H46" i="4" l="1"/>
  <c r="M47" i="5"/>
  <c r="L46" i="3"/>
  <c r="M46" i="3"/>
  <c r="L41" i="4"/>
  <c r="M41" i="4"/>
  <c r="J43" i="5"/>
  <c r="K43" i="5"/>
  <c r="K42" i="4"/>
  <c r="J42" i="4"/>
  <c r="J50" i="5"/>
  <c r="K50" i="5"/>
  <c r="I40" i="4"/>
  <c r="H40" i="4"/>
  <c r="I50" i="4"/>
  <c r="K48" i="4"/>
  <c r="M41" i="3"/>
  <c r="L41" i="3"/>
  <c r="H43" i="3"/>
  <c r="I43" i="3"/>
  <c r="I49" i="5"/>
  <c r="H49" i="5"/>
  <c r="K47" i="5"/>
  <c r="J47" i="5"/>
  <c r="K46" i="4"/>
  <c r="J46" i="4"/>
  <c r="H48" i="5"/>
  <c r="I48" i="5"/>
  <c r="H46" i="5"/>
  <c r="I46" i="5"/>
  <c r="I51" i="5"/>
  <c r="H51" i="5"/>
  <c r="K47" i="4"/>
  <c r="J47" i="4"/>
  <c r="M42" i="5"/>
  <c r="L42" i="5"/>
  <c r="L50" i="5"/>
  <c r="I43" i="4"/>
  <c r="I51" i="3"/>
  <c r="K46" i="3"/>
  <c r="J46" i="3"/>
  <c r="I49" i="3"/>
  <c r="L46" i="4"/>
  <c r="I48" i="3"/>
  <c r="H48" i="3"/>
  <c r="M40" i="4"/>
  <c r="L40" i="4"/>
  <c r="I51" i="4"/>
  <c r="H51" i="4"/>
  <c r="K42" i="5"/>
  <c r="J42" i="5"/>
  <c r="H47" i="5"/>
  <c r="K50" i="4"/>
  <c r="J50" i="4"/>
  <c r="M46" i="5"/>
  <c r="L46" i="5"/>
  <c r="H47" i="3"/>
  <c r="H40" i="5"/>
  <c r="K49" i="4"/>
  <c r="J49" i="4"/>
  <c r="K40" i="4"/>
  <c r="J40" i="4"/>
  <c r="I45" i="5"/>
  <c r="H45" i="5"/>
  <c r="J41" i="3"/>
  <c r="K41" i="3"/>
  <c r="J46" i="5"/>
  <c r="K46" i="5"/>
  <c r="J51" i="3"/>
  <c r="K51" i="3"/>
  <c r="I41" i="3"/>
  <c r="H41" i="3"/>
  <c r="K41" i="4"/>
  <c r="M50" i="4"/>
  <c r="M40" i="5"/>
  <c r="L40" i="5"/>
  <c r="M50" i="3"/>
  <c r="L50" i="3"/>
  <c r="M45" i="4"/>
  <c r="L45" i="4"/>
  <c r="L49" i="4"/>
  <c r="M49" i="4"/>
  <c r="K50" i="3"/>
  <c r="J50" i="3"/>
  <c r="M41" i="5"/>
  <c r="L41" i="5"/>
  <c r="I41" i="5"/>
  <c r="H41" i="5"/>
  <c r="M42" i="4"/>
  <c r="L42" i="4"/>
  <c r="H46" i="3"/>
  <c r="I46" i="3"/>
  <c r="L43" i="5"/>
  <c r="L47" i="3"/>
  <c r="M47" i="3"/>
  <c r="K40" i="5"/>
  <c r="J40" i="5"/>
  <c r="M48" i="5"/>
  <c r="L48" i="5"/>
  <c r="K40" i="3"/>
  <c r="J40" i="3"/>
  <c r="K41" i="5"/>
  <c r="J41" i="5"/>
  <c r="M51" i="3"/>
  <c r="L51" i="3"/>
  <c r="M45" i="5"/>
  <c r="L45" i="5"/>
  <c r="H43" i="5"/>
  <c r="I43" i="5"/>
  <c r="L47" i="4"/>
  <c r="M47" i="4"/>
  <c r="I50" i="3"/>
  <c r="H50" i="3"/>
  <c r="J43" i="4"/>
  <c r="I42" i="3"/>
  <c r="M42" i="3"/>
  <c r="L42" i="3"/>
  <c r="H40" i="3"/>
  <c r="I40" i="3"/>
  <c r="K45" i="5"/>
  <c r="J45" i="5"/>
  <c r="K45" i="3"/>
  <c r="J45" i="3"/>
  <c r="M51" i="4"/>
  <c r="L51" i="4"/>
  <c r="H42" i="5"/>
  <c r="I42" i="5"/>
  <c r="M49" i="5"/>
  <c r="L49" i="5"/>
  <c r="H41" i="4"/>
  <c r="I41" i="4"/>
  <c r="I45" i="4"/>
  <c r="H45" i="4"/>
  <c r="M51" i="5"/>
  <c r="L51" i="5"/>
  <c r="K49" i="3"/>
  <c r="J49" i="3"/>
  <c r="K49" i="5"/>
  <c r="J49" i="5"/>
  <c r="I48" i="4"/>
  <c r="H48" i="4"/>
</calcChain>
</file>

<file path=xl/sharedStrings.xml><?xml version="1.0" encoding="utf-8"?>
<sst xmlns="http://schemas.openxmlformats.org/spreadsheetml/2006/main" count="2593" uniqueCount="160">
  <si>
    <t xml:space="preserve">Name  </t>
  </si>
  <si>
    <t xml:space="preserve">Method  </t>
  </si>
  <si>
    <t>NPOC vol. [ml]</t>
  </si>
  <si>
    <t>NPOC  Area</t>
  </si>
  <si>
    <t>NPOC/TNb - precise</t>
  </si>
  <si>
    <t>Blank</t>
  </si>
  <si>
    <t>0.625 ppm</t>
  </si>
  <si>
    <t>1.25 ppm</t>
  </si>
  <si>
    <t>2.5 ppm</t>
  </si>
  <si>
    <t>5 ppm</t>
  </si>
  <si>
    <t>10 ppm</t>
  </si>
  <si>
    <t>20ppm</t>
  </si>
  <si>
    <t>Theoratical NPOC [mg/l]</t>
  </si>
  <si>
    <t>Slope</t>
  </si>
  <si>
    <t>Intercept</t>
  </si>
  <si>
    <t>_</t>
  </si>
  <si>
    <t>NPOC - precise</t>
  </si>
  <si>
    <t>MD1_T1_DF5</t>
  </si>
  <si>
    <t>MD2_T1_DF5</t>
  </si>
  <si>
    <t>MD3_T1_DF5</t>
  </si>
  <si>
    <t>NND1_T1_DF5</t>
  </si>
  <si>
    <t>NND2_T1_DF5</t>
  </si>
  <si>
    <t>NND3_T1_DF5</t>
  </si>
  <si>
    <t>D1_T1_DF5</t>
  </si>
  <si>
    <t>D2_T1_DF5</t>
  </si>
  <si>
    <t>D3_T1_DF5</t>
  </si>
  <si>
    <t>MD1_T2_DF5</t>
  </si>
  <si>
    <t>MD2_T2_DF5</t>
  </si>
  <si>
    <t>MD3_T2_DF5</t>
  </si>
  <si>
    <t>NND1_T2_DF5</t>
  </si>
  <si>
    <t>NND2_T2_DF5</t>
  </si>
  <si>
    <t>NND3_T2_DF5</t>
  </si>
  <si>
    <t>D1_T2_DF5</t>
  </si>
  <si>
    <t>D2_T2_DF5</t>
  </si>
  <si>
    <t>D3_T2_DF5</t>
  </si>
  <si>
    <t>MD1_T3_DF5</t>
  </si>
  <si>
    <t>MD2_T3_DF5</t>
  </si>
  <si>
    <t>MD3_T3_DF5</t>
  </si>
  <si>
    <t>NND1_T3_DF5</t>
  </si>
  <si>
    <t>NND2_T3_DF5</t>
  </si>
  <si>
    <t>NND3_T3_DF5</t>
  </si>
  <si>
    <t>D1_T3_DF5</t>
  </si>
  <si>
    <t>D2_T3_DF5</t>
  </si>
  <si>
    <t>D3_T3_DF5</t>
  </si>
  <si>
    <t>NND3_T10_DF5</t>
  </si>
  <si>
    <t>D2_T10_DF5</t>
  </si>
  <si>
    <t>MD1_T11_DF5</t>
  </si>
  <si>
    <t>NND1_T11_DF5</t>
  </si>
  <si>
    <t>MD2_T11_DF5</t>
  </si>
  <si>
    <t>D3_T10_DF5</t>
  </si>
  <si>
    <t>D1_T11_DF5</t>
  </si>
  <si>
    <t>NND2_T11_DF5</t>
  </si>
  <si>
    <t>D2_T11_DF5</t>
  </si>
  <si>
    <t>NND3_T11_DF5</t>
  </si>
  <si>
    <t>MD3_T12_DF5</t>
  </si>
  <si>
    <t>D2_T12_DF5</t>
  </si>
  <si>
    <t>D3_T11_DF5</t>
  </si>
  <si>
    <t>NND3_T12_DF5</t>
  </si>
  <si>
    <t>MD2_T12_DF5</t>
  </si>
  <si>
    <t>D1_T12_DF5</t>
  </si>
  <si>
    <t>MD2_T10_DF5</t>
  </si>
  <si>
    <t>NND2_T12_DF5</t>
  </si>
  <si>
    <t>MD1_T12_DF5</t>
  </si>
  <si>
    <t>NND2_T10_DF5</t>
  </si>
  <si>
    <t>MD3_T10_DF5</t>
  </si>
  <si>
    <t>NND1_T12_DF5</t>
  </si>
  <si>
    <t>D1_T10_DF5</t>
  </si>
  <si>
    <t>D3_T9_DF5</t>
  </si>
  <si>
    <t>MD3_T4_DF5</t>
  </si>
  <si>
    <t>NND1_T10_DF5</t>
  </si>
  <si>
    <t>0_DF5</t>
  </si>
  <si>
    <t>NND3_T4_DF5</t>
  </si>
  <si>
    <t>D3_T4_DF5</t>
  </si>
  <si>
    <t>MD2_T4_DF5</t>
  </si>
  <si>
    <t>MD1_T10_DF5</t>
  </si>
  <si>
    <t>MD1_T4_DF5</t>
  </si>
  <si>
    <t>NND2_T4_DF5</t>
  </si>
  <si>
    <t>MD1_T9_DF5</t>
  </si>
  <si>
    <t>D2_T4_DF5</t>
  </si>
  <si>
    <t>NND3_T9_DF5</t>
  </si>
  <si>
    <t>D1_T4_DF5</t>
  </si>
  <si>
    <t>MD2_T9_DF5</t>
  </si>
  <si>
    <t>D1_T9_DF5</t>
  </si>
  <si>
    <t>NND1_T9_DF5</t>
  </si>
  <si>
    <t>NND2_T9_DF5</t>
  </si>
  <si>
    <t>D2_T9_DF5</t>
  </si>
  <si>
    <t>D1_T6_DF5</t>
  </si>
  <si>
    <t>D2_T6_DF5</t>
  </si>
  <si>
    <t>D3_T6_DF5</t>
  </si>
  <si>
    <t>MD1_T6_DF5</t>
  </si>
  <si>
    <t>MD2_T6_DF5</t>
  </si>
  <si>
    <t>MD3_T6_DF5</t>
  </si>
  <si>
    <t>NND1_T6_DF5</t>
  </si>
  <si>
    <t>NND2_T6_DF5</t>
  </si>
  <si>
    <t>NND3_T6_DF5</t>
  </si>
  <si>
    <t>MD1_T7_DF5</t>
  </si>
  <si>
    <t>MD2_T7_DF5</t>
  </si>
  <si>
    <t>MD3_T7_DF5</t>
  </si>
  <si>
    <t>NND1_T7_DF5</t>
  </si>
  <si>
    <t>NND2_T7_DF5</t>
  </si>
  <si>
    <t>NND3_T7_DF5</t>
  </si>
  <si>
    <t>D1_T7_DF5</t>
  </si>
  <si>
    <t>D2_T7_DF5</t>
  </si>
  <si>
    <t>D3_T7_DF5</t>
  </si>
  <si>
    <t>MD1_T8_DF5</t>
  </si>
  <si>
    <t>MD2_T8_DF5</t>
  </si>
  <si>
    <t>MD3_T8_DF5</t>
  </si>
  <si>
    <t>NND1_T8_DF5</t>
  </si>
  <si>
    <t>NND2_T8_DF5</t>
  </si>
  <si>
    <t>NND3_T8_DF5</t>
  </si>
  <si>
    <t>D1_T8_DF5</t>
  </si>
  <si>
    <t>D2_T8_DF5</t>
  </si>
  <si>
    <t>D3_T8_DF5</t>
  </si>
  <si>
    <t>T1</t>
  </si>
  <si>
    <t>T2</t>
  </si>
  <si>
    <t>T3</t>
  </si>
  <si>
    <t>T10</t>
  </si>
  <si>
    <t>T11</t>
  </si>
  <si>
    <t>T12</t>
  </si>
  <si>
    <t>D3_T12_DF5</t>
  </si>
  <si>
    <t>MD3_T11_DF5</t>
  </si>
  <si>
    <t>T4</t>
  </si>
  <si>
    <t>T5</t>
  </si>
  <si>
    <t>T6</t>
  </si>
  <si>
    <t>T7</t>
  </si>
  <si>
    <t>T8</t>
  </si>
  <si>
    <t>T9</t>
  </si>
  <si>
    <t>D1</t>
  </si>
  <si>
    <t>D2</t>
  </si>
  <si>
    <t>D3</t>
  </si>
  <si>
    <t>MD1</t>
  </si>
  <si>
    <t>MD2</t>
  </si>
  <si>
    <t>MD3</t>
  </si>
  <si>
    <t>MD3_T9_DF5</t>
  </si>
  <si>
    <t>NND1</t>
  </si>
  <si>
    <t>NND2</t>
  </si>
  <si>
    <t>NND3</t>
  </si>
  <si>
    <t>Calc TOC [mg/L]</t>
  </si>
  <si>
    <t>Corrected DF TOC [mg/L]</t>
  </si>
  <si>
    <t>TOC [mg/L]</t>
  </si>
  <si>
    <t>Stdev [mg/L]</t>
  </si>
  <si>
    <t>D1 Stdev</t>
  </si>
  <si>
    <t>D2 Stdev</t>
  </si>
  <si>
    <t>D3 [mg/L]</t>
  </si>
  <si>
    <t>D2 [mg/L]</t>
  </si>
  <si>
    <t>D1 [mg/L]</t>
  </si>
  <si>
    <t>NND1 [mg/L]</t>
  </si>
  <si>
    <t>NND1 Stdev</t>
  </si>
  <si>
    <t>NND2 [mg/L]</t>
  </si>
  <si>
    <t>NND2 Stdev</t>
  </si>
  <si>
    <t>NND3 [mg/L]</t>
  </si>
  <si>
    <t>NND3 Stdev</t>
  </si>
  <si>
    <t>MD1 [mg/L]</t>
  </si>
  <si>
    <t>MD1 Stdev</t>
  </si>
  <si>
    <t>MD2 [mg/L]</t>
  </si>
  <si>
    <t>MD2 Stdev</t>
  </si>
  <si>
    <t>MD3 [mg/L]</t>
  </si>
  <si>
    <t>NPOC [mg/L]</t>
  </si>
  <si>
    <t>Corrected for DF NPOC [mg/L]</t>
  </si>
  <si>
    <t>Time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</si>
</sst>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 Calibration</a:t>
            </a:r>
            <a:r>
              <a:rPr lang="en-US" baseline="0"/>
              <a:t> cruve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275590551181108E-2"/>
                  <c:y val="-1.7038130650335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Calibration_05032022!$D$5:$D$22</c:f>
              <c:numCache>
                <c:formatCode>General</c:formatCode>
                <c:ptCount val="18"/>
                <c:pt idx="0">
                  <c:v>568</c:v>
                </c:pt>
                <c:pt idx="1">
                  <c:v>617</c:v>
                </c:pt>
                <c:pt idx="2">
                  <c:v>629</c:v>
                </c:pt>
                <c:pt idx="3">
                  <c:v>1231</c:v>
                </c:pt>
                <c:pt idx="4">
                  <c:v>1222</c:v>
                </c:pt>
                <c:pt idx="5">
                  <c:v>1292</c:v>
                </c:pt>
                <c:pt idx="6">
                  <c:v>2429</c:v>
                </c:pt>
                <c:pt idx="7">
                  <c:v>2405</c:v>
                </c:pt>
                <c:pt idx="8">
                  <c:v>2435</c:v>
                </c:pt>
                <c:pt idx="9">
                  <c:v>5759</c:v>
                </c:pt>
                <c:pt idx="10">
                  <c:v>5668</c:v>
                </c:pt>
                <c:pt idx="11">
                  <c:v>5569</c:v>
                </c:pt>
                <c:pt idx="12">
                  <c:v>10800</c:v>
                </c:pt>
                <c:pt idx="13">
                  <c:v>10711</c:v>
                </c:pt>
                <c:pt idx="14">
                  <c:v>10601</c:v>
                </c:pt>
                <c:pt idx="15">
                  <c:v>21679</c:v>
                </c:pt>
                <c:pt idx="16">
                  <c:v>21340</c:v>
                </c:pt>
                <c:pt idx="17">
                  <c:v>21364</c:v>
                </c:pt>
              </c:numCache>
            </c:numRef>
          </c:xVal>
          <c:yVal>
            <c:numRef>
              <c:f>Calibration_05032022!$E$5:$E$22</c:f>
              <c:numCache>
                <c:formatCode>General</c:formatCode>
                <c:ptCount val="18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0-5949-8FC3-A73685E3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14671"/>
        <c:axId val="684426959"/>
      </c:scatterChart>
      <c:valAx>
        <c:axId val="68391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NPOC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26959"/>
        <c:crosses val="autoZero"/>
        <c:crossBetween val="midCat"/>
      </c:valAx>
      <c:valAx>
        <c:axId val="6844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NPOC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1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</xdr:row>
      <xdr:rowOff>50800</xdr:rowOff>
    </xdr:from>
    <xdr:to>
      <xdr:col>12</xdr:col>
      <xdr:colOff>476250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07E78-52AA-3E2F-7541-81BAC25A9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EF03-C575-5A43-AC7A-3947737EE86F}">
  <dimension ref="A1:G31"/>
  <sheetViews>
    <sheetView workbookViewId="0">
      <selection activeCell="E35" sqref="E35"/>
    </sheetView>
  </sheetViews>
  <sheetFormatPr baseColWidth="10" defaultRowHeight="16" x14ac:dyDescent="0.2"/>
  <cols>
    <col min="3" max="3" width="13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x14ac:dyDescent="0.2">
      <c r="A2" t="s">
        <v>5</v>
      </c>
      <c r="B2" t="s">
        <v>4</v>
      </c>
      <c r="C2">
        <v>0.5</v>
      </c>
      <c r="D2">
        <v>192</v>
      </c>
    </row>
    <row r="3" spans="1:5" x14ac:dyDescent="0.2">
      <c r="A3" t="s">
        <v>5</v>
      </c>
      <c r="B3" t="s">
        <v>4</v>
      </c>
      <c r="C3">
        <v>0.5</v>
      </c>
      <c r="D3">
        <v>161</v>
      </c>
    </row>
    <row r="4" spans="1:5" x14ac:dyDescent="0.2">
      <c r="A4" t="s">
        <v>5</v>
      </c>
      <c r="B4" t="s">
        <v>4</v>
      </c>
      <c r="C4">
        <v>0.5</v>
      </c>
      <c r="D4">
        <v>154</v>
      </c>
    </row>
    <row r="5" spans="1:5" x14ac:dyDescent="0.2">
      <c r="A5" t="s">
        <v>6</v>
      </c>
      <c r="B5" t="s">
        <v>4</v>
      </c>
      <c r="C5">
        <v>0.5</v>
      </c>
      <c r="D5">
        <v>568</v>
      </c>
      <c r="E5">
        <v>0.625</v>
      </c>
    </row>
    <row r="6" spans="1:5" x14ac:dyDescent="0.2">
      <c r="A6" t="s">
        <v>6</v>
      </c>
      <c r="B6" t="s">
        <v>4</v>
      </c>
      <c r="C6">
        <v>0.5</v>
      </c>
      <c r="D6">
        <v>617</v>
      </c>
      <c r="E6">
        <v>0.625</v>
      </c>
    </row>
    <row r="7" spans="1:5" x14ac:dyDescent="0.2">
      <c r="A7" t="s">
        <v>6</v>
      </c>
      <c r="B7" t="s">
        <v>4</v>
      </c>
      <c r="C7">
        <v>0.5</v>
      </c>
      <c r="D7">
        <v>629</v>
      </c>
      <c r="E7">
        <v>0.625</v>
      </c>
    </row>
    <row r="8" spans="1:5" x14ac:dyDescent="0.2">
      <c r="A8" t="s">
        <v>7</v>
      </c>
      <c r="B8" t="s">
        <v>4</v>
      </c>
      <c r="C8">
        <v>0.5</v>
      </c>
      <c r="D8">
        <v>1231</v>
      </c>
      <c r="E8">
        <v>1.25</v>
      </c>
    </row>
    <row r="9" spans="1:5" x14ac:dyDescent="0.2">
      <c r="A9" t="s">
        <v>7</v>
      </c>
      <c r="B9" t="s">
        <v>4</v>
      </c>
      <c r="C9">
        <v>0.5</v>
      </c>
      <c r="D9">
        <v>1222</v>
      </c>
      <c r="E9">
        <v>1.25</v>
      </c>
    </row>
    <row r="10" spans="1:5" x14ac:dyDescent="0.2">
      <c r="A10" t="s">
        <v>7</v>
      </c>
      <c r="B10" t="s">
        <v>4</v>
      </c>
      <c r="C10">
        <v>0.5</v>
      </c>
      <c r="D10">
        <v>1292</v>
      </c>
      <c r="E10">
        <v>1.25</v>
      </c>
    </row>
    <row r="11" spans="1:5" x14ac:dyDescent="0.2">
      <c r="A11" t="s">
        <v>8</v>
      </c>
      <c r="B11" t="s">
        <v>4</v>
      </c>
      <c r="C11">
        <v>0.5</v>
      </c>
      <c r="D11">
        <v>2429</v>
      </c>
      <c r="E11">
        <v>2.5</v>
      </c>
    </row>
    <row r="12" spans="1:5" x14ac:dyDescent="0.2">
      <c r="A12" t="s">
        <v>8</v>
      </c>
      <c r="B12" t="s">
        <v>4</v>
      </c>
      <c r="C12">
        <v>0.5</v>
      </c>
      <c r="D12">
        <v>2405</v>
      </c>
      <c r="E12">
        <v>2.5</v>
      </c>
    </row>
    <row r="13" spans="1:5" x14ac:dyDescent="0.2">
      <c r="A13" t="s">
        <v>8</v>
      </c>
      <c r="B13" t="s">
        <v>4</v>
      </c>
      <c r="C13">
        <v>0.5</v>
      </c>
      <c r="D13">
        <v>2435</v>
      </c>
      <c r="E13">
        <v>2.5</v>
      </c>
    </row>
    <row r="14" spans="1:5" x14ac:dyDescent="0.2">
      <c r="A14" t="s">
        <v>9</v>
      </c>
      <c r="B14" t="s">
        <v>4</v>
      </c>
      <c r="C14">
        <v>0.5</v>
      </c>
      <c r="D14">
        <v>5759</v>
      </c>
      <c r="E14">
        <v>5</v>
      </c>
    </row>
    <row r="15" spans="1:5" x14ac:dyDescent="0.2">
      <c r="A15" t="s">
        <v>9</v>
      </c>
      <c r="B15" t="s">
        <v>4</v>
      </c>
      <c r="C15">
        <v>0.5</v>
      </c>
      <c r="D15">
        <v>5668</v>
      </c>
      <c r="E15">
        <v>5</v>
      </c>
    </row>
    <row r="16" spans="1:5" x14ac:dyDescent="0.2">
      <c r="A16" t="s">
        <v>9</v>
      </c>
      <c r="B16" t="s">
        <v>4</v>
      </c>
      <c r="C16">
        <v>0.5</v>
      </c>
      <c r="D16">
        <v>5569</v>
      </c>
      <c r="E16">
        <v>5</v>
      </c>
    </row>
    <row r="17" spans="1:7" x14ac:dyDescent="0.2">
      <c r="A17" t="s">
        <v>10</v>
      </c>
      <c r="B17" t="s">
        <v>4</v>
      </c>
      <c r="C17">
        <v>0.5</v>
      </c>
      <c r="D17">
        <v>10800</v>
      </c>
      <c r="E17">
        <v>10</v>
      </c>
    </row>
    <row r="18" spans="1:7" x14ac:dyDescent="0.2">
      <c r="A18" t="s">
        <v>10</v>
      </c>
      <c r="B18" t="s">
        <v>4</v>
      </c>
      <c r="C18">
        <v>0.5</v>
      </c>
      <c r="D18">
        <v>10711</v>
      </c>
      <c r="E18">
        <v>10</v>
      </c>
    </row>
    <row r="19" spans="1:7" x14ac:dyDescent="0.2">
      <c r="A19" t="s">
        <v>10</v>
      </c>
      <c r="B19" t="s">
        <v>4</v>
      </c>
      <c r="C19">
        <v>0.5</v>
      </c>
      <c r="D19">
        <v>10601</v>
      </c>
      <c r="E19">
        <v>10</v>
      </c>
    </row>
    <row r="20" spans="1:7" x14ac:dyDescent="0.2">
      <c r="A20" t="s">
        <v>11</v>
      </c>
      <c r="B20" t="s">
        <v>4</v>
      </c>
      <c r="C20">
        <v>0.5</v>
      </c>
      <c r="D20">
        <v>21679</v>
      </c>
      <c r="E20">
        <v>20</v>
      </c>
    </row>
    <row r="21" spans="1:7" x14ac:dyDescent="0.2">
      <c r="A21" t="s">
        <v>11</v>
      </c>
      <c r="B21" t="s">
        <v>4</v>
      </c>
      <c r="C21">
        <v>0.5</v>
      </c>
      <c r="D21">
        <v>21340</v>
      </c>
      <c r="E21">
        <v>20</v>
      </c>
    </row>
    <row r="22" spans="1:7" x14ac:dyDescent="0.2">
      <c r="A22" t="s">
        <v>11</v>
      </c>
      <c r="B22" t="s">
        <v>4</v>
      </c>
      <c r="C22">
        <v>0.5</v>
      </c>
      <c r="D22">
        <v>21364</v>
      </c>
      <c r="E22">
        <v>20</v>
      </c>
    </row>
    <row r="25" spans="1:7" x14ac:dyDescent="0.2">
      <c r="C25" t="s">
        <v>13</v>
      </c>
      <c r="D25">
        <f>SLOPE(E5:E22,D5:D22)</f>
        <v>9.2700269717256578E-4</v>
      </c>
    </row>
    <row r="26" spans="1:7" x14ac:dyDescent="0.2">
      <c r="C26" t="s">
        <v>14</v>
      </c>
      <c r="D26">
        <f>INTERCEPT(E5:E22,D5:D22)</f>
        <v>5.7052571992147527E-2</v>
      </c>
    </row>
    <row r="31" spans="1:7" x14ac:dyDescent="0.2">
      <c r="G3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3330-87EB-984C-9542-2DCFAEEFA5EA}">
  <dimension ref="A1:H309"/>
  <sheetViews>
    <sheetView workbookViewId="0">
      <selection activeCell="J4" sqref="J4"/>
    </sheetView>
  </sheetViews>
  <sheetFormatPr baseColWidth="10" defaultRowHeight="16" x14ac:dyDescent="0.2"/>
  <cols>
    <col min="3" max="3" width="14.1640625" bestFit="1" customWidth="1"/>
  </cols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G1" t="s">
        <v>157</v>
      </c>
      <c r="H1" t="s">
        <v>158</v>
      </c>
    </row>
    <row r="2" spans="1:8" x14ac:dyDescent="0.2">
      <c r="C2" t="s">
        <v>70</v>
      </c>
      <c r="D2" t="s">
        <v>16</v>
      </c>
      <c r="E2">
        <v>0.5</v>
      </c>
      <c r="F2">
        <v>1117</v>
      </c>
      <c r="G2">
        <f>F2*Calibration_05032022!$D$25+Calibration_05032022!$D$26</f>
        <v>1.0925145847339035</v>
      </c>
      <c r="H2">
        <f>G2*5</f>
        <v>5.4625729236695175</v>
      </c>
    </row>
    <row r="3" spans="1:8" x14ac:dyDescent="0.2">
      <c r="C3" t="s">
        <v>70</v>
      </c>
      <c r="D3" t="s">
        <v>16</v>
      </c>
      <c r="E3">
        <v>0.5</v>
      </c>
      <c r="F3">
        <v>1435</v>
      </c>
      <c r="G3">
        <f>F3*Calibration_05032022!$D$25+Calibration_05032022!$D$26</f>
        <v>1.3873014424347794</v>
      </c>
      <c r="H3">
        <f t="shared" ref="H3:H4" si="0">G3*5</f>
        <v>6.9365072121738969</v>
      </c>
    </row>
    <row r="4" spans="1:8" x14ac:dyDescent="0.2">
      <c r="C4" t="s">
        <v>70</v>
      </c>
      <c r="D4" t="s">
        <v>16</v>
      </c>
      <c r="E4">
        <v>0.5</v>
      </c>
      <c r="F4">
        <v>1418</v>
      </c>
      <c r="G4">
        <f>F4*Calibration_05032022!$D$25+Calibration_05032022!$D$26</f>
        <v>1.3715423965828457</v>
      </c>
      <c r="H4">
        <f t="shared" si="0"/>
        <v>6.8577119829142283</v>
      </c>
    </row>
    <row r="5" spans="1:8" x14ac:dyDescent="0.2">
      <c r="A5" t="s">
        <v>127</v>
      </c>
      <c r="B5" t="s">
        <v>113</v>
      </c>
      <c r="C5" t="s">
        <v>23</v>
      </c>
      <c r="D5" t="s">
        <v>16</v>
      </c>
      <c r="E5">
        <v>0.5</v>
      </c>
      <c r="F5">
        <v>2456</v>
      </c>
    </row>
    <row r="6" spans="1:8" x14ac:dyDescent="0.2">
      <c r="A6" t="s">
        <v>127</v>
      </c>
      <c r="B6" t="s">
        <v>113</v>
      </c>
      <c r="C6" t="s">
        <v>23</v>
      </c>
      <c r="D6" t="s">
        <v>16</v>
      </c>
      <c r="E6">
        <v>0.5</v>
      </c>
      <c r="F6">
        <v>2460</v>
      </c>
    </row>
    <row r="7" spans="1:8" x14ac:dyDescent="0.2">
      <c r="A7" t="s">
        <v>127</v>
      </c>
      <c r="B7" t="s">
        <v>113</v>
      </c>
      <c r="C7" t="s">
        <v>23</v>
      </c>
      <c r="D7" t="s">
        <v>16</v>
      </c>
      <c r="E7">
        <v>0.5</v>
      </c>
      <c r="F7">
        <v>2417</v>
      </c>
    </row>
    <row r="8" spans="1:8" x14ac:dyDescent="0.2">
      <c r="A8" t="s">
        <v>127</v>
      </c>
      <c r="B8" t="s">
        <v>114</v>
      </c>
      <c r="C8" t="s">
        <v>32</v>
      </c>
      <c r="D8" t="s">
        <v>16</v>
      </c>
      <c r="E8">
        <v>0.5</v>
      </c>
      <c r="F8">
        <v>1546</v>
      </c>
    </row>
    <row r="9" spans="1:8" x14ac:dyDescent="0.2">
      <c r="A9" t="s">
        <v>127</v>
      </c>
      <c r="B9" t="s">
        <v>114</v>
      </c>
      <c r="C9" t="s">
        <v>32</v>
      </c>
      <c r="D9" t="s">
        <v>16</v>
      </c>
      <c r="E9">
        <v>0.5</v>
      </c>
      <c r="F9">
        <v>1622</v>
      </c>
    </row>
    <row r="10" spans="1:8" x14ac:dyDescent="0.2">
      <c r="A10" t="s">
        <v>127</v>
      </c>
      <c r="B10" t="s">
        <v>114</v>
      </c>
      <c r="C10" t="s">
        <v>32</v>
      </c>
      <c r="D10" t="s">
        <v>16</v>
      </c>
      <c r="E10">
        <v>0.5</v>
      </c>
      <c r="F10">
        <v>1645</v>
      </c>
    </row>
    <row r="11" spans="1:8" x14ac:dyDescent="0.2">
      <c r="A11" t="s">
        <v>127</v>
      </c>
      <c r="B11" t="s">
        <v>115</v>
      </c>
      <c r="C11" t="s">
        <v>41</v>
      </c>
      <c r="D11" t="s">
        <v>16</v>
      </c>
      <c r="E11">
        <v>0.5</v>
      </c>
      <c r="F11">
        <v>1201</v>
      </c>
    </row>
    <row r="12" spans="1:8" x14ac:dyDescent="0.2">
      <c r="A12" t="s">
        <v>127</v>
      </c>
      <c r="B12" t="s">
        <v>115</v>
      </c>
      <c r="C12" t="s">
        <v>41</v>
      </c>
      <c r="D12" t="s">
        <v>16</v>
      </c>
      <c r="E12">
        <v>0.5</v>
      </c>
      <c r="F12">
        <v>1271</v>
      </c>
    </row>
    <row r="13" spans="1:8" x14ac:dyDescent="0.2">
      <c r="A13" t="s">
        <v>127</v>
      </c>
      <c r="B13" t="s">
        <v>115</v>
      </c>
      <c r="C13" t="s">
        <v>41</v>
      </c>
      <c r="D13" t="s">
        <v>16</v>
      </c>
      <c r="E13">
        <v>0.5</v>
      </c>
      <c r="F13">
        <v>1316</v>
      </c>
    </row>
    <row r="14" spans="1:8" x14ac:dyDescent="0.2">
      <c r="A14" t="s">
        <v>127</v>
      </c>
      <c r="B14" t="s">
        <v>121</v>
      </c>
      <c r="C14" t="s">
        <v>80</v>
      </c>
      <c r="D14" t="s">
        <v>16</v>
      </c>
      <c r="E14">
        <v>0.5</v>
      </c>
      <c r="F14">
        <v>1257</v>
      </c>
    </row>
    <row r="15" spans="1:8" x14ac:dyDescent="0.2">
      <c r="A15" t="s">
        <v>127</v>
      </c>
      <c r="B15" t="s">
        <v>121</v>
      </c>
      <c r="C15" t="s">
        <v>80</v>
      </c>
      <c r="D15" t="s">
        <v>16</v>
      </c>
      <c r="E15">
        <v>0.5</v>
      </c>
      <c r="F15">
        <v>1285</v>
      </c>
    </row>
    <row r="16" spans="1:8" x14ac:dyDescent="0.2">
      <c r="A16" t="s">
        <v>127</v>
      </c>
      <c r="B16" t="s">
        <v>121</v>
      </c>
      <c r="C16" t="s">
        <v>80</v>
      </c>
      <c r="D16" t="s">
        <v>16</v>
      </c>
      <c r="E16">
        <v>0.5</v>
      </c>
      <c r="F16">
        <v>1283</v>
      </c>
    </row>
    <row r="17" spans="1:6" x14ac:dyDescent="0.2">
      <c r="A17" t="s">
        <v>127</v>
      </c>
      <c r="B17" t="s">
        <v>123</v>
      </c>
      <c r="C17" t="s">
        <v>86</v>
      </c>
      <c r="D17" t="s">
        <v>16</v>
      </c>
      <c r="E17">
        <v>0.5</v>
      </c>
      <c r="F17">
        <v>1437</v>
      </c>
    </row>
    <row r="18" spans="1:6" x14ac:dyDescent="0.2">
      <c r="A18" t="s">
        <v>127</v>
      </c>
      <c r="B18" t="s">
        <v>123</v>
      </c>
      <c r="C18" t="s">
        <v>86</v>
      </c>
      <c r="D18" t="s">
        <v>16</v>
      </c>
      <c r="E18">
        <v>0.5</v>
      </c>
      <c r="F18">
        <v>1457</v>
      </c>
    </row>
    <row r="19" spans="1:6" x14ac:dyDescent="0.2">
      <c r="A19" t="s">
        <v>127</v>
      </c>
      <c r="B19" t="s">
        <v>123</v>
      </c>
      <c r="C19" t="s">
        <v>86</v>
      </c>
      <c r="D19" t="s">
        <v>16</v>
      </c>
      <c r="E19">
        <v>0.5</v>
      </c>
      <c r="F19">
        <v>1471</v>
      </c>
    </row>
    <row r="20" spans="1:6" x14ac:dyDescent="0.2">
      <c r="A20" t="s">
        <v>127</v>
      </c>
      <c r="B20" t="s">
        <v>124</v>
      </c>
      <c r="C20" t="s">
        <v>101</v>
      </c>
      <c r="D20" t="s">
        <v>16</v>
      </c>
      <c r="E20">
        <v>0.5</v>
      </c>
      <c r="F20">
        <v>1500</v>
      </c>
    </row>
    <row r="21" spans="1:6" x14ac:dyDescent="0.2">
      <c r="A21" t="s">
        <v>127</v>
      </c>
      <c r="B21" t="s">
        <v>124</v>
      </c>
      <c r="C21" t="s">
        <v>101</v>
      </c>
      <c r="D21" t="s">
        <v>16</v>
      </c>
      <c r="E21">
        <v>0.5</v>
      </c>
      <c r="F21">
        <v>1499</v>
      </c>
    </row>
    <row r="22" spans="1:6" x14ac:dyDescent="0.2">
      <c r="A22" t="s">
        <v>127</v>
      </c>
      <c r="B22" t="s">
        <v>124</v>
      </c>
      <c r="C22" t="s">
        <v>101</v>
      </c>
      <c r="D22" t="s">
        <v>16</v>
      </c>
      <c r="E22">
        <v>0.5</v>
      </c>
      <c r="F22">
        <v>1528</v>
      </c>
    </row>
    <row r="23" spans="1:6" x14ac:dyDescent="0.2">
      <c r="A23" t="s">
        <v>127</v>
      </c>
      <c r="B23" t="s">
        <v>125</v>
      </c>
      <c r="C23" t="s">
        <v>110</v>
      </c>
      <c r="D23" t="s">
        <v>16</v>
      </c>
      <c r="E23">
        <v>0.5</v>
      </c>
      <c r="F23">
        <v>3172</v>
      </c>
    </row>
    <row r="24" spans="1:6" x14ac:dyDescent="0.2">
      <c r="A24" t="s">
        <v>127</v>
      </c>
      <c r="B24" t="s">
        <v>125</v>
      </c>
      <c r="C24" t="s">
        <v>110</v>
      </c>
      <c r="D24" t="s">
        <v>16</v>
      </c>
      <c r="E24">
        <v>0.5</v>
      </c>
      <c r="F24">
        <v>3267</v>
      </c>
    </row>
    <row r="25" spans="1:6" x14ac:dyDescent="0.2">
      <c r="A25" t="s">
        <v>127</v>
      </c>
      <c r="B25" t="s">
        <v>125</v>
      </c>
      <c r="C25" t="s">
        <v>110</v>
      </c>
      <c r="D25" t="s">
        <v>16</v>
      </c>
      <c r="E25">
        <v>0.5</v>
      </c>
      <c r="F25">
        <v>3263</v>
      </c>
    </row>
    <row r="26" spans="1:6" x14ac:dyDescent="0.2">
      <c r="A26" t="s">
        <v>127</v>
      </c>
      <c r="B26" t="s">
        <v>126</v>
      </c>
      <c r="C26" t="s">
        <v>82</v>
      </c>
      <c r="D26" t="s">
        <v>16</v>
      </c>
      <c r="E26">
        <v>0.5</v>
      </c>
      <c r="F26">
        <v>1149</v>
      </c>
    </row>
    <row r="27" spans="1:6" x14ac:dyDescent="0.2">
      <c r="A27" t="s">
        <v>127</v>
      </c>
      <c r="B27" t="s">
        <v>126</v>
      </c>
      <c r="C27" t="s">
        <v>82</v>
      </c>
      <c r="D27" t="s">
        <v>16</v>
      </c>
      <c r="E27">
        <v>0.5</v>
      </c>
      <c r="F27">
        <v>1201</v>
      </c>
    </row>
    <row r="28" spans="1:6" x14ac:dyDescent="0.2">
      <c r="A28" t="s">
        <v>127</v>
      </c>
      <c r="B28" t="s">
        <v>126</v>
      </c>
      <c r="C28" t="s">
        <v>82</v>
      </c>
      <c r="D28" t="s">
        <v>16</v>
      </c>
      <c r="E28">
        <v>0.5</v>
      </c>
      <c r="F28">
        <v>1372</v>
      </c>
    </row>
    <row r="29" spans="1:6" x14ac:dyDescent="0.2">
      <c r="A29" t="s">
        <v>127</v>
      </c>
      <c r="B29" t="s">
        <v>116</v>
      </c>
      <c r="C29" t="s">
        <v>66</v>
      </c>
      <c r="D29" t="s">
        <v>16</v>
      </c>
      <c r="E29">
        <v>0.5</v>
      </c>
      <c r="F29">
        <v>1261</v>
      </c>
    </row>
    <row r="30" spans="1:6" x14ac:dyDescent="0.2">
      <c r="A30" t="s">
        <v>127</v>
      </c>
      <c r="B30" t="s">
        <v>116</v>
      </c>
      <c r="C30" t="s">
        <v>66</v>
      </c>
      <c r="D30" t="s">
        <v>16</v>
      </c>
      <c r="E30">
        <v>0.5</v>
      </c>
      <c r="F30">
        <v>1276</v>
      </c>
    </row>
    <row r="31" spans="1:6" x14ac:dyDescent="0.2">
      <c r="A31" t="s">
        <v>127</v>
      </c>
      <c r="B31" t="s">
        <v>116</v>
      </c>
      <c r="C31" t="s">
        <v>66</v>
      </c>
      <c r="D31" t="s">
        <v>16</v>
      </c>
      <c r="E31">
        <v>0.5</v>
      </c>
      <c r="F31">
        <v>1269</v>
      </c>
    </row>
    <row r="32" spans="1:6" x14ac:dyDescent="0.2">
      <c r="A32" t="s">
        <v>127</v>
      </c>
      <c r="B32" t="s">
        <v>117</v>
      </c>
      <c r="C32" t="s">
        <v>50</v>
      </c>
      <c r="D32" t="s">
        <v>16</v>
      </c>
      <c r="E32">
        <v>0.5</v>
      </c>
      <c r="F32">
        <v>2720</v>
      </c>
    </row>
    <row r="33" spans="1:6" x14ac:dyDescent="0.2">
      <c r="A33" t="s">
        <v>127</v>
      </c>
      <c r="B33" t="s">
        <v>117</v>
      </c>
      <c r="C33" t="s">
        <v>50</v>
      </c>
      <c r="D33" t="s">
        <v>16</v>
      </c>
      <c r="E33">
        <v>0.5</v>
      </c>
      <c r="F33">
        <v>2829</v>
      </c>
    </row>
    <row r="34" spans="1:6" x14ac:dyDescent="0.2">
      <c r="A34" t="s">
        <v>127</v>
      </c>
      <c r="B34" t="s">
        <v>117</v>
      </c>
      <c r="C34" t="s">
        <v>50</v>
      </c>
      <c r="D34" t="s">
        <v>16</v>
      </c>
      <c r="E34">
        <v>0.5</v>
      </c>
      <c r="F34">
        <v>2797</v>
      </c>
    </row>
    <row r="35" spans="1:6" x14ac:dyDescent="0.2">
      <c r="A35" t="s">
        <v>127</v>
      </c>
      <c r="B35" t="s">
        <v>118</v>
      </c>
      <c r="C35" t="s">
        <v>59</v>
      </c>
      <c r="D35" t="s">
        <v>16</v>
      </c>
      <c r="E35">
        <v>0.5</v>
      </c>
      <c r="F35">
        <v>1617</v>
      </c>
    </row>
    <row r="36" spans="1:6" x14ac:dyDescent="0.2">
      <c r="A36" t="s">
        <v>127</v>
      </c>
      <c r="B36" t="s">
        <v>118</v>
      </c>
      <c r="C36" t="s">
        <v>59</v>
      </c>
      <c r="D36" t="s">
        <v>16</v>
      </c>
      <c r="E36">
        <v>0.5</v>
      </c>
      <c r="F36">
        <v>1621</v>
      </c>
    </row>
    <row r="37" spans="1:6" x14ac:dyDescent="0.2">
      <c r="A37" t="s">
        <v>127</v>
      </c>
      <c r="B37" t="s">
        <v>118</v>
      </c>
      <c r="C37" t="s">
        <v>59</v>
      </c>
      <c r="D37" t="s">
        <v>16</v>
      </c>
      <c r="E37">
        <v>0.5</v>
      </c>
      <c r="F37">
        <v>1613</v>
      </c>
    </row>
    <row r="39" spans="1:6" x14ac:dyDescent="0.2">
      <c r="A39" t="s">
        <v>128</v>
      </c>
      <c r="B39" t="s">
        <v>113</v>
      </c>
      <c r="C39" t="s">
        <v>24</v>
      </c>
      <c r="D39" t="s">
        <v>16</v>
      </c>
      <c r="E39">
        <v>0.5</v>
      </c>
      <c r="F39">
        <v>2364</v>
      </c>
    </row>
    <row r="40" spans="1:6" x14ac:dyDescent="0.2">
      <c r="A40" t="s">
        <v>128</v>
      </c>
      <c r="B40" t="s">
        <v>113</v>
      </c>
      <c r="C40" t="s">
        <v>24</v>
      </c>
      <c r="D40" t="s">
        <v>16</v>
      </c>
      <c r="E40">
        <v>0.5</v>
      </c>
      <c r="F40">
        <v>2864</v>
      </c>
    </row>
    <row r="41" spans="1:6" x14ac:dyDescent="0.2">
      <c r="A41" t="s">
        <v>128</v>
      </c>
      <c r="B41" t="s">
        <v>113</v>
      </c>
      <c r="C41" t="s">
        <v>24</v>
      </c>
      <c r="D41" t="s">
        <v>16</v>
      </c>
      <c r="E41">
        <v>0.5</v>
      </c>
      <c r="F41">
        <v>2491</v>
      </c>
    </row>
    <row r="42" spans="1:6" x14ac:dyDescent="0.2">
      <c r="A42" t="s">
        <v>128</v>
      </c>
      <c r="B42" t="s">
        <v>114</v>
      </c>
      <c r="C42" t="s">
        <v>33</v>
      </c>
      <c r="D42" t="s">
        <v>16</v>
      </c>
      <c r="E42">
        <v>0.5</v>
      </c>
      <c r="F42">
        <v>1513</v>
      </c>
    </row>
    <row r="43" spans="1:6" x14ac:dyDescent="0.2">
      <c r="A43" t="s">
        <v>128</v>
      </c>
      <c r="B43" t="s">
        <v>114</v>
      </c>
      <c r="C43" t="s">
        <v>33</v>
      </c>
      <c r="D43" t="s">
        <v>16</v>
      </c>
      <c r="E43">
        <v>0.5</v>
      </c>
      <c r="F43">
        <v>1600</v>
      </c>
    </row>
    <row r="44" spans="1:6" x14ac:dyDescent="0.2">
      <c r="A44" t="s">
        <v>128</v>
      </c>
      <c r="B44" t="s">
        <v>114</v>
      </c>
      <c r="C44" t="s">
        <v>33</v>
      </c>
      <c r="D44" t="s">
        <v>16</v>
      </c>
      <c r="E44">
        <v>0.5</v>
      </c>
      <c r="F44">
        <v>1582</v>
      </c>
    </row>
    <row r="45" spans="1:6" x14ac:dyDescent="0.2">
      <c r="A45" t="s">
        <v>128</v>
      </c>
      <c r="B45" t="s">
        <v>115</v>
      </c>
      <c r="C45" t="s">
        <v>42</v>
      </c>
      <c r="D45" t="s">
        <v>16</v>
      </c>
      <c r="E45">
        <v>0.5</v>
      </c>
      <c r="F45">
        <v>1449</v>
      </c>
    </row>
    <row r="46" spans="1:6" x14ac:dyDescent="0.2">
      <c r="A46" t="s">
        <v>128</v>
      </c>
      <c r="B46" t="s">
        <v>115</v>
      </c>
      <c r="C46" t="s">
        <v>42</v>
      </c>
      <c r="D46" t="s">
        <v>16</v>
      </c>
      <c r="E46">
        <v>0.5</v>
      </c>
      <c r="F46">
        <v>1538</v>
      </c>
    </row>
    <row r="47" spans="1:6" x14ac:dyDescent="0.2">
      <c r="A47" t="s">
        <v>128</v>
      </c>
      <c r="B47" t="s">
        <v>115</v>
      </c>
      <c r="C47" t="s">
        <v>42</v>
      </c>
      <c r="D47" t="s">
        <v>16</v>
      </c>
      <c r="E47">
        <v>0.5</v>
      </c>
      <c r="F47">
        <v>1555</v>
      </c>
    </row>
    <row r="48" spans="1:6" x14ac:dyDescent="0.2">
      <c r="A48" t="s">
        <v>128</v>
      </c>
      <c r="B48" t="s">
        <v>121</v>
      </c>
      <c r="C48" t="s">
        <v>78</v>
      </c>
      <c r="D48" t="s">
        <v>16</v>
      </c>
      <c r="E48">
        <v>0.5</v>
      </c>
      <c r="F48">
        <v>1094</v>
      </c>
    </row>
    <row r="49" spans="1:6" x14ac:dyDescent="0.2">
      <c r="A49" t="s">
        <v>128</v>
      </c>
      <c r="B49" t="s">
        <v>121</v>
      </c>
      <c r="C49" t="s">
        <v>78</v>
      </c>
      <c r="D49" t="s">
        <v>16</v>
      </c>
      <c r="E49">
        <v>0.5</v>
      </c>
      <c r="F49">
        <v>1035</v>
      </c>
    </row>
    <row r="50" spans="1:6" x14ac:dyDescent="0.2">
      <c r="A50" t="s">
        <v>128</v>
      </c>
      <c r="B50" t="s">
        <v>121</v>
      </c>
      <c r="C50" t="s">
        <v>78</v>
      </c>
      <c r="D50" t="s">
        <v>16</v>
      </c>
      <c r="E50">
        <v>0.5</v>
      </c>
      <c r="F50">
        <v>1022</v>
      </c>
    </row>
    <row r="51" spans="1:6" x14ac:dyDescent="0.2">
      <c r="A51" t="s">
        <v>128</v>
      </c>
      <c r="B51" t="s">
        <v>123</v>
      </c>
      <c r="C51" t="s">
        <v>87</v>
      </c>
      <c r="D51" t="s">
        <v>16</v>
      </c>
      <c r="E51">
        <v>0.5</v>
      </c>
      <c r="F51">
        <v>1946</v>
      </c>
    </row>
    <row r="52" spans="1:6" x14ac:dyDescent="0.2">
      <c r="A52" t="s">
        <v>128</v>
      </c>
      <c r="B52" t="s">
        <v>123</v>
      </c>
      <c r="C52" t="s">
        <v>87</v>
      </c>
      <c r="D52" t="s">
        <v>16</v>
      </c>
      <c r="E52">
        <v>0.5</v>
      </c>
      <c r="F52">
        <v>3244</v>
      </c>
    </row>
    <row r="53" spans="1:6" x14ac:dyDescent="0.2">
      <c r="A53" t="s">
        <v>128</v>
      </c>
      <c r="B53" t="s">
        <v>123</v>
      </c>
      <c r="C53" t="s">
        <v>87</v>
      </c>
      <c r="D53" t="s">
        <v>16</v>
      </c>
      <c r="E53">
        <v>0.5</v>
      </c>
      <c r="F53">
        <v>2015</v>
      </c>
    </row>
    <row r="54" spans="1:6" x14ac:dyDescent="0.2">
      <c r="A54" t="s">
        <v>128</v>
      </c>
      <c r="B54" t="s">
        <v>124</v>
      </c>
      <c r="C54" t="s">
        <v>102</v>
      </c>
      <c r="D54" t="s">
        <v>16</v>
      </c>
      <c r="E54">
        <v>0.5</v>
      </c>
      <c r="F54">
        <v>1880</v>
      </c>
    </row>
    <row r="55" spans="1:6" x14ac:dyDescent="0.2">
      <c r="A55" t="s">
        <v>128</v>
      </c>
      <c r="B55" t="s">
        <v>124</v>
      </c>
      <c r="C55" t="s">
        <v>102</v>
      </c>
      <c r="D55" t="s">
        <v>16</v>
      </c>
      <c r="E55">
        <v>0.5</v>
      </c>
      <c r="F55">
        <v>1904</v>
      </c>
    </row>
    <row r="56" spans="1:6" x14ac:dyDescent="0.2">
      <c r="A56" t="s">
        <v>128</v>
      </c>
      <c r="B56" t="s">
        <v>124</v>
      </c>
      <c r="C56" t="s">
        <v>102</v>
      </c>
      <c r="D56" t="s">
        <v>16</v>
      </c>
      <c r="E56">
        <v>0.5</v>
      </c>
      <c r="F56">
        <v>1854</v>
      </c>
    </row>
    <row r="57" spans="1:6" x14ac:dyDescent="0.2">
      <c r="A57" t="s">
        <v>128</v>
      </c>
      <c r="B57" t="s">
        <v>125</v>
      </c>
      <c r="C57" t="s">
        <v>111</v>
      </c>
      <c r="D57" t="s">
        <v>16</v>
      </c>
      <c r="E57">
        <v>0.5</v>
      </c>
      <c r="F57">
        <v>2074</v>
      </c>
    </row>
    <row r="58" spans="1:6" x14ac:dyDescent="0.2">
      <c r="A58" t="s">
        <v>128</v>
      </c>
      <c r="B58" t="s">
        <v>125</v>
      </c>
      <c r="C58" t="s">
        <v>111</v>
      </c>
      <c r="D58" t="s">
        <v>16</v>
      </c>
      <c r="E58">
        <v>0.5</v>
      </c>
      <c r="F58">
        <v>1968</v>
      </c>
    </row>
    <row r="59" spans="1:6" x14ac:dyDescent="0.2">
      <c r="A59" t="s">
        <v>128</v>
      </c>
      <c r="B59" t="s">
        <v>125</v>
      </c>
      <c r="C59" t="s">
        <v>111</v>
      </c>
      <c r="D59" t="s">
        <v>16</v>
      </c>
      <c r="E59">
        <v>0.5</v>
      </c>
      <c r="F59">
        <v>1948</v>
      </c>
    </row>
    <row r="60" spans="1:6" x14ac:dyDescent="0.2">
      <c r="A60" t="s">
        <v>128</v>
      </c>
      <c r="B60" t="s">
        <v>126</v>
      </c>
      <c r="C60" t="s">
        <v>85</v>
      </c>
      <c r="D60" t="s">
        <v>16</v>
      </c>
      <c r="E60">
        <v>0.5</v>
      </c>
      <c r="F60">
        <v>1229</v>
      </c>
    </row>
    <row r="61" spans="1:6" x14ac:dyDescent="0.2">
      <c r="A61" t="s">
        <v>128</v>
      </c>
      <c r="B61" t="s">
        <v>126</v>
      </c>
      <c r="C61" t="s">
        <v>85</v>
      </c>
      <c r="D61" t="s">
        <v>16</v>
      </c>
      <c r="E61">
        <v>0.5</v>
      </c>
      <c r="F61">
        <v>1255</v>
      </c>
    </row>
    <row r="62" spans="1:6" x14ac:dyDescent="0.2">
      <c r="A62" t="s">
        <v>128</v>
      </c>
      <c r="B62" t="s">
        <v>126</v>
      </c>
      <c r="C62" t="s">
        <v>85</v>
      </c>
      <c r="D62" t="s">
        <v>16</v>
      </c>
      <c r="E62">
        <v>0.5</v>
      </c>
      <c r="F62">
        <v>1285</v>
      </c>
    </row>
    <row r="63" spans="1:6" x14ac:dyDescent="0.2">
      <c r="A63" t="s">
        <v>128</v>
      </c>
      <c r="B63" t="s">
        <v>116</v>
      </c>
      <c r="C63" t="s">
        <v>45</v>
      </c>
      <c r="D63" t="s">
        <v>16</v>
      </c>
      <c r="E63">
        <v>0.5</v>
      </c>
      <c r="F63">
        <v>3648</v>
      </c>
    </row>
    <row r="64" spans="1:6" x14ac:dyDescent="0.2">
      <c r="A64" t="s">
        <v>128</v>
      </c>
      <c r="B64" t="s">
        <v>116</v>
      </c>
      <c r="C64" t="s">
        <v>45</v>
      </c>
      <c r="D64" t="s">
        <v>16</v>
      </c>
      <c r="E64">
        <v>0.5</v>
      </c>
      <c r="F64">
        <v>3910</v>
      </c>
    </row>
    <row r="65" spans="1:6" x14ac:dyDescent="0.2">
      <c r="A65" t="s">
        <v>128</v>
      </c>
      <c r="B65" t="s">
        <v>116</v>
      </c>
      <c r="C65" t="s">
        <v>45</v>
      </c>
      <c r="D65" t="s">
        <v>16</v>
      </c>
      <c r="E65">
        <v>0.5</v>
      </c>
      <c r="F65">
        <v>3929</v>
      </c>
    </row>
    <row r="66" spans="1:6" x14ac:dyDescent="0.2">
      <c r="A66" t="s">
        <v>128</v>
      </c>
      <c r="B66" t="s">
        <v>117</v>
      </c>
      <c r="C66" t="s">
        <v>52</v>
      </c>
      <c r="D66" t="s">
        <v>16</v>
      </c>
      <c r="E66">
        <v>0.5</v>
      </c>
      <c r="F66">
        <v>2447</v>
      </c>
    </row>
    <row r="67" spans="1:6" x14ac:dyDescent="0.2">
      <c r="A67" t="s">
        <v>128</v>
      </c>
      <c r="B67" t="s">
        <v>117</v>
      </c>
      <c r="C67" t="s">
        <v>52</v>
      </c>
      <c r="D67" t="s">
        <v>16</v>
      </c>
      <c r="E67">
        <v>0.5</v>
      </c>
      <c r="F67">
        <v>2541</v>
      </c>
    </row>
    <row r="68" spans="1:6" x14ac:dyDescent="0.2">
      <c r="A68" t="s">
        <v>128</v>
      </c>
      <c r="B68" t="s">
        <v>117</v>
      </c>
      <c r="C68" t="s">
        <v>52</v>
      </c>
      <c r="D68" t="s">
        <v>16</v>
      </c>
      <c r="E68">
        <v>0.5</v>
      </c>
      <c r="F68">
        <v>2527</v>
      </c>
    </row>
    <row r="69" spans="1:6" x14ac:dyDescent="0.2">
      <c r="A69" t="s">
        <v>128</v>
      </c>
      <c r="B69" t="s">
        <v>118</v>
      </c>
      <c r="C69" t="s">
        <v>55</v>
      </c>
      <c r="D69" t="s">
        <v>16</v>
      </c>
      <c r="E69">
        <v>0.5</v>
      </c>
      <c r="F69">
        <v>3335</v>
      </c>
    </row>
    <row r="70" spans="1:6" x14ac:dyDescent="0.2">
      <c r="A70" t="s">
        <v>128</v>
      </c>
      <c r="B70" t="s">
        <v>118</v>
      </c>
      <c r="C70" t="s">
        <v>55</v>
      </c>
      <c r="D70" t="s">
        <v>16</v>
      </c>
      <c r="E70">
        <v>0.5</v>
      </c>
      <c r="F70">
        <v>3540</v>
      </c>
    </row>
    <row r="71" spans="1:6" x14ac:dyDescent="0.2">
      <c r="A71" t="s">
        <v>128</v>
      </c>
      <c r="B71" t="s">
        <v>118</v>
      </c>
      <c r="C71" t="s">
        <v>55</v>
      </c>
      <c r="D71" t="s">
        <v>16</v>
      </c>
      <c r="E71">
        <v>0.5</v>
      </c>
      <c r="F71">
        <v>3452</v>
      </c>
    </row>
    <row r="73" spans="1:6" x14ac:dyDescent="0.2">
      <c r="A73" t="s">
        <v>129</v>
      </c>
      <c r="B73" t="s">
        <v>113</v>
      </c>
      <c r="C73" t="s">
        <v>25</v>
      </c>
      <c r="D73" t="s">
        <v>16</v>
      </c>
      <c r="E73">
        <v>0.5</v>
      </c>
      <c r="F73">
        <v>3770</v>
      </c>
    </row>
    <row r="74" spans="1:6" x14ac:dyDescent="0.2">
      <c r="A74" t="s">
        <v>129</v>
      </c>
      <c r="B74" t="s">
        <v>113</v>
      </c>
      <c r="C74" t="s">
        <v>25</v>
      </c>
      <c r="D74" t="s">
        <v>16</v>
      </c>
      <c r="E74">
        <v>0.5</v>
      </c>
      <c r="F74">
        <v>3938</v>
      </c>
    </row>
    <row r="75" spans="1:6" x14ac:dyDescent="0.2">
      <c r="A75" t="s">
        <v>129</v>
      </c>
      <c r="B75" t="s">
        <v>113</v>
      </c>
      <c r="C75" t="s">
        <v>25</v>
      </c>
      <c r="D75" t="s">
        <v>16</v>
      </c>
      <c r="E75">
        <v>0.5</v>
      </c>
      <c r="F75">
        <v>3923</v>
      </c>
    </row>
    <row r="76" spans="1:6" x14ac:dyDescent="0.2">
      <c r="A76" t="s">
        <v>129</v>
      </c>
      <c r="B76" t="s">
        <v>114</v>
      </c>
      <c r="C76" t="s">
        <v>34</v>
      </c>
      <c r="D76" t="s">
        <v>16</v>
      </c>
      <c r="E76">
        <v>0.5</v>
      </c>
      <c r="F76">
        <v>1490</v>
      </c>
    </row>
    <row r="77" spans="1:6" x14ac:dyDescent="0.2">
      <c r="A77" t="s">
        <v>129</v>
      </c>
      <c r="B77" t="s">
        <v>114</v>
      </c>
      <c r="C77" t="s">
        <v>34</v>
      </c>
      <c r="D77" t="s">
        <v>16</v>
      </c>
      <c r="E77">
        <v>0.5</v>
      </c>
      <c r="F77">
        <v>1619</v>
      </c>
    </row>
    <row r="78" spans="1:6" x14ac:dyDescent="0.2">
      <c r="A78" t="s">
        <v>129</v>
      </c>
      <c r="B78" t="s">
        <v>114</v>
      </c>
      <c r="C78" t="s">
        <v>34</v>
      </c>
      <c r="D78" t="s">
        <v>16</v>
      </c>
      <c r="E78">
        <v>0.5</v>
      </c>
      <c r="F78">
        <v>1638</v>
      </c>
    </row>
    <row r="79" spans="1:6" x14ac:dyDescent="0.2">
      <c r="A79" t="s">
        <v>129</v>
      </c>
      <c r="B79" t="s">
        <v>115</v>
      </c>
      <c r="C79" t="s">
        <v>43</v>
      </c>
      <c r="D79" t="s">
        <v>16</v>
      </c>
      <c r="E79">
        <v>0.5</v>
      </c>
      <c r="F79">
        <v>1332</v>
      </c>
    </row>
    <row r="80" spans="1:6" x14ac:dyDescent="0.2">
      <c r="A80" t="s">
        <v>129</v>
      </c>
      <c r="B80" t="s">
        <v>115</v>
      </c>
      <c r="C80" t="s">
        <v>43</v>
      </c>
      <c r="D80" t="s">
        <v>16</v>
      </c>
      <c r="E80">
        <v>0.5</v>
      </c>
      <c r="F80">
        <v>1335</v>
      </c>
    </row>
    <row r="81" spans="1:6" x14ac:dyDescent="0.2">
      <c r="A81" t="s">
        <v>129</v>
      </c>
      <c r="B81" t="s">
        <v>115</v>
      </c>
      <c r="C81" t="s">
        <v>43</v>
      </c>
      <c r="D81" t="s">
        <v>16</v>
      </c>
      <c r="E81">
        <v>0.5</v>
      </c>
      <c r="F81">
        <v>1365</v>
      </c>
    </row>
    <row r="82" spans="1:6" x14ac:dyDescent="0.2">
      <c r="A82" t="s">
        <v>129</v>
      </c>
      <c r="B82" t="s">
        <v>121</v>
      </c>
      <c r="C82" t="s">
        <v>72</v>
      </c>
      <c r="D82" t="s">
        <v>16</v>
      </c>
      <c r="E82">
        <v>0.5</v>
      </c>
      <c r="F82">
        <v>1410</v>
      </c>
    </row>
    <row r="83" spans="1:6" x14ac:dyDescent="0.2">
      <c r="A83" t="s">
        <v>129</v>
      </c>
      <c r="B83" t="s">
        <v>121</v>
      </c>
      <c r="C83" t="s">
        <v>72</v>
      </c>
      <c r="D83" t="s">
        <v>16</v>
      </c>
      <c r="E83">
        <v>0.5</v>
      </c>
      <c r="F83">
        <v>1398</v>
      </c>
    </row>
    <row r="84" spans="1:6" x14ac:dyDescent="0.2">
      <c r="A84" t="s">
        <v>129</v>
      </c>
      <c r="B84" t="s">
        <v>121</v>
      </c>
      <c r="C84" t="s">
        <v>72</v>
      </c>
      <c r="D84" t="s">
        <v>16</v>
      </c>
      <c r="E84">
        <v>0.5</v>
      </c>
      <c r="F84">
        <v>1410</v>
      </c>
    </row>
    <row r="85" spans="1:6" x14ac:dyDescent="0.2">
      <c r="A85" t="s">
        <v>129</v>
      </c>
      <c r="B85" t="s">
        <v>123</v>
      </c>
      <c r="C85" t="s">
        <v>88</v>
      </c>
      <c r="D85" t="s">
        <v>16</v>
      </c>
      <c r="E85">
        <v>0.5</v>
      </c>
      <c r="F85">
        <v>2034</v>
      </c>
    </row>
    <row r="86" spans="1:6" x14ac:dyDescent="0.2">
      <c r="A86" t="s">
        <v>129</v>
      </c>
      <c r="B86" t="s">
        <v>123</v>
      </c>
      <c r="C86" t="s">
        <v>88</v>
      </c>
      <c r="D86" t="s">
        <v>16</v>
      </c>
      <c r="E86">
        <v>0.5</v>
      </c>
      <c r="F86">
        <v>2050</v>
      </c>
    </row>
    <row r="87" spans="1:6" x14ac:dyDescent="0.2">
      <c r="A87" t="s">
        <v>129</v>
      </c>
      <c r="B87" t="s">
        <v>123</v>
      </c>
      <c r="C87" t="s">
        <v>88</v>
      </c>
      <c r="D87" t="s">
        <v>16</v>
      </c>
      <c r="E87">
        <v>0.5</v>
      </c>
      <c r="F87">
        <v>2046</v>
      </c>
    </row>
    <row r="88" spans="1:6" x14ac:dyDescent="0.2">
      <c r="A88" t="s">
        <v>129</v>
      </c>
      <c r="B88" t="s">
        <v>124</v>
      </c>
      <c r="C88" t="s">
        <v>103</v>
      </c>
      <c r="D88" t="s">
        <v>16</v>
      </c>
      <c r="E88">
        <v>0.5</v>
      </c>
      <c r="F88">
        <v>1681</v>
      </c>
    </row>
    <row r="89" spans="1:6" x14ac:dyDescent="0.2">
      <c r="A89" t="s">
        <v>129</v>
      </c>
      <c r="B89" t="s">
        <v>124</v>
      </c>
      <c r="C89" t="s">
        <v>103</v>
      </c>
      <c r="D89" t="s">
        <v>16</v>
      </c>
      <c r="E89">
        <v>0.5</v>
      </c>
      <c r="F89">
        <v>1602</v>
      </c>
    </row>
    <row r="90" spans="1:6" x14ac:dyDescent="0.2">
      <c r="A90" t="s">
        <v>129</v>
      </c>
      <c r="B90" t="s">
        <v>124</v>
      </c>
      <c r="C90" t="s">
        <v>103</v>
      </c>
      <c r="D90" t="s">
        <v>16</v>
      </c>
      <c r="E90">
        <v>0.5</v>
      </c>
      <c r="F90">
        <v>1643</v>
      </c>
    </row>
    <row r="91" spans="1:6" x14ac:dyDescent="0.2">
      <c r="A91" t="s">
        <v>129</v>
      </c>
      <c r="B91" t="s">
        <v>125</v>
      </c>
      <c r="C91" t="s">
        <v>112</v>
      </c>
      <c r="D91" t="s">
        <v>16</v>
      </c>
      <c r="E91">
        <v>0.5</v>
      </c>
      <c r="F91">
        <v>1834</v>
      </c>
    </row>
    <row r="92" spans="1:6" x14ac:dyDescent="0.2">
      <c r="A92" t="s">
        <v>129</v>
      </c>
      <c r="B92" t="s">
        <v>125</v>
      </c>
      <c r="C92" t="s">
        <v>112</v>
      </c>
      <c r="D92" t="s">
        <v>16</v>
      </c>
      <c r="E92">
        <v>0.5</v>
      </c>
      <c r="F92">
        <v>1832</v>
      </c>
    </row>
    <row r="93" spans="1:6" x14ac:dyDescent="0.2">
      <c r="A93" t="s">
        <v>129</v>
      </c>
      <c r="B93" t="s">
        <v>125</v>
      </c>
      <c r="C93" t="s">
        <v>112</v>
      </c>
      <c r="D93" t="s">
        <v>16</v>
      </c>
      <c r="E93">
        <v>0.5</v>
      </c>
      <c r="F93">
        <v>1871</v>
      </c>
    </row>
    <row r="94" spans="1:6" x14ac:dyDescent="0.2">
      <c r="A94" t="s">
        <v>129</v>
      </c>
      <c r="B94" t="s">
        <v>126</v>
      </c>
      <c r="C94" t="s">
        <v>67</v>
      </c>
      <c r="D94" t="s">
        <v>16</v>
      </c>
      <c r="E94">
        <v>0.5</v>
      </c>
      <c r="F94">
        <v>2448</v>
      </c>
    </row>
    <row r="95" spans="1:6" x14ac:dyDescent="0.2">
      <c r="A95" t="s">
        <v>129</v>
      </c>
      <c r="B95" t="s">
        <v>126</v>
      </c>
      <c r="C95" t="s">
        <v>67</v>
      </c>
      <c r="D95" t="s">
        <v>16</v>
      </c>
      <c r="E95">
        <v>0.5</v>
      </c>
      <c r="F95">
        <v>2593</v>
      </c>
    </row>
    <row r="96" spans="1:6" x14ac:dyDescent="0.2">
      <c r="A96" t="s">
        <v>129</v>
      </c>
      <c r="B96" t="s">
        <v>126</v>
      </c>
      <c r="C96" t="s">
        <v>67</v>
      </c>
      <c r="D96" t="s">
        <v>16</v>
      </c>
      <c r="E96">
        <v>0.5</v>
      </c>
      <c r="F96">
        <v>2546</v>
      </c>
    </row>
    <row r="97" spans="1:6" x14ac:dyDescent="0.2">
      <c r="A97" t="s">
        <v>129</v>
      </c>
      <c r="B97" t="s">
        <v>116</v>
      </c>
      <c r="C97" t="s">
        <v>49</v>
      </c>
      <c r="D97" t="s">
        <v>16</v>
      </c>
      <c r="E97">
        <v>0.5</v>
      </c>
      <c r="F97">
        <v>2995</v>
      </c>
    </row>
    <row r="98" spans="1:6" x14ac:dyDescent="0.2">
      <c r="A98" t="s">
        <v>129</v>
      </c>
      <c r="B98" t="s">
        <v>116</v>
      </c>
      <c r="C98" t="s">
        <v>49</v>
      </c>
      <c r="D98" t="s">
        <v>16</v>
      </c>
      <c r="E98">
        <v>0.5</v>
      </c>
      <c r="F98">
        <v>3167</v>
      </c>
    </row>
    <row r="99" spans="1:6" x14ac:dyDescent="0.2">
      <c r="A99" t="s">
        <v>129</v>
      </c>
      <c r="B99" t="s">
        <v>116</v>
      </c>
      <c r="C99" t="s">
        <v>49</v>
      </c>
      <c r="D99" t="s">
        <v>16</v>
      </c>
      <c r="E99">
        <v>0.5</v>
      </c>
      <c r="F99">
        <v>3147</v>
      </c>
    </row>
    <row r="100" spans="1:6" x14ac:dyDescent="0.2">
      <c r="A100" t="s">
        <v>129</v>
      </c>
      <c r="B100" t="s">
        <v>117</v>
      </c>
      <c r="C100" t="s">
        <v>56</v>
      </c>
      <c r="D100" t="s">
        <v>16</v>
      </c>
      <c r="E100">
        <v>0.5</v>
      </c>
      <c r="F100">
        <v>2392</v>
      </c>
    </row>
    <row r="101" spans="1:6" x14ac:dyDescent="0.2">
      <c r="A101" t="s">
        <v>129</v>
      </c>
      <c r="B101" t="s">
        <v>117</v>
      </c>
      <c r="C101" t="s">
        <v>56</v>
      </c>
      <c r="D101" t="s">
        <v>16</v>
      </c>
      <c r="E101">
        <v>0.5</v>
      </c>
      <c r="F101">
        <v>2478</v>
      </c>
    </row>
    <row r="102" spans="1:6" x14ac:dyDescent="0.2">
      <c r="A102" t="s">
        <v>129</v>
      </c>
      <c r="B102" t="s">
        <v>117</v>
      </c>
      <c r="C102" t="s">
        <v>56</v>
      </c>
      <c r="D102" t="s">
        <v>16</v>
      </c>
      <c r="E102">
        <v>0.5</v>
      </c>
      <c r="F102">
        <v>2433</v>
      </c>
    </row>
    <row r="103" spans="1:6" x14ac:dyDescent="0.2">
      <c r="A103" t="s">
        <v>129</v>
      </c>
      <c r="B103" t="s">
        <v>118</v>
      </c>
      <c r="C103" t="s">
        <v>119</v>
      </c>
      <c r="D103" t="s">
        <v>16</v>
      </c>
      <c r="E103">
        <v>0.5</v>
      </c>
      <c r="F103">
        <v>2429</v>
      </c>
    </row>
    <row r="104" spans="1:6" x14ac:dyDescent="0.2">
      <c r="A104" t="s">
        <v>129</v>
      </c>
      <c r="B104" t="s">
        <v>118</v>
      </c>
      <c r="C104" t="s">
        <v>119</v>
      </c>
      <c r="D104" t="s">
        <v>16</v>
      </c>
      <c r="E104">
        <v>0.5</v>
      </c>
      <c r="F104">
        <v>2566</v>
      </c>
    </row>
    <row r="105" spans="1:6" x14ac:dyDescent="0.2">
      <c r="A105" t="s">
        <v>129</v>
      </c>
      <c r="B105" t="s">
        <v>118</v>
      </c>
      <c r="C105" t="s">
        <v>119</v>
      </c>
      <c r="D105" t="s">
        <v>16</v>
      </c>
      <c r="E105">
        <v>0.5</v>
      </c>
      <c r="F105">
        <v>2552</v>
      </c>
    </row>
    <row r="107" spans="1:6" x14ac:dyDescent="0.2">
      <c r="A107" t="s">
        <v>130</v>
      </c>
      <c r="B107" t="s">
        <v>113</v>
      </c>
      <c r="C107" t="s">
        <v>17</v>
      </c>
      <c r="D107" t="s">
        <v>16</v>
      </c>
      <c r="E107">
        <v>0.5</v>
      </c>
      <c r="F107">
        <v>2544</v>
      </c>
    </row>
    <row r="108" spans="1:6" x14ac:dyDescent="0.2">
      <c r="A108" t="s">
        <v>130</v>
      </c>
      <c r="B108" t="s">
        <v>113</v>
      </c>
      <c r="C108" t="s">
        <v>17</v>
      </c>
      <c r="D108" t="s">
        <v>16</v>
      </c>
      <c r="E108">
        <v>0.5</v>
      </c>
      <c r="F108">
        <v>2606</v>
      </c>
    </row>
    <row r="109" spans="1:6" x14ac:dyDescent="0.2">
      <c r="A109" t="s">
        <v>130</v>
      </c>
      <c r="B109" t="s">
        <v>113</v>
      </c>
      <c r="C109" t="s">
        <v>17</v>
      </c>
      <c r="D109" t="s">
        <v>16</v>
      </c>
      <c r="E109">
        <v>0.5</v>
      </c>
      <c r="F109">
        <v>2635</v>
      </c>
    </row>
    <row r="110" spans="1:6" x14ac:dyDescent="0.2">
      <c r="A110" t="s">
        <v>130</v>
      </c>
      <c r="B110" t="s">
        <v>114</v>
      </c>
      <c r="C110" t="s">
        <v>26</v>
      </c>
      <c r="D110" t="s">
        <v>16</v>
      </c>
      <c r="E110">
        <v>0.5</v>
      </c>
      <c r="F110">
        <v>1629</v>
      </c>
    </row>
    <row r="111" spans="1:6" x14ac:dyDescent="0.2">
      <c r="A111" t="s">
        <v>130</v>
      </c>
      <c r="B111" t="s">
        <v>114</v>
      </c>
      <c r="C111" t="s">
        <v>26</v>
      </c>
      <c r="D111" t="s">
        <v>16</v>
      </c>
      <c r="E111">
        <v>0.5</v>
      </c>
      <c r="F111">
        <v>1578</v>
      </c>
    </row>
    <row r="112" spans="1:6" x14ac:dyDescent="0.2">
      <c r="A112" t="s">
        <v>130</v>
      </c>
      <c r="B112" t="s">
        <v>114</v>
      </c>
      <c r="C112" t="s">
        <v>26</v>
      </c>
      <c r="D112" t="s">
        <v>16</v>
      </c>
      <c r="E112">
        <v>0.5</v>
      </c>
      <c r="F112">
        <v>1611</v>
      </c>
    </row>
    <row r="113" spans="1:6" x14ac:dyDescent="0.2">
      <c r="A113" t="s">
        <v>130</v>
      </c>
      <c r="B113" t="s">
        <v>115</v>
      </c>
      <c r="C113" t="s">
        <v>35</v>
      </c>
      <c r="D113" t="s">
        <v>16</v>
      </c>
      <c r="E113">
        <v>0.5</v>
      </c>
      <c r="F113">
        <v>2548</v>
      </c>
    </row>
    <row r="114" spans="1:6" x14ac:dyDescent="0.2">
      <c r="A114" t="s">
        <v>130</v>
      </c>
      <c r="B114" t="s">
        <v>115</v>
      </c>
      <c r="C114" t="s">
        <v>35</v>
      </c>
      <c r="D114" t="s">
        <v>16</v>
      </c>
      <c r="E114">
        <v>0.5</v>
      </c>
      <c r="F114">
        <v>2800</v>
      </c>
    </row>
    <row r="115" spans="1:6" x14ac:dyDescent="0.2">
      <c r="A115" t="s">
        <v>130</v>
      </c>
      <c r="B115" t="s">
        <v>115</v>
      </c>
      <c r="C115" t="s">
        <v>35</v>
      </c>
      <c r="D115" t="s">
        <v>16</v>
      </c>
      <c r="E115">
        <v>0.5</v>
      </c>
      <c r="F115">
        <v>2784</v>
      </c>
    </row>
    <row r="116" spans="1:6" x14ac:dyDescent="0.2">
      <c r="A116" t="s">
        <v>130</v>
      </c>
      <c r="B116" t="s">
        <v>121</v>
      </c>
      <c r="C116" t="s">
        <v>75</v>
      </c>
      <c r="D116" t="s">
        <v>16</v>
      </c>
      <c r="E116">
        <v>0.5</v>
      </c>
      <c r="F116">
        <v>816</v>
      </c>
    </row>
    <row r="117" spans="1:6" x14ac:dyDescent="0.2">
      <c r="A117" t="s">
        <v>130</v>
      </c>
      <c r="B117" t="s">
        <v>121</v>
      </c>
      <c r="C117" t="s">
        <v>75</v>
      </c>
      <c r="D117" t="s">
        <v>16</v>
      </c>
      <c r="E117">
        <v>0.5</v>
      </c>
      <c r="F117">
        <v>808</v>
      </c>
    </row>
    <row r="118" spans="1:6" x14ac:dyDescent="0.2">
      <c r="A118" t="s">
        <v>130</v>
      </c>
      <c r="B118" t="s">
        <v>121</v>
      </c>
      <c r="C118" t="s">
        <v>75</v>
      </c>
      <c r="D118" t="s">
        <v>16</v>
      </c>
      <c r="E118">
        <v>0.5</v>
      </c>
      <c r="F118">
        <v>871</v>
      </c>
    </row>
    <row r="119" spans="1:6" x14ac:dyDescent="0.2">
      <c r="A119" t="s">
        <v>130</v>
      </c>
      <c r="B119" t="s">
        <v>123</v>
      </c>
      <c r="C119" t="s">
        <v>89</v>
      </c>
      <c r="D119" t="s">
        <v>16</v>
      </c>
      <c r="E119">
        <v>0.5</v>
      </c>
      <c r="F119">
        <v>2597</v>
      </c>
    </row>
    <row r="120" spans="1:6" x14ac:dyDescent="0.2">
      <c r="A120" t="s">
        <v>130</v>
      </c>
      <c r="B120" t="s">
        <v>123</v>
      </c>
      <c r="C120" t="s">
        <v>89</v>
      </c>
      <c r="D120" t="s">
        <v>16</v>
      </c>
      <c r="E120">
        <v>0.5</v>
      </c>
      <c r="F120">
        <v>3510</v>
      </c>
    </row>
    <row r="121" spans="1:6" x14ac:dyDescent="0.2">
      <c r="A121" t="s">
        <v>130</v>
      </c>
      <c r="B121" t="s">
        <v>123</v>
      </c>
      <c r="C121" t="s">
        <v>89</v>
      </c>
      <c r="D121" t="s">
        <v>16</v>
      </c>
      <c r="E121">
        <v>0.5</v>
      </c>
      <c r="F121">
        <v>2811</v>
      </c>
    </row>
    <row r="122" spans="1:6" x14ac:dyDescent="0.2">
      <c r="A122" t="s">
        <v>130</v>
      </c>
      <c r="B122" t="s">
        <v>124</v>
      </c>
      <c r="C122" t="s">
        <v>95</v>
      </c>
      <c r="D122" t="s">
        <v>16</v>
      </c>
      <c r="E122">
        <v>0.5</v>
      </c>
      <c r="F122">
        <v>2415</v>
      </c>
    </row>
    <row r="123" spans="1:6" x14ac:dyDescent="0.2">
      <c r="A123" t="s">
        <v>130</v>
      </c>
      <c r="B123" t="s">
        <v>124</v>
      </c>
      <c r="C123" t="s">
        <v>95</v>
      </c>
      <c r="D123" t="s">
        <v>16</v>
      </c>
      <c r="E123">
        <v>0.5</v>
      </c>
      <c r="F123">
        <v>2468</v>
      </c>
    </row>
    <row r="124" spans="1:6" x14ac:dyDescent="0.2">
      <c r="A124" t="s">
        <v>130</v>
      </c>
      <c r="B124" t="s">
        <v>124</v>
      </c>
      <c r="C124" t="s">
        <v>95</v>
      </c>
      <c r="D124" t="s">
        <v>16</v>
      </c>
      <c r="E124">
        <v>0.5</v>
      </c>
      <c r="F124">
        <v>2485</v>
      </c>
    </row>
    <row r="125" spans="1:6" x14ac:dyDescent="0.2">
      <c r="A125" t="s">
        <v>130</v>
      </c>
      <c r="B125" t="s">
        <v>125</v>
      </c>
      <c r="C125" t="s">
        <v>104</v>
      </c>
      <c r="D125" t="s">
        <v>16</v>
      </c>
      <c r="E125">
        <v>0.5</v>
      </c>
      <c r="F125">
        <v>2630</v>
      </c>
    </row>
    <row r="126" spans="1:6" x14ac:dyDescent="0.2">
      <c r="A126" t="s">
        <v>130</v>
      </c>
      <c r="B126" t="s">
        <v>125</v>
      </c>
      <c r="C126" t="s">
        <v>104</v>
      </c>
      <c r="D126" t="s">
        <v>16</v>
      </c>
      <c r="E126">
        <v>0.5</v>
      </c>
      <c r="F126">
        <v>2692</v>
      </c>
    </row>
    <row r="127" spans="1:6" x14ac:dyDescent="0.2">
      <c r="A127" t="s">
        <v>130</v>
      </c>
      <c r="B127" t="s">
        <v>125</v>
      </c>
      <c r="C127" t="s">
        <v>104</v>
      </c>
      <c r="D127" t="s">
        <v>16</v>
      </c>
      <c r="E127">
        <v>0.5</v>
      </c>
      <c r="F127">
        <v>2648</v>
      </c>
    </row>
    <row r="128" spans="1:6" x14ac:dyDescent="0.2">
      <c r="A128" t="s">
        <v>130</v>
      </c>
      <c r="B128" t="s">
        <v>126</v>
      </c>
      <c r="C128" t="s">
        <v>77</v>
      </c>
      <c r="D128" t="s">
        <v>16</v>
      </c>
      <c r="E128">
        <v>0.5</v>
      </c>
      <c r="F128">
        <v>1194</v>
      </c>
    </row>
    <row r="129" spans="1:6" x14ac:dyDescent="0.2">
      <c r="A129" t="s">
        <v>130</v>
      </c>
      <c r="B129" t="s">
        <v>126</v>
      </c>
      <c r="C129" t="s">
        <v>77</v>
      </c>
      <c r="D129" t="s">
        <v>16</v>
      </c>
      <c r="E129">
        <v>0.5</v>
      </c>
      <c r="F129">
        <v>1199</v>
      </c>
    </row>
    <row r="130" spans="1:6" x14ac:dyDescent="0.2">
      <c r="A130" t="s">
        <v>130</v>
      </c>
      <c r="B130" t="s">
        <v>126</v>
      </c>
      <c r="C130" t="s">
        <v>77</v>
      </c>
      <c r="D130" t="s">
        <v>16</v>
      </c>
      <c r="E130">
        <v>0.5</v>
      </c>
      <c r="F130">
        <v>1203</v>
      </c>
    </row>
    <row r="131" spans="1:6" x14ac:dyDescent="0.2">
      <c r="A131" t="s">
        <v>130</v>
      </c>
      <c r="B131" t="s">
        <v>116</v>
      </c>
      <c r="C131" t="s">
        <v>74</v>
      </c>
      <c r="D131" t="s">
        <v>16</v>
      </c>
      <c r="E131">
        <v>0.5</v>
      </c>
      <c r="F131">
        <v>1133</v>
      </c>
    </row>
    <row r="132" spans="1:6" x14ac:dyDescent="0.2">
      <c r="A132" t="s">
        <v>130</v>
      </c>
      <c r="B132" t="s">
        <v>116</v>
      </c>
      <c r="C132" t="s">
        <v>74</v>
      </c>
      <c r="D132" t="s">
        <v>16</v>
      </c>
      <c r="E132">
        <v>0.5</v>
      </c>
      <c r="F132">
        <v>1139</v>
      </c>
    </row>
    <row r="133" spans="1:6" x14ac:dyDescent="0.2">
      <c r="A133" t="s">
        <v>130</v>
      </c>
      <c r="B133" t="s">
        <v>116</v>
      </c>
      <c r="C133" t="s">
        <v>74</v>
      </c>
      <c r="D133" t="s">
        <v>16</v>
      </c>
      <c r="E133">
        <v>0.5</v>
      </c>
      <c r="F133">
        <v>1126</v>
      </c>
    </row>
    <row r="134" spans="1:6" x14ac:dyDescent="0.2">
      <c r="A134" t="s">
        <v>130</v>
      </c>
      <c r="B134" t="s">
        <v>117</v>
      </c>
      <c r="C134" t="s">
        <v>46</v>
      </c>
      <c r="D134" t="s">
        <v>16</v>
      </c>
      <c r="E134">
        <v>0.5</v>
      </c>
      <c r="F134">
        <v>3429</v>
      </c>
    </row>
    <row r="135" spans="1:6" x14ac:dyDescent="0.2">
      <c r="A135" t="s">
        <v>130</v>
      </c>
      <c r="B135" t="s">
        <v>117</v>
      </c>
      <c r="C135" t="s">
        <v>46</v>
      </c>
      <c r="D135" t="s">
        <v>16</v>
      </c>
      <c r="E135">
        <v>0.5</v>
      </c>
      <c r="F135">
        <v>3641</v>
      </c>
    </row>
    <row r="136" spans="1:6" x14ac:dyDescent="0.2">
      <c r="A136" t="s">
        <v>130</v>
      </c>
      <c r="B136" t="s">
        <v>117</v>
      </c>
      <c r="C136" t="s">
        <v>46</v>
      </c>
      <c r="D136" t="s">
        <v>16</v>
      </c>
      <c r="E136">
        <v>0.5</v>
      </c>
      <c r="F136">
        <v>3610</v>
      </c>
    </row>
    <row r="137" spans="1:6" x14ac:dyDescent="0.2">
      <c r="A137" t="s">
        <v>130</v>
      </c>
      <c r="B137" t="s">
        <v>118</v>
      </c>
      <c r="C137" t="s">
        <v>62</v>
      </c>
      <c r="D137" t="s">
        <v>16</v>
      </c>
      <c r="E137">
        <v>0.5</v>
      </c>
      <c r="F137">
        <v>1359</v>
      </c>
    </row>
    <row r="138" spans="1:6" x14ac:dyDescent="0.2">
      <c r="A138" t="s">
        <v>130</v>
      </c>
      <c r="B138" t="s">
        <v>118</v>
      </c>
      <c r="C138" t="s">
        <v>62</v>
      </c>
      <c r="D138" t="s">
        <v>16</v>
      </c>
      <c r="E138">
        <v>0.5</v>
      </c>
      <c r="F138">
        <v>1394</v>
      </c>
    </row>
    <row r="139" spans="1:6" x14ac:dyDescent="0.2">
      <c r="A139" t="s">
        <v>130</v>
      </c>
      <c r="B139" t="s">
        <v>118</v>
      </c>
      <c r="C139" t="s">
        <v>62</v>
      </c>
      <c r="D139" t="s">
        <v>16</v>
      </c>
      <c r="E139">
        <v>0.5</v>
      </c>
      <c r="F139">
        <v>1413</v>
      </c>
    </row>
    <row r="141" spans="1:6" x14ac:dyDescent="0.2">
      <c r="A141" t="s">
        <v>131</v>
      </c>
      <c r="B141" t="s">
        <v>113</v>
      </c>
      <c r="C141" t="s">
        <v>18</v>
      </c>
      <c r="D141" t="s">
        <v>16</v>
      </c>
      <c r="E141">
        <v>0.5</v>
      </c>
      <c r="F141">
        <v>2836</v>
      </c>
    </row>
    <row r="142" spans="1:6" x14ac:dyDescent="0.2">
      <c r="A142" t="s">
        <v>131</v>
      </c>
      <c r="B142" t="s">
        <v>113</v>
      </c>
      <c r="C142" t="s">
        <v>18</v>
      </c>
      <c r="D142" t="s">
        <v>16</v>
      </c>
      <c r="E142">
        <v>0.5</v>
      </c>
      <c r="F142">
        <v>2930</v>
      </c>
    </row>
    <row r="143" spans="1:6" x14ac:dyDescent="0.2">
      <c r="A143" t="s">
        <v>131</v>
      </c>
      <c r="B143" t="s">
        <v>113</v>
      </c>
      <c r="C143" t="s">
        <v>18</v>
      </c>
      <c r="D143" t="s">
        <v>16</v>
      </c>
      <c r="E143">
        <v>0.5</v>
      </c>
      <c r="F143">
        <v>2992</v>
      </c>
    </row>
    <row r="144" spans="1:6" x14ac:dyDescent="0.2">
      <c r="A144" t="s">
        <v>131</v>
      </c>
      <c r="B144" t="s">
        <v>114</v>
      </c>
      <c r="C144" t="s">
        <v>27</v>
      </c>
      <c r="D144" t="s">
        <v>16</v>
      </c>
      <c r="E144">
        <v>0.5</v>
      </c>
      <c r="F144">
        <v>1314</v>
      </c>
    </row>
    <row r="145" spans="1:6" x14ac:dyDescent="0.2">
      <c r="A145" t="s">
        <v>131</v>
      </c>
      <c r="B145" t="s">
        <v>114</v>
      </c>
      <c r="C145" t="s">
        <v>27</v>
      </c>
      <c r="D145" t="s">
        <v>16</v>
      </c>
      <c r="E145">
        <v>0.5</v>
      </c>
      <c r="F145">
        <v>1365</v>
      </c>
    </row>
    <row r="146" spans="1:6" x14ac:dyDescent="0.2">
      <c r="A146" t="s">
        <v>131</v>
      </c>
      <c r="B146" t="s">
        <v>114</v>
      </c>
      <c r="C146" t="s">
        <v>27</v>
      </c>
      <c r="D146" t="s">
        <v>16</v>
      </c>
      <c r="E146">
        <v>0.5</v>
      </c>
      <c r="F146">
        <v>1379</v>
      </c>
    </row>
    <row r="147" spans="1:6" x14ac:dyDescent="0.2">
      <c r="A147" t="s">
        <v>131</v>
      </c>
      <c r="B147" t="s">
        <v>115</v>
      </c>
      <c r="C147" t="s">
        <v>36</v>
      </c>
      <c r="D147" t="s">
        <v>16</v>
      </c>
      <c r="E147">
        <v>0.5</v>
      </c>
      <c r="F147">
        <v>1164</v>
      </c>
    </row>
    <row r="148" spans="1:6" x14ac:dyDescent="0.2">
      <c r="A148" t="s">
        <v>131</v>
      </c>
      <c r="B148" t="s">
        <v>115</v>
      </c>
      <c r="C148" t="s">
        <v>36</v>
      </c>
      <c r="D148" t="s">
        <v>16</v>
      </c>
      <c r="E148">
        <v>0.5</v>
      </c>
      <c r="F148">
        <v>1238</v>
      </c>
    </row>
    <row r="149" spans="1:6" x14ac:dyDescent="0.2">
      <c r="A149" t="s">
        <v>131</v>
      </c>
      <c r="B149" t="s">
        <v>115</v>
      </c>
      <c r="C149" t="s">
        <v>36</v>
      </c>
      <c r="D149" t="s">
        <v>16</v>
      </c>
      <c r="E149">
        <v>0.5</v>
      </c>
      <c r="F149">
        <v>1261</v>
      </c>
    </row>
    <row r="150" spans="1:6" x14ac:dyDescent="0.2">
      <c r="A150" t="s">
        <v>131</v>
      </c>
      <c r="B150" t="s">
        <v>121</v>
      </c>
      <c r="C150" t="s">
        <v>73</v>
      </c>
      <c r="D150" t="s">
        <v>16</v>
      </c>
      <c r="E150">
        <v>0.5</v>
      </c>
      <c r="F150">
        <v>1486</v>
      </c>
    </row>
    <row r="151" spans="1:6" x14ac:dyDescent="0.2">
      <c r="A151" t="s">
        <v>131</v>
      </c>
      <c r="B151" t="s">
        <v>121</v>
      </c>
      <c r="C151" t="s">
        <v>73</v>
      </c>
      <c r="D151" t="s">
        <v>16</v>
      </c>
      <c r="E151">
        <v>0.5</v>
      </c>
      <c r="F151">
        <v>1526</v>
      </c>
    </row>
    <row r="152" spans="1:6" x14ac:dyDescent="0.2">
      <c r="A152" t="s">
        <v>131</v>
      </c>
      <c r="B152" t="s">
        <v>121</v>
      </c>
      <c r="C152" t="s">
        <v>73</v>
      </c>
      <c r="D152" t="s">
        <v>16</v>
      </c>
      <c r="E152">
        <v>0.5</v>
      </c>
      <c r="F152">
        <v>1534</v>
      </c>
    </row>
    <row r="153" spans="1:6" x14ac:dyDescent="0.2">
      <c r="A153" t="s">
        <v>131</v>
      </c>
      <c r="B153" t="s">
        <v>123</v>
      </c>
      <c r="C153" t="s">
        <v>90</v>
      </c>
      <c r="D153" t="s">
        <v>16</v>
      </c>
      <c r="E153">
        <v>0.5</v>
      </c>
      <c r="F153">
        <v>2489</v>
      </c>
    </row>
    <row r="154" spans="1:6" x14ac:dyDescent="0.2">
      <c r="A154" t="s">
        <v>131</v>
      </c>
      <c r="B154" t="s">
        <v>123</v>
      </c>
      <c r="C154" t="s">
        <v>90</v>
      </c>
      <c r="D154" t="s">
        <v>16</v>
      </c>
      <c r="E154">
        <v>0.5</v>
      </c>
      <c r="F154">
        <v>2590</v>
      </c>
    </row>
    <row r="155" spans="1:6" x14ac:dyDescent="0.2">
      <c r="A155" t="s">
        <v>131</v>
      </c>
      <c r="B155" t="s">
        <v>123</v>
      </c>
      <c r="C155" t="s">
        <v>90</v>
      </c>
      <c r="D155" t="s">
        <v>16</v>
      </c>
      <c r="E155">
        <v>0.5</v>
      </c>
      <c r="F155">
        <v>2566</v>
      </c>
    </row>
    <row r="156" spans="1:6" x14ac:dyDescent="0.2">
      <c r="A156" t="s">
        <v>131</v>
      </c>
      <c r="B156" t="s">
        <v>124</v>
      </c>
      <c r="C156" t="s">
        <v>96</v>
      </c>
      <c r="D156" t="s">
        <v>16</v>
      </c>
      <c r="E156">
        <v>0.5</v>
      </c>
      <c r="F156">
        <v>2657</v>
      </c>
    </row>
    <row r="157" spans="1:6" x14ac:dyDescent="0.2">
      <c r="A157" t="s">
        <v>131</v>
      </c>
      <c r="B157" t="s">
        <v>124</v>
      </c>
      <c r="C157" t="s">
        <v>96</v>
      </c>
      <c r="D157" t="s">
        <v>16</v>
      </c>
      <c r="E157">
        <v>0.5</v>
      </c>
      <c r="F157">
        <v>2778</v>
      </c>
    </row>
    <row r="158" spans="1:6" x14ac:dyDescent="0.2">
      <c r="A158" t="s">
        <v>131</v>
      </c>
      <c r="B158" t="s">
        <v>124</v>
      </c>
      <c r="C158" t="s">
        <v>96</v>
      </c>
      <c r="D158" t="s">
        <v>16</v>
      </c>
      <c r="E158">
        <v>0.5</v>
      </c>
      <c r="F158">
        <v>2769</v>
      </c>
    </row>
    <row r="159" spans="1:6" x14ac:dyDescent="0.2">
      <c r="A159" t="s">
        <v>131</v>
      </c>
      <c r="B159" t="s">
        <v>125</v>
      </c>
      <c r="C159" t="s">
        <v>105</v>
      </c>
      <c r="D159" t="s">
        <v>16</v>
      </c>
      <c r="E159">
        <v>0.5</v>
      </c>
      <c r="F159">
        <v>3138</v>
      </c>
    </row>
    <row r="160" spans="1:6" x14ac:dyDescent="0.2">
      <c r="A160" t="s">
        <v>131</v>
      </c>
      <c r="B160" t="s">
        <v>125</v>
      </c>
      <c r="C160" t="s">
        <v>105</v>
      </c>
      <c r="D160" t="s">
        <v>16</v>
      </c>
      <c r="E160">
        <v>0.5</v>
      </c>
      <c r="F160">
        <v>3303</v>
      </c>
    </row>
    <row r="161" spans="1:6" x14ac:dyDescent="0.2">
      <c r="A161" t="s">
        <v>131</v>
      </c>
      <c r="B161" t="s">
        <v>125</v>
      </c>
      <c r="C161" t="s">
        <v>105</v>
      </c>
      <c r="D161" t="s">
        <v>16</v>
      </c>
      <c r="E161">
        <v>0.5</v>
      </c>
      <c r="F161">
        <v>3281</v>
      </c>
    </row>
    <row r="162" spans="1:6" x14ac:dyDescent="0.2">
      <c r="A162" t="s">
        <v>131</v>
      </c>
      <c r="B162" t="s">
        <v>126</v>
      </c>
      <c r="C162" t="s">
        <v>81</v>
      </c>
      <c r="D162" t="s">
        <v>16</v>
      </c>
      <c r="E162">
        <v>0.5</v>
      </c>
      <c r="F162">
        <v>1060</v>
      </c>
    </row>
    <row r="163" spans="1:6" x14ac:dyDescent="0.2">
      <c r="A163" t="s">
        <v>131</v>
      </c>
      <c r="B163" t="s">
        <v>126</v>
      </c>
      <c r="C163" t="s">
        <v>81</v>
      </c>
      <c r="D163" t="s">
        <v>16</v>
      </c>
      <c r="E163">
        <v>0.5</v>
      </c>
      <c r="F163">
        <v>1042</v>
      </c>
    </row>
    <row r="164" spans="1:6" x14ac:dyDescent="0.2">
      <c r="A164" t="s">
        <v>131</v>
      </c>
      <c r="B164" t="s">
        <v>126</v>
      </c>
      <c r="C164" t="s">
        <v>81</v>
      </c>
      <c r="D164" t="s">
        <v>16</v>
      </c>
      <c r="E164">
        <v>0.5</v>
      </c>
      <c r="F164">
        <v>1104</v>
      </c>
    </row>
    <row r="165" spans="1:6" x14ac:dyDescent="0.2">
      <c r="A165" t="s">
        <v>131</v>
      </c>
      <c r="B165" t="s">
        <v>116</v>
      </c>
      <c r="C165" t="s">
        <v>60</v>
      </c>
      <c r="D165" t="s">
        <v>16</v>
      </c>
      <c r="E165">
        <v>0.5</v>
      </c>
      <c r="F165">
        <v>1643</v>
      </c>
    </row>
    <row r="166" spans="1:6" x14ac:dyDescent="0.2">
      <c r="A166" t="s">
        <v>131</v>
      </c>
      <c r="B166" t="s">
        <v>116</v>
      </c>
      <c r="C166" t="s">
        <v>60</v>
      </c>
      <c r="D166" t="s">
        <v>16</v>
      </c>
      <c r="E166">
        <v>0.5</v>
      </c>
      <c r="F166">
        <v>1542</v>
      </c>
    </row>
    <row r="167" spans="1:6" x14ac:dyDescent="0.2">
      <c r="A167" t="s">
        <v>131</v>
      </c>
      <c r="B167" t="s">
        <v>116</v>
      </c>
      <c r="C167" t="s">
        <v>60</v>
      </c>
      <c r="D167" t="s">
        <v>16</v>
      </c>
      <c r="E167">
        <v>0.5</v>
      </c>
      <c r="F167">
        <v>1577</v>
      </c>
    </row>
    <row r="168" spans="1:6" x14ac:dyDescent="0.2">
      <c r="A168" t="s">
        <v>131</v>
      </c>
      <c r="B168" t="s">
        <v>117</v>
      </c>
      <c r="C168" t="s">
        <v>48</v>
      </c>
      <c r="D168" t="s">
        <v>16</v>
      </c>
      <c r="E168">
        <v>0.5</v>
      </c>
      <c r="F168">
        <v>2900</v>
      </c>
    </row>
    <row r="169" spans="1:6" x14ac:dyDescent="0.2">
      <c r="A169" t="s">
        <v>131</v>
      </c>
      <c r="B169" t="s">
        <v>117</v>
      </c>
      <c r="C169" t="s">
        <v>48</v>
      </c>
      <c r="D169" t="s">
        <v>16</v>
      </c>
      <c r="E169">
        <v>0.5</v>
      </c>
      <c r="F169">
        <v>3077</v>
      </c>
    </row>
    <row r="170" spans="1:6" x14ac:dyDescent="0.2">
      <c r="A170" t="s">
        <v>131</v>
      </c>
      <c r="B170" t="s">
        <v>117</v>
      </c>
      <c r="C170" t="s">
        <v>48</v>
      </c>
      <c r="D170" t="s">
        <v>16</v>
      </c>
      <c r="E170">
        <v>0.5</v>
      </c>
      <c r="F170">
        <v>2997</v>
      </c>
    </row>
    <row r="171" spans="1:6" x14ac:dyDescent="0.2">
      <c r="A171" t="s">
        <v>131</v>
      </c>
      <c r="B171" t="s">
        <v>118</v>
      </c>
      <c r="C171" t="s">
        <v>58</v>
      </c>
      <c r="D171" t="s">
        <v>16</v>
      </c>
      <c r="E171">
        <v>0.5</v>
      </c>
      <c r="F171">
        <v>2085</v>
      </c>
    </row>
    <row r="172" spans="1:6" x14ac:dyDescent="0.2">
      <c r="A172" t="s">
        <v>131</v>
      </c>
      <c r="B172" t="s">
        <v>118</v>
      </c>
      <c r="C172" t="s">
        <v>58</v>
      </c>
      <c r="D172" t="s">
        <v>16</v>
      </c>
      <c r="E172">
        <v>0.5</v>
      </c>
      <c r="F172">
        <v>2154</v>
      </c>
    </row>
    <row r="173" spans="1:6" x14ac:dyDescent="0.2">
      <c r="A173" t="s">
        <v>131</v>
      </c>
      <c r="B173" t="s">
        <v>118</v>
      </c>
      <c r="C173" t="s">
        <v>58</v>
      </c>
      <c r="D173" t="s">
        <v>16</v>
      </c>
      <c r="E173">
        <v>0.5</v>
      </c>
      <c r="F173">
        <v>2165</v>
      </c>
    </row>
    <row r="175" spans="1:6" x14ac:dyDescent="0.2">
      <c r="A175" t="s">
        <v>132</v>
      </c>
      <c r="B175" t="s">
        <v>113</v>
      </c>
      <c r="C175" t="s">
        <v>19</v>
      </c>
      <c r="D175" t="s">
        <v>16</v>
      </c>
      <c r="E175">
        <v>0.5</v>
      </c>
      <c r="F175">
        <v>3006</v>
      </c>
    </row>
    <row r="176" spans="1:6" x14ac:dyDescent="0.2">
      <c r="A176" t="s">
        <v>132</v>
      </c>
      <c r="B176" t="s">
        <v>113</v>
      </c>
      <c r="C176" t="s">
        <v>19</v>
      </c>
      <c r="D176" t="s">
        <v>16</v>
      </c>
      <c r="E176">
        <v>0.5</v>
      </c>
      <c r="F176">
        <v>3079</v>
      </c>
    </row>
    <row r="177" spans="1:6" x14ac:dyDescent="0.2">
      <c r="A177" t="s">
        <v>132</v>
      </c>
      <c r="B177" t="s">
        <v>113</v>
      </c>
      <c r="C177" t="s">
        <v>19</v>
      </c>
      <c r="D177" t="s">
        <v>16</v>
      </c>
      <c r="E177">
        <v>0.5</v>
      </c>
      <c r="F177">
        <v>3058</v>
      </c>
    </row>
    <row r="178" spans="1:6" x14ac:dyDescent="0.2">
      <c r="A178" t="s">
        <v>132</v>
      </c>
      <c r="B178" t="s">
        <v>114</v>
      </c>
      <c r="C178" t="s">
        <v>28</v>
      </c>
      <c r="D178" t="s">
        <v>16</v>
      </c>
      <c r="E178">
        <v>0.5</v>
      </c>
      <c r="F178">
        <v>1518</v>
      </c>
    </row>
    <row r="179" spans="1:6" x14ac:dyDescent="0.2">
      <c r="A179" t="s">
        <v>132</v>
      </c>
      <c r="B179" t="s">
        <v>114</v>
      </c>
      <c r="C179" t="s">
        <v>28</v>
      </c>
      <c r="D179" t="s">
        <v>16</v>
      </c>
      <c r="E179">
        <v>0.5</v>
      </c>
      <c r="F179">
        <v>1635</v>
      </c>
    </row>
    <row r="180" spans="1:6" x14ac:dyDescent="0.2">
      <c r="A180" t="s">
        <v>132</v>
      </c>
      <c r="B180" t="s">
        <v>114</v>
      </c>
      <c r="C180" t="s">
        <v>28</v>
      </c>
      <c r="D180" t="s">
        <v>16</v>
      </c>
      <c r="E180">
        <v>0.5</v>
      </c>
      <c r="F180">
        <v>1636</v>
      </c>
    </row>
    <row r="181" spans="1:6" x14ac:dyDescent="0.2">
      <c r="A181" t="s">
        <v>132</v>
      </c>
      <c r="B181" t="s">
        <v>115</v>
      </c>
      <c r="C181" t="s">
        <v>37</v>
      </c>
      <c r="D181" t="s">
        <v>16</v>
      </c>
      <c r="E181">
        <v>0.5</v>
      </c>
      <c r="F181">
        <v>1244</v>
      </c>
    </row>
    <row r="182" spans="1:6" x14ac:dyDescent="0.2">
      <c r="A182" t="s">
        <v>132</v>
      </c>
      <c r="B182" t="s">
        <v>115</v>
      </c>
      <c r="C182" t="s">
        <v>37</v>
      </c>
      <c r="D182" t="s">
        <v>16</v>
      </c>
      <c r="E182">
        <v>0.5</v>
      </c>
      <c r="F182">
        <v>1357</v>
      </c>
    </row>
    <row r="183" spans="1:6" x14ac:dyDescent="0.2">
      <c r="A183" t="s">
        <v>132</v>
      </c>
      <c r="B183" t="s">
        <v>115</v>
      </c>
      <c r="C183" t="s">
        <v>37</v>
      </c>
      <c r="D183" t="s">
        <v>16</v>
      </c>
      <c r="E183">
        <v>0.5</v>
      </c>
      <c r="F183">
        <v>1341</v>
      </c>
    </row>
    <row r="184" spans="1:6" x14ac:dyDescent="0.2">
      <c r="A184" t="s">
        <v>132</v>
      </c>
      <c r="B184" t="s">
        <v>121</v>
      </c>
      <c r="C184" t="s">
        <v>68</v>
      </c>
      <c r="D184" t="s">
        <v>16</v>
      </c>
      <c r="E184">
        <v>0.5</v>
      </c>
      <c r="F184">
        <v>1419</v>
      </c>
    </row>
    <row r="185" spans="1:6" x14ac:dyDescent="0.2">
      <c r="A185" t="s">
        <v>132</v>
      </c>
      <c r="B185" t="s">
        <v>121</v>
      </c>
      <c r="C185" t="s">
        <v>68</v>
      </c>
      <c r="D185" t="s">
        <v>16</v>
      </c>
      <c r="E185">
        <v>0.5</v>
      </c>
      <c r="F185">
        <v>1422</v>
      </c>
    </row>
    <row r="186" spans="1:6" x14ac:dyDescent="0.2">
      <c r="A186" t="s">
        <v>132</v>
      </c>
      <c r="B186" t="s">
        <v>121</v>
      </c>
      <c r="C186" t="s">
        <v>68</v>
      </c>
      <c r="D186" t="s">
        <v>16</v>
      </c>
      <c r="E186">
        <v>0.5</v>
      </c>
      <c r="F186">
        <v>1464</v>
      </c>
    </row>
    <row r="187" spans="1:6" x14ac:dyDescent="0.2">
      <c r="A187" t="s">
        <v>132</v>
      </c>
      <c r="B187" t="s">
        <v>123</v>
      </c>
      <c r="C187" t="s">
        <v>91</v>
      </c>
      <c r="D187" t="s">
        <v>16</v>
      </c>
      <c r="E187">
        <v>0.5</v>
      </c>
      <c r="F187">
        <v>1778</v>
      </c>
    </row>
    <row r="188" spans="1:6" x14ac:dyDescent="0.2">
      <c r="A188" t="s">
        <v>132</v>
      </c>
      <c r="B188" t="s">
        <v>123</v>
      </c>
      <c r="C188" t="s">
        <v>91</v>
      </c>
      <c r="D188" t="s">
        <v>16</v>
      </c>
      <c r="E188">
        <v>0.5</v>
      </c>
      <c r="F188">
        <v>1656</v>
      </c>
    </row>
    <row r="189" spans="1:6" x14ac:dyDescent="0.2">
      <c r="A189" t="s">
        <v>132</v>
      </c>
      <c r="B189" t="s">
        <v>123</v>
      </c>
      <c r="C189" t="s">
        <v>91</v>
      </c>
      <c r="D189" t="s">
        <v>16</v>
      </c>
      <c r="E189">
        <v>0.5</v>
      </c>
      <c r="F189">
        <v>1713</v>
      </c>
    </row>
    <row r="190" spans="1:6" x14ac:dyDescent="0.2">
      <c r="A190" t="s">
        <v>132</v>
      </c>
      <c r="B190" t="s">
        <v>124</v>
      </c>
      <c r="C190" t="s">
        <v>97</v>
      </c>
      <c r="D190" t="s">
        <v>16</v>
      </c>
      <c r="E190">
        <v>0.5</v>
      </c>
      <c r="F190">
        <v>3131</v>
      </c>
    </row>
    <row r="191" spans="1:6" x14ac:dyDescent="0.2">
      <c r="A191" t="s">
        <v>132</v>
      </c>
      <c r="B191" t="s">
        <v>124</v>
      </c>
      <c r="C191" t="s">
        <v>97</v>
      </c>
      <c r="D191" t="s">
        <v>16</v>
      </c>
      <c r="E191">
        <v>0.5</v>
      </c>
      <c r="F191">
        <v>3278</v>
      </c>
    </row>
    <row r="192" spans="1:6" x14ac:dyDescent="0.2">
      <c r="A192" t="s">
        <v>132</v>
      </c>
      <c r="B192" t="s">
        <v>124</v>
      </c>
      <c r="C192" t="s">
        <v>97</v>
      </c>
      <c r="D192" t="s">
        <v>16</v>
      </c>
      <c r="E192">
        <v>0.5</v>
      </c>
      <c r="F192">
        <v>3246</v>
      </c>
    </row>
    <row r="193" spans="1:6" x14ac:dyDescent="0.2">
      <c r="A193" t="s">
        <v>132</v>
      </c>
      <c r="B193" t="s">
        <v>125</v>
      </c>
      <c r="C193" t="s">
        <v>106</v>
      </c>
      <c r="D193" t="s">
        <v>16</v>
      </c>
      <c r="E193">
        <v>0.5</v>
      </c>
      <c r="F193">
        <v>1561</v>
      </c>
    </row>
    <row r="194" spans="1:6" x14ac:dyDescent="0.2">
      <c r="A194" t="s">
        <v>132</v>
      </c>
      <c r="B194" t="s">
        <v>125</v>
      </c>
      <c r="C194" t="s">
        <v>106</v>
      </c>
      <c r="D194" t="s">
        <v>16</v>
      </c>
      <c r="E194">
        <v>0.5</v>
      </c>
      <c r="F194">
        <v>1532</v>
      </c>
    </row>
    <row r="195" spans="1:6" x14ac:dyDescent="0.2">
      <c r="A195" t="s">
        <v>132</v>
      </c>
      <c r="B195" t="s">
        <v>125</v>
      </c>
      <c r="C195" t="s">
        <v>106</v>
      </c>
      <c r="D195" t="s">
        <v>16</v>
      </c>
      <c r="E195">
        <v>0.5</v>
      </c>
      <c r="F195">
        <v>1526</v>
      </c>
    </row>
    <row r="196" spans="1:6" x14ac:dyDescent="0.2">
      <c r="A196" t="s">
        <v>132</v>
      </c>
      <c r="B196" t="s">
        <v>126</v>
      </c>
      <c r="C196" t="s">
        <v>133</v>
      </c>
      <c r="D196" t="s">
        <v>16</v>
      </c>
      <c r="E196">
        <v>0.5</v>
      </c>
      <c r="F196">
        <v>1125</v>
      </c>
    </row>
    <row r="197" spans="1:6" x14ac:dyDescent="0.2">
      <c r="A197" t="s">
        <v>132</v>
      </c>
      <c r="B197" t="s">
        <v>126</v>
      </c>
      <c r="C197" t="s">
        <v>133</v>
      </c>
      <c r="D197" t="s">
        <v>16</v>
      </c>
      <c r="E197">
        <v>0.5</v>
      </c>
      <c r="F197">
        <v>1117</v>
      </c>
    </row>
    <row r="198" spans="1:6" x14ac:dyDescent="0.2">
      <c r="A198" t="s">
        <v>132</v>
      </c>
      <c r="B198" t="s">
        <v>126</v>
      </c>
      <c r="C198" t="s">
        <v>133</v>
      </c>
      <c r="D198" t="s">
        <v>16</v>
      </c>
      <c r="E198">
        <v>0.5</v>
      </c>
      <c r="F198">
        <v>1128</v>
      </c>
    </row>
    <row r="199" spans="1:6" x14ac:dyDescent="0.2">
      <c r="A199" t="s">
        <v>132</v>
      </c>
      <c r="B199" t="s">
        <v>116</v>
      </c>
      <c r="C199" t="s">
        <v>64</v>
      </c>
      <c r="D199" t="s">
        <v>16</v>
      </c>
      <c r="E199">
        <v>0.5</v>
      </c>
      <c r="F199">
        <v>2619</v>
      </c>
    </row>
    <row r="200" spans="1:6" x14ac:dyDescent="0.2">
      <c r="A200" t="s">
        <v>132</v>
      </c>
      <c r="B200" t="s">
        <v>116</v>
      </c>
      <c r="C200" t="s">
        <v>64</v>
      </c>
      <c r="D200" t="s">
        <v>16</v>
      </c>
      <c r="E200">
        <v>0.5</v>
      </c>
      <c r="F200">
        <v>2750</v>
      </c>
    </row>
    <row r="201" spans="1:6" x14ac:dyDescent="0.2">
      <c r="A201" t="s">
        <v>132</v>
      </c>
      <c r="B201" t="s">
        <v>116</v>
      </c>
      <c r="C201" t="s">
        <v>64</v>
      </c>
      <c r="D201" t="s">
        <v>16</v>
      </c>
      <c r="E201">
        <v>0.5</v>
      </c>
      <c r="F201">
        <v>2764</v>
      </c>
    </row>
    <row r="202" spans="1:6" x14ac:dyDescent="0.2">
      <c r="A202" t="s">
        <v>132</v>
      </c>
      <c r="B202" t="s">
        <v>117</v>
      </c>
      <c r="C202" t="s">
        <v>120</v>
      </c>
      <c r="D202" t="s">
        <v>16</v>
      </c>
      <c r="E202">
        <v>0.5</v>
      </c>
      <c r="F202">
        <v>1964</v>
      </c>
    </row>
    <row r="203" spans="1:6" x14ac:dyDescent="0.2">
      <c r="A203" t="s">
        <v>132</v>
      </c>
      <c r="B203" t="s">
        <v>117</v>
      </c>
      <c r="C203" t="s">
        <v>120</v>
      </c>
      <c r="D203" t="s">
        <v>16</v>
      </c>
      <c r="E203">
        <v>0.5</v>
      </c>
      <c r="F203">
        <v>1996</v>
      </c>
    </row>
    <row r="204" spans="1:6" x14ac:dyDescent="0.2">
      <c r="A204" t="s">
        <v>132</v>
      </c>
      <c r="B204" t="s">
        <v>117</v>
      </c>
      <c r="C204" t="s">
        <v>120</v>
      </c>
      <c r="D204" t="s">
        <v>16</v>
      </c>
      <c r="E204">
        <v>0.5</v>
      </c>
      <c r="F204">
        <v>1954</v>
      </c>
    </row>
    <row r="205" spans="1:6" x14ac:dyDescent="0.2">
      <c r="A205" t="s">
        <v>132</v>
      </c>
      <c r="B205" t="s">
        <v>118</v>
      </c>
      <c r="C205" t="s">
        <v>54</v>
      </c>
      <c r="D205" t="s">
        <v>16</v>
      </c>
      <c r="E205">
        <v>0.5</v>
      </c>
      <c r="F205">
        <v>2800</v>
      </c>
    </row>
    <row r="206" spans="1:6" x14ac:dyDescent="0.2">
      <c r="A206" t="s">
        <v>132</v>
      </c>
      <c r="B206" t="s">
        <v>118</v>
      </c>
      <c r="C206" t="s">
        <v>54</v>
      </c>
      <c r="D206" t="s">
        <v>16</v>
      </c>
      <c r="E206">
        <v>0.5</v>
      </c>
      <c r="F206">
        <v>2864</v>
      </c>
    </row>
    <row r="207" spans="1:6" x14ac:dyDescent="0.2">
      <c r="A207" t="s">
        <v>132</v>
      </c>
      <c r="B207" t="s">
        <v>118</v>
      </c>
      <c r="C207" t="s">
        <v>54</v>
      </c>
      <c r="D207" t="s">
        <v>16</v>
      </c>
      <c r="E207">
        <v>0.5</v>
      </c>
      <c r="F207">
        <v>2876</v>
      </c>
    </row>
    <row r="209" spans="1:6" x14ac:dyDescent="0.2">
      <c r="A209" t="s">
        <v>134</v>
      </c>
      <c r="B209" t="s">
        <v>113</v>
      </c>
      <c r="C209" t="s">
        <v>20</v>
      </c>
      <c r="D209" t="s">
        <v>16</v>
      </c>
      <c r="E209">
        <v>0.5</v>
      </c>
      <c r="F209">
        <v>2842</v>
      </c>
    </row>
    <row r="210" spans="1:6" x14ac:dyDescent="0.2">
      <c r="A210" t="s">
        <v>134</v>
      </c>
      <c r="B210" t="s">
        <v>113</v>
      </c>
      <c r="C210" t="s">
        <v>20</v>
      </c>
      <c r="D210" t="s">
        <v>16</v>
      </c>
      <c r="E210">
        <v>0.5</v>
      </c>
      <c r="F210">
        <v>2991</v>
      </c>
    </row>
    <row r="211" spans="1:6" x14ac:dyDescent="0.2">
      <c r="A211" t="s">
        <v>134</v>
      </c>
      <c r="B211" t="s">
        <v>113</v>
      </c>
      <c r="C211" t="s">
        <v>20</v>
      </c>
      <c r="D211" t="s">
        <v>16</v>
      </c>
      <c r="E211">
        <v>0.5</v>
      </c>
      <c r="F211">
        <v>2887</v>
      </c>
    </row>
    <row r="212" spans="1:6" x14ac:dyDescent="0.2">
      <c r="A212" t="s">
        <v>134</v>
      </c>
      <c r="B212" t="s">
        <v>114</v>
      </c>
      <c r="C212" t="s">
        <v>29</v>
      </c>
      <c r="D212" t="s">
        <v>16</v>
      </c>
      <c r="E212">
        <v>0.5</v>
      </c>
      <c r="F212">
        <v>3095</v>
      </c>
    </row>
    <row r="213" spans="1:6" x14ac:dyDescent="0.2">
      <c r="A213" t="s">
        <v>134</v>
      </c>
      <c r="B213" t="s">
        <v>114</v>
      </c>
      <c r="C213" t="s">
        <v>29</v>
      </c>
      <c r="D213" t="s">
        <v>16</v>
      </c>
      <c r="E213">
        <v>0.5</v>
      </c>
      <c r="F213">
        <v>3321</v>
      </c>
    </row>
    <row r="214" spans="1:6" x14ac:dyDescent="0.2">
      <c r="A214" t="s">
        <v>134</v>
      </c>
      <c r="B214" t="s">
        <v>114</v>
      </c>
      <c r="C214" t="s">
        <v>29</v>
      </c>
      <c r="D214" t="s">
        <v>16</v>
      </c>
      <c r="E214">
        <v>0.5</v>
      </c>
      <c r="F214">
        <v>3359</v>
      </c>
    </row>
    <row r="215" spans="1:6" x14ac:dyDescent="0.2">
      <c r="A215" t="s">
        <v>134</v>
      </c>
      <c r="B215" t="s">
        <v>115</v>
      </c>
      <c r="C215" t="s">
        <v>38</v>
      </c>
      <c r="D215" t="s">
        <v>16</v>
      </c>
      <c r="E215">
        <v>0.5</v>
      </c>
      <c r="F215">
        <v>1945</v>
      </c>
    </row>
    <row r="216" spans="1:6" x14ac:dyDescent="0.2">
      <c r="A216" t="s">
        <v>134</v>
      </c>
      <c r="B216" t="s">
        <v>115</v>
      </c>
      <c r="C216" t="s">
        <v>38</v>
      </c>
      <c r="D216" t="s">
        <v>16</v>
      </c>
      <c r="E216">
        <v>0.5</v>
      </c>
      <c r="F216">
        <v>2095</v>
      </c>
    </row>
    <row r="217" spans="1:6" x14ac:dyDescent="0.2">
      <c r="A217" t="s">
        <v>134</v>
      </c>
      <c r="B217" t="s">
        <v>115</v>
      </c>
      <c r="C217" t="s">
        <v>38</v>
      </c>
      <c r="D217" t="s">
        <v>16</v>
      </c>
      <c r="E217">
        <v>0.5</v>
      </c>
      <c r="F217">
        <v>2055</v>
      </c>
    </row>
    <row r="218" spans="1:6" x14ac:dyDescent="0.2">
      <c r="A218" t="s">
        <v>134</v>
      </c>
      <c r="B218" t="s">
        <v>121</v>
      </c>
      <c r="C218" t="s">
        <v>71</v>
      </c>
      <c r="D218" t="s">
        <v>16</v>
      </c>
      <c r="E218">
        <v>0.5</v>
      </c>
      <c r="F218">
        <v>868</v>
      </c>
    </row>
    <row r="219" spans="1:6" x14ac:dyDescent="0.2">
      <c r="A219" t="s">
        <v>134</v>
      </c>
      <c r="B219" t="s">
        <v>121</v>
      </c>
      <c r="C219" t="s">
        <v>71</v>
      </c>
      <c r="D219" t="s">
        <v>16</v>
      </c>
      <c r="E219">
        <v>0.5</v>
      </c>
      <c r="F219">
        <v>847</v>
      </c>
    </row>
    <row r="220" spans="1:6" x14ac:dyDescent="0.2">
      <c r="A220" t="s">
        <v>134</v>
      </c>
      <c r="B220" t="s">
        <v>121</v>
      </c>
      <c r="C220" t="s">
        <v>71</v>
      </c>
      <c r="D220" t="s">
        <v>16</v>
      </c>
      <c r="E220">
        <v>0.5</v>
      </c>
      <c r="F220">
        <v>877</v>
      </c>
    </row>
    <row r="221" spans="1:6" x14ac:dyDescent="0.2">
      <c r="A221" t="s">
        <v>134</v>
      </c>
      <c r="B221" t="s">
        <v>123</v>
      </c>
      <c r="C221" t="s">
        <v>92</v>
      </c>
      <c r="D221" t="s">
        <v>16</v>
      </c>
      <c r="E221">
        <v>0.5</v>
      </c>
      <c r="F221">
        <v>1400</v>
      </c>
    </row>
    <row r="222" spans="1:6" x14ac:dyDescent="0.2">
      <c r="A222" t="s">
        <v>134</v>
      </c>
      <c r="B222" t="s">
        <v>123</v>
      </c>
      <c r="C222" t="s">
        <v>92</v>
      </c>
      <c r="D222" t="s">
        <v>16</v>
      </c>
      <c r="E222">
        <v>0.5</v>
      </c>
      <c r="F222">
        <v>1356</v>
      </c>
    </row>
    <row r="223" spans="1:6" x14ac:dyDescent="0.2">
      <c r="A223" t="s">
        <v>134</v>
      </c>
      <c r="B223" t="s">
        <v>123</v>
      </c>
      <c r="C223" t="s">
        <v>92</v>
      </c>
      <c r="D223" t="s">
        <v>16</v>
      </c>
      <c r="E223">
        <v>0.5</v>
      </c>
      <c r="F223">
        <v>1362</v>
      </c>
    </row>
    <row r="224" spans="1:6" x14ac:dyDescent="0.2">
      <c r="A224" t="s">
        <v>134</v>
      </c>
      <c r="B224" t="s">
        <v>124</v>
      </c>
      <c r="C224" t="s">
        <v>98</v>
      </c>
      <c r="D224" t="s">
        <v>16</v>
      </c>
      <c r="E224">
        <v>0.5</v>
      </c>
      <c r="F224">
        <v>2665</v>
      </c>
    </row>
    <row r="225" spans="1:6" x14ac:dyDescent="0.2">
      <c r="A225" t="s">
        <v>134</v>
      </c>
      <c r="B225" t="s">
        <v>124</v>
      </c>
      <c r="C225" t="s">
        <v>98</v>
      </c>
      <c r="D225" t="s">
        <v>16</v>
      </c>
      <c r="E225">
        <v>0.5</v>
      </c>
      <c r="F225">
        <v>2825</v>
      </c>
    </row>
    <row r="226" spans="1:6" x14ac:dyDescent="0.2">
      <c r="A226" t="s">
        <v>134</v>
      </c>
      <c r="B226" t="s">
        <v>124</v>
      </c>
      <c r="C226" t="s">
        <v>98</v>
      </c>
      <c r="D226" t="s">
        <v>16</v>
      </c>
      <c r="E226">
        <v>0.5</v>
      </c>
      <c r="F226">
        <v>2771</v>
      </c>
    </row>
    <row r="227" spans="1:6" x14ac:dyDescent="0.2">
      <c r="A227" t="s">
        <v>134</v>
      </c>
      <c r="B227" t="s">
        <v>125</v>
      </c>
      <c r="C227" t="s">
        <v>107</v>
      </c>
      <c r="D227" t="s">
        <v>16</v>
      </c>
      <c r="E227">
        <v>0.5</v>
      </c>
      <c r="F227">
        <v>2194</v>
      </c>
    </row>
    <row r="228" spans="1:6" x14ac:dyDescent="0.2">
      <c r="A228" t="s">
        <v>134</v>
      </c>
      <c r="B228" t="s">
        <v>125</v>
      </c>
      <c r="C228" t="s">
        <v>107</v>
      </c>
      <c r="D228" t="s">
        <v>16</v>
      </c>
      <c r="E228">
        <v>0.5</v>
      </c>
      <c r="F228">
        <v>2257</v>
      </c>
    </row>
    <row r="229" spans="1:6" x14ac:dyDescent="0.2">
      <c r="A229" t="s">
        <v>134</v>
      </c>
      <c r="B229" t="s">
        <v>125</v>
      </c>
      <c r="C229" t="s">
        <v>107</v>
      </c>
      <c r="D229" t="s">
        <v>16</v>
      </c>
      <c r="E229">
        <v>0.5</v>
      </c>
      <c r="F229">
        <v>2299</v>
      </c>
    </row>
    <row r="230" spans="1:6" x14ac:dyDescent="0.2">
      <c r="A230" t="s">
        <v>134</v>
      </c>
      <c r="B230" t="s">
        <v>126</v>
      </c>
      <c r="C230" t="s">
        <v>83</v>
      </c>
      <c r="D230" t="s">
        <v>16</v>
      </c>
      <c r="E230">
        <v>0.5</v>
      </c>
      <c r="F230">
        <v>1609</v>
      </c>
    </row>
    <row r="231" spans="1:6" x14ac:dyDescent="0.2">
      <c r="A231" t="s">
        <v>134</v>
      </c>
      <c r="B231" t="s">
        <v>126</v>
      </c>
      <c r="C231" t="s">
        <v>83</v>
      </c>
      <c r="D231" t="s">
        <v>16</v>
      </c>
      <c r="E231">
        <v>0.5</v>
      </c>
      <c r="F231">
        <v>1652</v>
      </c>
    </row>
    <row r="232" spans="1:6" x14ac:dyDescent="0.2">
      <c r="A232" t="s">
        <v>134</v>
      </c>
      <c r="B232" t="s">
        <v>126</v>
      </c>
      <c r="C232" t="s">
        <v>83</v>
      </c>
      <c r="D232" t="s">
        <v>16</v>
      </c>
      <c r="E232">
        <v>0.5</v>
      </c>
      <c r="F232">
        <v>1691</v>
      </c>
    </row>
    <row r="233" spans="1:6" x14ac:dyDescent="0.2">
      <c r="A233" t="s">
        <v>134</v>
      </c>
      <c r="B233" t="s">
        <v>116</v>
      </c>
      <c r="C233" t="s">
        <v>69</v>
      </c>
      <c r="D233" t="s">
        <v>16</v>
      </c>
      <c r="E233">
        <v>0.5</v>
      </c>
      <c r="F233">
        <v>1183</v>
      </c>
    </row>
    <row r="234" spans="1:6" x14ac:dyDescent="0.2">
      <c r="A234" t="s">
        <v>134</v>
      </c>
      <c r="B234" t="s">
        <v>116</v>
      </c>
      <c r="C234" t="s">
        <v>69</v>
      </c>
      <c r="D234" t="s">
        <v>16</v>
      </c>
      <c r="E234">
        <v>0.5</v>
      </c>
      <c r="F234">
        <v>1168</v>
      </c>
    </row>
    <row r="235" spans="1:6" x14ac:dyDescent="0.2">
      <c r="A235" t="s">
        <v>134</v>
      </c>
      <c r="B235" t="s">
        <v>116</v>
      </c>
      <c r="C235" t="s">
        <v>69</v>
      </c>
      <c r="D235" t="s">
        <v>16</v>
      </c>
      <c r="E235">
        <v>0.5</v>
      </c>
      <c r="F235">
        <v>1187</v>
      </c>
    </row>
    <row r="236" spans="1:6" x14ac:dyDescent="0.2">
      <c r="A236" t="s">
        <v>134</v>
      </c>
      <c r="B236" t="s">
        <v>117</v>
      </c>
      <c r="C236" t="s">
        <v>47</v>
      </c>
      <c r="D236" t="s">
        <v>16</v>
      </c>
      <c r="E236">
        <v>0.5</v>
      </c>
      <c r="F236">
        <v>3723</v>
      </c>
    </row>
    <row r="237" spans="1:6" x14ac:dyDescent="0.2">
      <c r="A237" t="s">
        <v>134</v>
      </c>
      <c r="B237" t="s">
        <v>117</v>
      </c>
      <c r="C237" t="s">
        <v>47</v>
      </c>
      <c r="D237" t="s">
        <v>16</v>
      </c>
      <c r="E237">
        <v>0.5</v>
      </c>
      <c r="F237">
        <v>3960</v>
      </c>
    </row>
    <row r="238" spans="1:6" x14ac:dyDescent="0.2">
      <c r="A238" t="s">
        <v>134</v>
      </c>
      <c r="B238" t="s">
        <v>117</v>
      </c>
      <c r="C238" t="s">
        <v>47</v>
      </c>
      <c r="D238" t="s">
        <v>16</v>
      </c>
      <c r="E238">
        <v>0.5</v>
      </c>
      <c r="F238">
        <v>4021</v>
      </c>
    </row>
    <row r="239" spans="1:6" x14ac:dyDescent="0.2">
      <c r="A239" t="s">
        <v>134</v>
      </c>
      <c r="B239" t="s">
        <v>118</v>
      </c>
      <c r="C239" t="s">
        <v>65</v>
      </c>
      <c r="D239" t="s">
        <v>16</v>
      </c>
      <c r="E239">
        <v>0.5</v>
      </c>
      <c r="F239">
        <v>2239</v>
      </c>
    </row>
    <row r="240" spans="1:6" x14ac:dyDescent="0.2">
      <c r="A240" t="s">
        <v>134</v>
      </c>
      <c r="B240" t="s">
        <v>118</v>
      </c>
      <c r="C240" t="s">
        <v>65</v>
      </c>
      <c r="D240" t="s">
        <v>16</v>
      </c>
      <c r="E240">
        <v>0.5</v>
      </c>
      <c r="F240">
        <v>2310</v>
      </c>
    </row>
    <row r="241" spans="1:6" x14ac:dyDescent="0.2">
      <c r="A241" t="s">
        <v>134</v>
      </c>
      <c r="B241" t="s">
        <v>118</v>
      </c>
      <c r="C241" t="s">
        <v>65</v>
      </c>
      <c r="D241" t="s">
        <v>16</v>
      </c>
      <c r="E241">
        <v>0.5</v>
      </c>
      <c r="F241">
        <v>2331</v>
      </c>
    </row>
    <row r="243" spans="1:6" x14ac:dyDescent="0.2">
      <c r="A243" t="s">
        <v>135</v>
      </c>
      <c r="B243" t="s">
        <v>113</v>
      </c>
      <c r="C243" t="s">
        <v>21</v>
      </c>
      <c r="D243" t="s">
        <v>16</v>
      </c>
      <c r="E243">
        <v>0.5</v>
      </c>
      <c r="F243">
        <v>2953</v>
      </c>
    </row>
    <row r="244" spans="1:6" x14ac:dyDescent="0.2">
      <c r="A244" t="s">
        <v>135</v>
      </c>
      <c r="B244" t="s">
        <v>113</v>
      </c>
      <c r="C244" t="s">
        <v>21</v>
      </c>
      <c r="D244" t="s">
        <v>16</v>
      </c>
      <c r="E244">
        <v>0.5</v>
      </c>
      <c r="F244">
        <v>3026</v>
      </c>
    </row>
    <row r="245" spans="1:6" x14ac:dyDescent="0.2">
      <c r="A245" t="s">
        <v>135</v>
      </c>
      <c r="B245" t="s">
        <v>113</v>
      </c>
      <c r="C245" t="s">
        <v>21</v>
      </c>
      <c r="D245" t="s">
        <v>16</v>
      </c>
      <c r="E245">
        <v>0.5</v>
      </c>
      <c r="F245">
        <v>3070</v>
      </c>
    </row>
    <row r="246" spans="1:6" x14ac:dyDescent="0.2">
      <c r="A246" t="s">
        <v>135</v>
      </c>
      <c r="B246" t="s">
        <v>114</v>
      </c>
      <c r="C246" t="s">
        <v>30</v>
      </c>
      <c r="D246" t="s">
        <v>16</v>
      </c>
      <c r="E246">
        <v>0.5</v>
      </c>
      <c r="F246">
        <v>1723</v>
      </c>
    </row>
    <row r="247" spans="1:6" x14ac:dyDescent="0.2">
      <c r="A247" t="s">
        <v>135</v>
      </c>
      <c r="B247" t="s">
        <v>114</v>
      </c>
      <c r="C247" t="s">
        <v>30</v>
      </c>
      <c r="D247" t="s">
        <v>16</v>
      </c>
      <c r="E247">
        <v>0.5</v>
      </c>
      <c r="F247">
        <v>1777</v>
      </c>
    </row>
    <row r="248" spans="1:6" x14ac:dyDescent="0.2">
      <c r="A248" t="s">
        <v>135</v>
      </c>
      <c r="B248" t="s">
        <v>114</v>
      </c>
      <c r="C248" t="s">
        <v>30</v>
      </c>
      <c r="D248" t="s">
        <v>16</v>
      </c>
      <c r="E248">
        <v>0.5</v>
      </c>
      <c r="F248">
        <v>1814</v>
      </c>
    </row>
    <row r="249" spans="1:6" x14ac:dyDescent="0.2">
      <c r="A249" t="s">
        <v>135</v>
      </c>
      <c r="B249" t="s">
        <v>115</v>
      </c>
      <c r="C249" t="s">
        <v>39</v>
      </c>
      <c r="D249" t="s">
        <v>16</v>
      </c>
      <c r="E249">
        <v>0.5</v>
      </c>
      <c r="F249">
        <v>2686</v>
      </c>
    </row>
    <row r="250" spans="1:6" x14ac:dyDescent="0.2">
      <c r="A250" t="s">
        <v>135</v>
      </c>
      <c r="B250" t="s">
        <v>115</v>
      </c>
      <c r="C250" t="s">
        <v>39</v>
      </c>
      <c r="D250" t="s">
        <v>16</v>
      </c>
      <c r="E250">
        <v>0.5</v>
      </c>
      <c r="F250">
        <v>2848</v>
      </c>
    </row>
    <row r="251" spans="1:6" x14ac:dyDescent="0.2">
      <c r="A251" t="s">
        <v>135</v>
      </c>
      <c r="B251" t="s">
        <v>115</v>
      </c>
      <c r="C251" t="s">
        <v>39</v>
      </c>
      <c r="D251" t="s">
        <v>16</v>
      </c>
      <c r="E251">
        <v>0.5</v>
      </c>
      <c r="F251">
        <v>2865</v>
      </c>
    </row>
    <row r="252" spans="1:6" x14ac:dyDescent="0.2">
      <c r="A252" t="s">
        <v>135</v>
      </c>
      <c r="B252" t="s">
        <v>121</v>
      </c>
      <c r="C252" t="s">
        <v>76</v>
      </c>
      <c r="D252" t="s">
        <v>16</v>
      </c>
      <c r="E252">
        <v>0.5</v>
      </c>
      <c r="F252">
        <v>1418</v>
      </c>
    </row>
    <row r="253" spans="1:6" x14ac:dyDescent="0.2">
      <c r="A253" t="s">
        <v>135</v>
      </c>
      <c r="B253" t="s">
        <v>121</v>
      </c>
      <c r="C253" t="s">
        <v>76</v>
      </c>
      <c r="D253" t="s">
        <v>16</v>
      </c>
      <c r="E253">
        <v>0.5</v>
      </c>
      <c r="F253">
        <v>1440</v>
      </c>
    </row>
    <row r="254" spans="1:6" x14ac:dyDescent="0.2">
      <c r="A254" t="s">
        <v>135</v>
      </c>
      <c r="B254" t="s">
        <v>121</v>
      </c>
      <c r="C254" t="s">
        <v>76</v>
      </c>
      <c r="D254" t="s">
        <v>16</v>
      </c>
      <c r="E254">
        <v>0.5</v>
      </c>
      <c r="F254">
        <v>1462</v>
      </c>
    </row>
    <row r="255" spans="1:6" x14ac:dyDescent="0.2">
      <c r="A255" t="s">
        <v>135</v>
      </c>
      <c r="B255" t="s">
        <v>123</v>
      </c>
      <c r="C255" t="s">
        <v>93</v>
      </c>
      <c r="D255" t="s">
        <v>16</v>
      </c>
      <c r="E255">
        <v>0.5</v>
      </c>
      <c r="F255">
        <v>2092</v>
      </c>
    </row>
    <row r="256" spans="1:6" x14ac:dyDescent="0.2">
      <c r="A256" t="s">
        <v>135</v>
      </c>
      <c r="B256" t="s">
        <v>123</v>
      </c>
      <c r="C256" t="s">
        <v>93</v>
      </c>
      <c r="D256" t="s">
        <v>16</v>
      </c>
      <c r="E256">
        <v>0.5</v>
      </c>
      <c r="F256">
        <v>2163</v>
      </c>
    </row>
    <row r="257" spans="1:6" x14ac:dyDescent="0.2">
      <c r="A257" t="s">
        <v>135</v>
      </c>
      <c r="B257" t="s">
        <v>123</v>
      </c>
      <c r="C257" t="s">
        <v>93</v>
      </c>
      <c r="D257" t="s">
        <v>16</v>
      </c>
      <c r="E257">
        <v>0.5</v>
      </c>
      <c r="F257">
        <v>2175</v>
      </c>
    </row>
    <row r="258" spans="1:6" x14ac:dyDescent="0.2">
      <c r="A258" t="s">
        <v>135</v>
      </c>
      <c r="B258" t="s">
        <v>124</v>
      </c>
      <c r="C258" t="s">
        <v>99</v>
      </c>
      <c r="D258" t="s">
        <v>16</v>
      </c>
      <c r="E258">
        <v>0.5</v>
      </c>
      <c r="F258">
        <v>2396</v>
      </c>
    </row>
    <row r="259" spans="1:6" x14ac:dyDescent="0.2">
      <c r="A259" t="s">
        <v>135</v>
      </c>
      <c r="B259" t="s">
        <v>124</v>
      </c>
      <c r="C259" t="s">
        <v>99</v>
      </c>
      <c r="D259" t="s">
        <v>16</v>
      </c>
      <c r="E259">
        <v>0.5</v>
      </c>
      <c r="F259">
        <v>2438</v>
      </c>
    </row>
    <row r="260" spans="1:6" x14ac:dyDescent="0.2">
      <c r="A260" t="s">
        <v>135</v>
      </c>
      <c r="B260" t="s">
        <v>124</v>
      </c>
      <c r="C260" t="s">
        <v>99</v>
      </c>
      <c r="D260" t="s">
        <v>16</v>
      </c>
      <c r="E260">
        <v>0.5</v>
      </c>
      <c r="F260">
        <v>2470</v>
      </c>
    </row>
    <row r="261" spans="1:6" x14ac:dyDescent="0.2">
      <c r="A261" t="s">
        <v>135</v>
      </c>
      <c r="B261" t="s">
        <v>125</v>
      </c>
      <c r="C261" t="s">
        <v>108</v>
      </c>
      <c r="D261" t="s">
        <v>16</v>
      </c>
      <c r="E261">
        <v>0.5</v>
      </c>
      <c r="F261">
        <v>2097</v>
      </c>
    </row>
    <row r="262" spans="1:6" x14ac:dyDescent="0.2">
      <c r="A262" t="s">
        <v>135</v>
      </c>
      <c r="B262" t="s">
        <v>125</v>
      </c>
      <c r="C262" t="s">
        <v>108</v>
      </c>
      <c r="D262" t="s">
        <v>16</v>
      </c>
      <c r="E262">
        <v>0.5</v>
      </c>
      <c r="F262">
        <v>2103</v>
      </c>
    </row>
    <row r="263" spans="1:6" x14ac:dyDescent="0.2">
      <c r="A263" t="s">
        <v>135</v>
      </c>
      <c r="B263" t="s">
        <v>125</v>
      </c>
      <c r="C263" t="s">
        <v>108</v>
      </c>
      <c r="D263" t="s">
        <v>16</v>
      </c>
      <c r="E263">
        <v>0.5</v>
      </c>
      <c r="F263">
        <v>2167</v>
      </c>
    </row>
    <row r="264" spans="1:6" x14ac:dyDescent="0.2">
      <c r="A264" t="s">
        <v>135</v>
      </c>
      <c r="B264" t="s">
        <v>126</v>
      </c>
      <c r="C264" t="s">
        <v>84</v>
      </c>
      <c r="D264" t="s">
        <v>16</v>
      </c>
      <c r="E264">
        <v>0.5</v>
      </c>
      <c r="F264">
        <v>1329</v>
      </c>
    </row>
    <row r="265" spans="1:6" x14ac:dyDescent="0.2">
      <c r="A265" t="s">
        <v>135</v>
      </c>
      <c r="B265" t="s">
        <v>126</v>
      </c>
      <c r="C265" t="s">
        <v>84</v>
      </c>
      <c r="D265" t="s">
        <v>16</v>
      </c>
      <c r="E265">
        <v>0.5</v>
      </c>
      <c r="F265">
        <v>1344</v>
      </c>
    </row>
    <row r="266" spans="1:6" x14ac:dyDescent="0.2">
      <c r="A266" t="s">
        <v>135</v>
      </c>
      <c r="B266" t="s">
        <v>126</v>
      </c>
      <c r="C266" t="s">
        <v>84</v>
      </c>
      <c r="D266" t="s">
        <v>16</v>
      </c>
      <c r="E266">
        <v>0.5</v>
      </c>
      <c r="F266">
        <v>1328</v>
      </c>
    </row>
    <row r="267" spans="1:6" x14ac:dyDescent="0.2">
      <c r="A267" t="s">
        <v>135</v>
      </c>
      <c r="B267" t="s">
        <v>116</v>
      </c>
      <c r="C267" t="s">
        <v>63</v>
      </c>
      <c r="D267" t="s">
        <v>16</v>
      </c>
      <c r="E267">
        <v>0.5</v>
      </c>
      <c r="F267">
        <v>2464</v>
      </c>
    </row>
    <row r="268" spans="1:6" x14ac:dyDescent="0.2">
      <c r="A268" t="s">
        <v>135</v>
      </c>
      <c r="B268" t="s">
        <v>116</v>
      </c>
      <c r="C268" t="s">
        <v>63</v>
      </c>
      <c r="D268" t="s">
        <v>16</v>
      </c>
      <c r="E268">
        <v>0.5</v>
      </c>
      <c r="F268">
        <v>2574</v>
      </c>
    </row>
    <row r="269" spans="1:6" x14ac:dyDescent="0.2">
      <c r="A269" t="s">
        <v>135</v>
      </c>
      <c r="B269" t="s">
        <v>116</v>
      </c>
      <c r="C269" t="s">
        <v>63</v>
      </c>
      <c r="D269" t="s">
        <v>16</v>
      </c>
      <c r="E269">
        <v>0.5</v>
      </c>
      <c r="F269">
        <v>2546</v>
      </c>
    </row>
    <row r="270" spans="1:6" x14ac:dyDescent="0.2">
      <c r="A270" t="s">
        <v>135</v>
      </c>
      <c r="B270" t="s">
        <v>117</v>
      </c>
      <c r="C270" t="s">
        <v>51</v>
      </c>
      <c r="D270" t="s">
        <v>16</v>
      </c>
      <c r="E270">
        <v>0.5</v>
      </c>
      <c r="F270">
        <v>2740</v>
      </c>
    </row>
    <row r="271" spans="1:6" x14ac:dyDescent="0.2">
      <c r="A271" t="s">
        <v>135</v>
      </c>
      <c r="B271" t="s">
        <v>117</v>
      </c>
      <c r="C271" t="s">
        <v>51</v>
      </c>
      <c r="D271" t="s">
        <v>16</v>
      </c>
      <c r="E271">
        <v>0.5</v>
      </c>
      <c r="F271">
        <v>2851</v>
      </c>
    </row>
    <row r="272" spans="1:6" x14ac:dyDescent="0.2">
      <c r="A272" t="s">
        <v>135</v>
      </c>
      <c r="B272" t="s">
        <v>117</v>
      </c>
      <c r="C272" t="s">
        <v>51</v>
      </c>
      <c r="D272" t="s">
        <v>16</v>
      </c>
      <c r="E272">
        <v>0.5</v>
      </c>
      <c r="F272">
        <v>2807</v>
      </c>
    </row>
    <row r="273" spans="1:6" x14ac:dyDescent="0.2">
      <c r="A273" t="s">
        <v>135</v>
      </c>
      <c r="B273" t="s">
        <v>118</v>
      </c>
      <c r="C273" t="s">
        <v>61</v>
      </c>
      <c r="D273" t="s">
        <v>16</v>
      </c>
      <c r="E273">
        <v>0.5</v>
      </c>
      <c r="F273">
        <v>3103</v>
      </c>
    </row>
    <row r="274" spans="1:6" x14ac:dyDescent="0.2">
      <c r="A274" t="s">
        <v>135</v>
      </c>
      <c r="B274" t="s">
        <v>118</v>
      </c>
      <c r="C274" t="s">
        <v>61</v>
      </c>
      <c r="D274" t="s">
        <v>16</v>
      </c>
      <c r="E274">
        <v>0.5</v>
      </c>
      <c r="F274">
        <v>3239</v>
      </c>
    </row>
    <row r="275" spans="1:6" x14ac:dyDescent="0.2">
      <c r="A275" t="s">
        <v>135</v>
      </c>
      <c r="B275" t="s">
        <v>118</v>
      </c>
      <c r="C275" t="s">
        <v>61</v>
      </c>
      <c r="D275" t="s">
        <v>16</v>
      </c>
      <c r="E275">
        <v>0.5</v>
      </c>
      <c r="F275">
        <v>3287</v>
      </c>
    </row>
    <row r="277" spans="1:6" x14ac:dyDescent="0.2">
      <c r="A277" t="s">
        <v>136</v>
      </c>
      <c r="B277" t="s">
        <v>113</v>
      </c>
      <c r="C277" t="s">
        <v>22</v>
      </c>
      <c r="D277" t="s">
        <v>16</v>
      </c>
      <c r="E277">
        <v>0.5</v>
      </c>
      <c r="F277">
        <v>2775</v>
      </c>
    </row>
    <row r="278" spans="1:6" x14ac:dyDescent="0.2">
      <c r="A278" t="s">
        <v>136</v>
      </c>
      <c r="B278" t="s">
        <v>113</v>
      </c>
      <c r="C278" t="s">
        <v>22</v>
      </c>
      <c r="D278" t="s">
        <v>16</v>
      </c>
      <c r="E278">
        <v>0.5</v>
      </c>
      <c r="F278">
        <v>2781</v>
      </c>
    </row>
    <row r="279" spans="1:6" x14ac:dyDescent="0.2">
      <c r="A279" t="s">
        <v>136</v>
      </c>
      <c r="B279" t="s">
        <v>113</v>
      </c>
      <c r="C279" t="s">
        <v>22</v>
      </c>
      <c r="D279" t="s">
        <v>16</v>
      </c>
      <c r="E279">
        <v>0.5</v>
      </c>
      <c r="F279">
        <v>2861</v>
      </c>
    </row>
    <row r="280" spans="1:6" x14ac:dyDescent="0.2">
      <c r="A280" t="s">
        <v>136</v>
      </c>
      <c r="B280" t="s">
        <v>114</v>
      </c>
      <c r="C280" t="s">
        <v>31</v>
      </c>
      <c r="D280" t="s">
        <v>16</v>
      </c>
      <c r="E280">
        <v>0.5</v>
      </c>
      <c r="F280">
        <v>1566</v>
      </c>
    </row>
    <row r="281" spans="1:6" x14ac:dyDescent="0.2">
      <c r="A281" t="s">
        <v>136</v>
      </c>
      <c r="B281" t="s">
        <v>114</v>
      </c>
      <c r="C281" t="s">
        <v>31</v>
      </c>
      <c r="D281" t="s">
        <v>16</v>
      </c>
      <c r="E281">
        <v>0.5</v>
      </c>
      <c r="F281">
        <v>1615</v>
      </c>
    </row>
    <row r="282" spans="1:6" x14ac:dyDescent="0.2">
      <c r="A282" t="s">
        <v>136</v>
      </c>
      <c r="B282" t="s">
        <v>114</v>
      </c>
      <c r="C282" t="s">
        <v>31</v>
      </c>
      <c r="D282" t="s">
        <v>16</v>
      </c>
      <c r="E282">
        <v>0.5</v>
      </c>
      <c r="F282">
        <v>1658</v>
      </c>
    </row>
    <row r="283" spans="1:6" x14ac:dyDescent="0.2">
      <c r="A283" t="s">
        <v>136</v>
      </c>
      <c r="B283" t="s">
        <v>115</v>
      </c>
      <c r="C283" t="s">
        <v>40</v>
      </c>
      <c r="D283" t="s">
        <v>16</v>
      </c>
      <c r="E283">
        <v>0.5</v>
      </c>
      <c r="F283">
        <v>1482</v>
      </c>
    </row>
    <row r="284" spans="1:6" x14ac:dyDescent="0.2">
      <c r="A284" t="s">
        <v>136</v>
      </c>
      <c r="B284" t="s">
        <v>115</v>
      </c>
      <c r="C284" t="s">
        <v>40</v>
      </c>
      <c r="D284" t="s">
        <v>16</v>
      </c>
      <c r="E284">
        <v>0.5</v>
      </c>
      <c r="F284">
        <v>1530</v>
      </c>
    </row>
    <row r="285" spans="1:6" x14ac:dyDescent="0.2">
      <c r="A285" t="s">
        <v>136</v>
      </c>
      <c r="B285" t="s">
        <v>115</v>
      </c>
      <c r="C285" t="s">
        <v>40</v>
      </c>
      <c r="D285" t="s">
        <v>16</v>
      </c>
      <c r="E285">
        <v>0.5</v>
      </c>
      <c r="F285">
        <v>1578</v>
      </c>
    </row>
    <row r="286" spans="1:6" x14ac:dyDescent="0.2">
      <c r="A286" t="s">
        <v>136</v>
      </c>
      <c r="B286" t="s">
        <v>121</v>
      </c>
      <c r="C286" t="s">
        <v>71</v>
      </c>
      <c r="D286" t="s">
        <v>16</v>
      </c>
      <c r="E286">
        <v>0.5</v>
      </c>
      <c r="F286">
        <v>1415</v>
      </c>
    </row>
    <row r="287" spans="1:6" x14ac:dyDescent="0.2">
      <c r="A287" t="s">
        <v>136</v>
      </c>
      <c r="B287" t="s">
        <v>121</v>
      </c>
      <c r="C287" t="s">
        <v>71</v>
      </c>
      <c r="D287" t="s">
        <v>16</v>
      </c>
      <c r="E287">
        <v>0.5</v>
      </c>
      <c r="F287">
        <v>1434</v>
      </c>
    </row>
    <row r="288" spans="1:6" x14ac:dyDescent="0.2">
      <c r="A288" t="s">
        <v>136</v>
      </c>
      <c r="B288" t="s">
        <v>121</v>
      </c>
      <c r="C288" t="s">
        <v>71</v>
      </c>
      <c r="D288" t="s">
        <v>16</v>
      </c>
      <c r="E288">
        <v>0.5</v>
      </c>
      <c r="F288">
        <v>1462</v>
      </c>
    </row>
    <row r="289" spans="1:6" x14ac:dyDescent="0.2">
      <c r="A289" t="s">
        <v>136</v>
      </c>
      <c r="B289" t="s">
        <v>123</v>
      </c>
      <c r="C289" t="s">
        <v>94</v>
      </c>
      <c r="D289" t="s">
        <v>16</v>
      </c>
      <c r="E289">
        <v>0.5</v>
      </c>
      <c r="F289">
        <v>1903</v>
      </c>
    </row>
    <row r="290" spans="1:6" x14ac:dyDescent="0.2">
      <c r="A290" t="s">
        <v>136</v>
      </c>
      <c r="B290" t="s">
        <v>123</v>
      </c>
      <c r="C290" t="s">
        <v>94</v>
      </c>
      <c r="D290" t="s">
        <v>16</v>
      </c>
      <c r="E290">
        <v>0.5</v>
      </c>
      <c r="F290">
        <v>1912</v>
      </c>
    </row>
    <row r="291" spans="1:6" x14ac:dyDescent="0.2">
      <c r="A291" t="s">
        <v>136</v>
      </c>
      <c r="B291" t="s">
        <v>123</v>
      </c>
      <c r="C291" t="s">
        <v>94</v>
      </c>
      <c r="D291" t="s">
        <v>16</v>
      </c>
      <c r="E291">
        <v>0.5</v>
      </c>
      <c r="F291">
        <v>1955</v>
      </c>
    </row>
    <row r="292" spans="1:6" x14ac:dyDescent="0.2">
      <c r="A292" t="s">
        <v>136</v>
      </c>
      <c r="B292" t="s">
        <v>124</v>
      </c>
      <c r="C292" t="s">
        <v>100</v>
      </c>
      <c r="D292" t="s">
        <v>16</v>
      </c>
      <c r="E292">
        <v>0.5</v>
      </c>
      <c r="F292">
        <v>2445</v>
      </c>
    </row>
    <row r="293" spans="1:6" x14ac:dyDescent="0.2">
      <c r="A293" t="s">
        <v>136</v>
      </c>
      <c r="B293" t="s">
        <v>124</v>
      </c>
      <c r="C293" t="s">
        <v>100</v>
      </c>
      <c r="D293" t="s">
        <v>16</v>
      </c>
      <c r="E293">
        <v>0.5</v>
      </c>
      <c r="F293">
        <v>2545</v>
      </c>
    </row>
    <row r="294" spans="1:6" x14ac:dyDescent="0.2">
      <c r="A294" t="s">
        <v>136</v>
      </c>
      <c r="B294" t="s">
        <v>124</v>
      </c>
      <c r="C294" t="s">
        <v>100</v>
      </c>
      <c r="D294" t="s">
        <v>16</v>
      </c>
      <c r="E294">
        <v>0.5</v>
      </c>
      <c r="F294">
        <v>2511</v>
      </c>
    </row>
    <row r="295" spans="1:6" x14ac:dyDescent="0.2">
      <c r="A295" t="s">
        <v>136</v>
      </c>
      <c r="B295" t="s">
        <v>125</v>
      </c>
      <c r="C295" t="s">
        <v>109</v>
      </c>
      <c r="D295" t="s">
        <v>16</v>
      </c>
      <c r="E295">
        <v>0.5</v>
      </c>
      <c r="F295">
        <v>2261</v>
      </c>
    </row>
    <row r="296" spans="1:6" x14ac:dyDescent="0.2">
      <c r="A296" t="s">
        <v>136</v>
      </c>
      <c r="B296" t="s">
        <v>125</v>
      </c>
      <c r="C296" t="s">
        <v>109</v>
      </c>
      <c r="D296" t="s">
        <v>16</v>
      </c>
      <c r="E296">
        <v>0.5</v>
      </c>
      <c r="F296">
        <v>2224</v>
      </c>
    </row>
    <row r="297" spans="1:6" x14ac:dyDescent="0.2">
      <c r="A297" t="s">
        <v>136</v>
      </c>
      <c r="B297" t="s">
        <v>125</v>
      </c>
      <c r="C297" t="s">
        <v>109</v>
      </c>
      <c r="D297" t="s">
        <v>16</v>
      </c>
      <c r="E297">
        <v>0.5</v>
      </c>
      <c r="F297">
        <v>2297</v>
      </c>
    </row>
    <row r="298" spans="1:6" x14ac:dyDescent="0.2">
      <c r="A298" t="s">
        <v>136</v>
      </c>
      <c r="B298" t="s">
        <v>126</v>
      </c>
      <c r="C298" t="s">
        <v>79</v>
      </c>
      <c r="D298" t="s">
        <v>16</v>
      </c>
      <c r="E298">
        <v>0.5</v>
      </c>
      <c r="F298">
        <v>1197</v>
      </c>
    </row>
    <row r="299" spans="1:6" x14ac:dyDescent="0.2">
      <c r="A299" t="s">
        <v>136</v>
      </c>
      <c r="B299" t="s">
        <v>126</v>
      </c>
      <c r="C299" t="s">
        <v>79</v>
      </c>
      <c r="D299" t="s">
        <v>16</v>
      </c>
      <c r="E299">
        <v>0.5</v>
      </c>
      <c r="F299">
        <v>1234</v>
      </c>
    </row>
    <row r="300" spans="1:6" x14ac:dyDescent="0.2">
      <c r="A300" t="s">
        <v>136</v>
      </c>
      <c r="B300" t="s">
        <v>126</v>
      </c>
      <c r="C300" t="s">
        <v>79</v>
      </c>
      <c r="D300" t="s">
        <v>16</v>
      </c>
      <c r="E300">
        <v>0.5</v>
      </c>
      <c r="F300">
        <v>1229</v>
      </c>
    </row>
    <row r="301" spans="1:6" x14ac:dyDescent="0.2">
      <c r="A301" t="s">
        <v>136</v>
      </c>
      <c r="B301" t="s">
        <v>116</v>
      </c>
      <c r="C301" t="s">
        <v>44</v>
      </c>
      <c r="D301" t="s">
        <v>16</v>
      </c>
      <c r="E301">
        <v>0.5</v>
      </c>
      <c r="F301">
        <v>3366</v>
      </c>
    </row>
    <row r="302" spans="1:6" x14ac:dyDescent="0.2">
      <c r="A302" t="s">
        <v>136</v>
      </c>
      <c r="B302" t="s">
        <v>116</v>
      </c>
      <c r="C302" t="s">
        <v>44</v>
      </c>
      <c r="D302" t="s">
        <v>16</v>
      </c>
      <c r="E302">
        <v>0.5</v>
      </c>
      <c r="F302">
        <v>3475</v>
      </c>
    </row>
    <row r="303" spans="1:6" x14ac:dyDescent="0.2">
      <c r="A303" t="s">
        <v>136</v>
      </c>
      <c r="B303" t="s">
        <v>116</v>
      </c>
      <c r="C303" t="s">
        <v>44</v>
      </c>
      <c r="D303" t="s">
        <v>16</v>
      </c>
      <c r="E303">
        <v>0.5</v>
      </c>
      <c r="F303">
        <v>3467</v>
      </c>
    </row>
    <row r="304" spans="1:6" x14ac:dyDescent="0.2">
      <c r="A304" t="s">
        <v>136</v>
      </c>
      <c r="B304" t="s">
        <v>117</v>
      </c>
      <c r="C304" t="s">
        <v>53</v>
      </c>
      <c r="D304" t="s">
        <v>16</v>
      </c>
      <c r="E304">
        <v>0.5</v>
      </c>
      <c r="F304">
        <v>3632</v>
      </c>
    </row>
    <row r="305" spans="1:6" x14ac:dyDescent="0.2">
      <c r="A305" t="s">
        <v>136</v>
      </c>
      <c r="B305" t="s">
        <v>117</v>
      </c>
      <c r="C305" t="s">
        <v>53</v>
      </c>
      <c r="D305" t="s">
        <v>16</v>
      </c>
      <c r="E305">
        <v>0.5</v>
      </c>
      <c r="F305">
        <v>3801</v>
      </c>
    </row>
    <row r="306" spans="1:6" x14ac:dyDescent="0.2">
      <c r="A306" t="s">
        <v>136</v>
      </c>
      <c r="B306" t="s">
        <v>117</v>
      </c>
      <c r="C306" t="s">
        <v>53</v>
      </c>
      <c r="D306" t="s">
        <v>16</v>
      </c>
      <c r="E306">
        <v>0.5</v>
      </c>
      <c r="F306">
        <v>3790</v>
      </c>
    </row>
    <row r="307" spans="1:6" x14ac:dyDescent="0.2">
      <c r="A307" t="s">
        <v>136</v>
      </c>
      <c r="B307" t="s">
        <v>118</v>
      </c>
      <c r="C307" t="s">
        <v>57</v>
      </c>
      <c r="D307" t="s">
        <v>16</v>
      </c>
      <c r="E307">
        <v>0.5</v>
      </c>
      <c r="F307">
        <v>2951</v>
      </c>
    </row>
    <row r="308" spans="1:6" x14ac:dyDescent="0.2">
      <c r="A308" t="s">
        <v>136</v>
      </c>
      <c r="B308" t="s">
        <v>118</v>
      </c>
      <c r="C308" t="s">
        <v>57</v>
      </c>
      <c r="D308" t="s">
        <v>16</v>
      </c>
      <c r="E308">
        <v>0.5</v>
      </c>
      <c r="F308">
        <v>3065</v>
      </c>
    </row>
    <row r="309" spans="1:6" x14ac:dyDescent="0.2">
      <c r="A309" t="s">
        <v>136</v>
      </c>
      <c r="B309" t="s">
        <v>118</v>
      </c>
      <c r="C309" t="s">
        <v>57</v>
      </c>
      <c r="D309" t="s">
        <v>16</v>
      </c>
      <c r="E309">
        <v>0.5</v>
      </c>
      <c r="F309">
        <v>3035</v>
      </c>
    </row>
  </sheetData>
  <sortState xmlns:xlrd2="http://schemas.microsoft.com/office/spreadsheetml/2017/richdata2" ref="C2:K300">
    <sortCondition ref="C2:C30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CCCF-3592-6948-B076-5127756937A8}">
  <dimension ref="A1:Z51"/>
  <sheetViews>
    <sheetView workbookViewId="0">
      <selection activeCell="G39" sqref="G39:M51"/>
    </sheetView>
  </sheetViews>
  <sheetFormatPr baseColWidth="10" defaultRowHeight="16" x14ac:dyDescent="0.2"/>
  <cols>
    <col min="7" max="7" width="14.5" bestFit="1" customWidth="1"/>
  </cols>
  <sheetData>
    <row r="1" spans="1:26" x14ac:dyDescent="0.2">
      <c r="C1" t="s">
        <v>0</v>
      </c>
      <c r="D1" t="s">
        <v>1</v>
      </c>
      <c r="E1" t="s">
        <v>2</v>
      </c>
      <c r="F1" t="s">
        <v>3</v>
      </c>
      <c r="G1" t="s">
        <v>137</v>
      </c>
      <c r="H1" t="s">
        <v>138</v>
      </c>
      <c r="L1" t="s">
        <v>0</v>
      </c>
      <c r="M1" t="s">
        <v>1</v>
      </c>
      <c r="N1" t="s">
        <v>2</v>
      </c>
      <c r="O1" t="s">
        <v>3</v>
      </c>
      <c r="P1" t="s">
        <v>137</v>
      </c>
      <c r="Q1" t="s">
        <v>138</v>
      </c>
      <c r="U1" t="s">
        <v>0</v>
      </c>
      <c r="V1" t="s">
        <v>1</v>
      </c>
      <c r="W1" t="s">
        <v>2</v>
      </c>
      <c r="X1" t="s">
        <v>3</v>
      </c>
      <c r="Y1" t="s">
        <v>137</v>
      </c>
      <c r="Z1" t="s">
        <v>138</v>
      </c>
    </row>
    <row r="2" spans="1:26" x14ac:dyDescent="0.2">
      <c r="A2" t="s">
        <v>127</v>
      </c>
      <c r="B2" t="s">
        <v>113</v>
      </c>
      <c r="C2" t="s">
        <v>23</v>
      </c>
      <c r="D2" t="s">
        <v>16</v>
      </c>
      <c r="E2">
        <v>0.5</v>
      </c>
      <c r="F2">
        <v>2456</v>
      </c>
      <c r="G2">
        <f>F2*Calibration_05032022!$D$25+Calibration_05032022!$D$26</f>
        <v>2.333771196247969</v>
      </c>
      <c r="H2">
        <f>G2*5</f>
        <v>11.668855981239846</v>
      </c>
      <c r="J2" t="s">
        <v>128</v>
      </c>
      <c r="K2" t="s">
        <v>113</v>
      </c>
      <c r="L2" t="s">
        <v>24</v>
      </c>
      <c r="M2" t="s">
        <v>16</v>
      </c>
      <c r="N2">
        <v>0.5</v>
      </c>
      <c r="O2">
        <v>2364</v>
      </c>
      <c r="P2">
        <f>O2*Calibration_05032022!$D$25+Calibration_05032022!$D$26</f>
        <v>2.2484869481080931</v>
      </c>
      <c r="Q2">
        <f>P2*5</f>
        <v>11.242434740540466</v>
      </c>
      <c r="S2" t="s">
        <v>129</v>
      </c>
      <c r="T2" t="s">
        <v>113</v>
      </c>
      <c r="U2" t="s">
        <v>25</v>
      </c>
      <c r="V2" t="s">
        <v>16</v>
      </c>
      <c r="W2">
        <v>0.5</v>
      </c>
      <c r="X2">
        <v>3770</v>
      </c>
      <c r="Y2">
        <f>X2*Calibration_05032022!$D$25+Calibration_05032022!$D$26</f>
        <v>3.5518527403327207</v>
      </c>
      <c r="Z2">
        <f>Y2*5</f>
        <v>17.759263701663603</v>
      </c>
    </row>
    <row r="3" spans="1:26" x14ac:dyDescent="0.2">
      <c r="A3" t="s">
        <v>127</v>
      </c>
      <c r="B3" t="s">
        <v>113</v>
      </c>
      <c r="C3" t="s">
        <v>23</v>
      </c>
      <c r="D3" t="s">
        <v>16</v>
      </c>
      <c r="E3">
        <v>0.5</v>
      </c>
      <c r="F3">
        <v>2460</v>
      </c>
      <c r="G3">
        <f>F3*Calibration_05032022!$D$25+Calibration_05032022!$D$26</f>
        <v>2.3374792070366595</v>
      </c>
      <c r="H3">
        <f t="shared" ref="H3:H34" si="0">G3*5</f>
        <v>11.687396035183298</v>
      </c>
      <c r="J3" t="s">
        <v>128</v>
      </c>
      <c r="K3" t="s">
        <v>113</v>
      </c>
      <c r="L3" t="s">
        <v>24</v>
      </c>
      <c r="M3" t="s">
        <v>16</v>
      </c>
      <c r="N3">
        <v>0.5</v>
      </c>
      <c r="O3">
        <v>2864</v>
      </c>
      <c r="P3">
        <f>O3*Calibration_05032022!$D$25+Calibration_05032022!$D$26</f>
        <v>2.711988296694376</v>
      </c>
      <c r="Q3">
        <f t="shared" ref="Q3:Q34" si="1">P3*5</f>
        <v>13.55994148347188</v>
      </c>
      <c r="S3" t="s">
        <v>129</v>
      </c>
      <c r="T3" t="s">
        <v>113</v>
      </c>
      <c r="U3" t="s">
        <v>25</v>
      </c>
      <c r="V3" t="s">
        <v>16</v>
      </c>
      <c r="W3">
        <v>0.5</v>
      </c>
      <c r="X3">
        <v>3938</v>
      </c>
      <c r="Y3">
        <f>X3*Calibration_05032022!$D$25+Calibration_05032022!$D$26</f>
        <v>3.7075891934577117</v>
      </c>
      <c r="Z3">
        <f t="shared" ref="Z3:Z34" si="2">Y3*5</f>
        <v>18.537945967288557</v>
      </c>
    </row>
    <row r="4" spans="1:26" x14ac:dyDescent="0.2">
      <c r="A4" t="s">
        <v>127</v>
      </c>
      <c r="B4" t="s">
        <v>113</v>
      </c>
      <c r="C4" t="s">
        <v>23</v>
      </c>
      <c r="D4" t="s">
        <v>16</v>
      </c>
      <c r="E4">
        <v>0.5</v>
      </c>
      <c r="F4">
        <v>2417</v>
      </c>
      <c r="G4">
        <f>F4*Calibration_05032022!$D$25+Calibration_05032022!$D$26</f>
        <v>2.2976180910582391</v>
      </c>
      <c r="H4">
        <f t="shared" si="0"/>
        <v>11.488090455291196</v>
      </c>
      <c r="J4" t="s">
        <v>128</v>
      </c>
      <c r="K4" t="s">
        <v>113</v>
      </c>
      <c r="L4" t="s">
        <v>24</v>
      </c>
      <c r="M4" t="s">
        <v>16</v>
      </c>
      <c r="N4">
        <v>0.5</v>
      </c>
      <c r="O4">
        <v>2491</v>
      </c>
      <c r="P4">
        <f>O4*Calibration_05032022!$D$25+Calibration_05032022!$D$26</f>
        <v>2.366216290649009</v>
      </c>
      <c r="Q4">
        <f t="shared" si="1"/>
        <v>11.831081453245044</v>
      </c>
      <c r="S4" t="s">
        <v>129</v>
      </c>
      <c r="T4" t="s">
        <v>113</v>
      </c>
      <c r="U4" t="s">
        <v>25</v>
      </c>
      <c r="V4" t="s">
        <v>16</v>
      </c>
      <c r="W4">
        <v>0.5</v>
      </c>
      <c r="X4">
        <v>3923</v>
      </c>
      <c r="Y4">
        <f>X4*Calibration_05032022!$D$25+Calibration_05032022!$D$26</f>
        <v>3.693684153000123</v>
      </c>
      <c r="Z4">
        <f t="shared" si="2"/>
        <v>18.468420765000616</v>
      </c>
    </row>
    <row r="5" spans="1:26" x14ac:dyDescent="0.2">
      <c r="A5" t="s">
        <v>127</v>
      </c>
      <c r="B5" t="s">
        <v>114</v>
      </c>
      <c r="C5" t="s">
        <v>32</v>
      </c>
      <c r="D5" t="s">
        <v>16</v>
      </c>
      <c r="E5">
        <v>0.5</v>
      </c>
      <c r="F5">
        <v>1546</v>
      </c>
      <c r="G5">
        <f>F5*Calibration_05032022!$D$25+Calibration_05032022!$D$26</f>
        <v>1.4901987418209341</v>
      </c>
      <c r="H5">
        <f t="shared" si="0"/>
        <v>7.4509937091046705</v>
      </c>
      <c r="J5" t="s">
        <v>128</v>
      </c>
      <c r="K5" t="s">
        <v>114</v>
      </c>
      <c r="L5" t="s">
        <v>33</v>
      </c>
      <c r="M5" t="s">
        <v>16</v>
      </c>
      <c r="N5">
        <v>0.5</v>
      </c>
      <c r="O5">
        <v>1513</v>
      </c>
      <c r="P5">
        <f>O5*Calibration_05032022!$D$25+Calibration_05032022!$D$26</f>
        <v>1.4596076528142397</v>
      </c>
      <c r="Q5">
        <f t="shared" si="1"/>
        <v>7.2980382640711987</v>
      </c>
      <c r="S5" t="s">
        <v>129</v>
      </c>
      <c r="T5" t="s">
        <v>114</v>
      </c>
      <c r="U5" t="s">
        <v>34</v>
      </c>
      <c r="V5" t="s">
        <v>16</v>
      </c>
      <c r="W5">
        <v>0.5</v>
      </c>
      <c r="X5">
        <v>1490</v>
      </c>
      <c r="Y5">
        <f>X5*Calibration_05032022!$D$25+Calibration_05032022!$D$26</f>
        <v>1.4382865907792706</v>
      </c>
      <c r="Z5">
        <f t="shared" si="2"/>
        <v>7.1914329538963528</v>
      </c>
    </row>
    <row r="6" spans="1:26" x14ac:dyDescent="0.2">
      <c r="A6" t="s">
        <v>127</v>
      </c>
      <c r="B6" t="s">
        <v>114</v>
      </c>
      <c r="C6" t="s">
        <v>32</v>
      </c>
      <c r="D6" t="s">
        <v>16</v>
      </c>
      <c r="E6">
        <v>0.5</v>
      </c>
      <c r="F6">
        <v>1622</v>
      </c>
      <c r="G6">
        <f>F6*Calibration_05032022!$D$25+Calibration_05032022!$D$26</f>
        <v>1.5606509468060492</v>
      </c>
      <c r="H6">
        <f t="shared" si="0"/>
        <v>7.8032547340302463</v>
      </c>
      <c r="J6" t="s">
        <v>128</v>
      </c>
      <c r="K6" t="s">
        <v>114</v>
      </c>
      <c r="L6" t="s">
        <v>33</v>
      </c>
      <c r="M6" t="s">
        <v>16</v>
      </c>
      <c r="N6">
        <v>0.5</v>
      </c>
      <c r="O6">
        <v>1600</v>
      </c>
      <c r="P6">
        <f>O6*Calibration_05032022!$D$25+Calibration_05032022!$D$26</f>
        <v>1.5402568874682527</v>
      </c>
      <c r="Q6">
        <f t="shared" si="1"/>
        <v>7.7012844373412639</v>
      </c>
      <c r="S6" t="s">
        <v>129</v>
      </c>
      <c r="T6" t="s">
        <v>114</v>
      </c>
      <c r="U6" t="s">
        <v>34</v>
      </c>
      <c r="V6" t="s">
        <v>16</v>
      </c>
      <c r="W6">
        <v>0.5</v>
      </c>
      <c r="X6">
        <v>1619</v>
      </c>
      <c r="Y6">
        <f>X6*Calibration_05032022!$D$25+Calibration_05032022!$D$26</f>
        <v>1.5578699387145316</v>
      </c>
      <c r="Z6">
        <f t="shared" si="2"/>
        <v>7.7893496935726585</v>
      </c>
    </row>
    <row r="7" spans="1:26" x14ac:dyDescent="0.2">
      <c r="A7" t="s">
        <v>127</v>
      </c>
      <c r="B7" t="s">
        <v>114</v>
      </c>
      <c r="C7" t="s">
        <v>32</v>
      </c>
      <c r="D7" t="s">
        <v>16</v>
      </c>
      <c r="E7">
        <v>0.5</v>
      </c>
      <c r="F7">
        <v>1645</v>
      </c>
      <c r="G7">
        <f>F7*Calibration_05032022!$D$25+Calibration_05032022!$D$26</f>
        <v>1.5819720088410183</v>
      </c>
      <c r="H7">
        <f t="shared" si="0"/>
        <v>7.9098600442050913</v>
      </c>
      <c r="J7" t="s">
        <v>128</v>
      </c>
      <c r="K7" t="s">
        <v>114</v>
      </c>
      <c r="L7" t="s">
        <v>33</v>
      </c>
      <c r="M7" t="s">
        <v>16</v>
      </c>
      <c r="N7">
        <v>0.5</v>
      </c>
      <c r="O7">
        <v>1582</v>
      </c>
      <c r="P7">
        <f>O7*Calibration_05032022!$D$25+Calibration_05032022!$D$26</f>
        <v>1.5235708389191467</v>
      </c>
      <c r="Q7">
        <f t="shared" si="1"/>
        <v>7.6178541945957337</v>
      </c>
      <c r="S7" t="s">
        <v>129</v>
      </c>
      <c r="T7" t="s">
        <v>114</v>
      </c>
      <c r="U7" t="s">
        <v>34</v>
      </c>
      <c r="V7" t="s">
        <v>16</v>
      </c>
      <c r="W7">
        <v>0.5</v>
      </c>
      <c r="X7">
        <v>1638</v>
      </c>
      <c r="Y7">
        <f>X7*Calibration_05032022!$D$25+Calibration_05032022!$D$26</f>
        <v>1.5754829899608103</v>
      </c>
      <c r="Z7">
        <f t="shared" si="2"/>
        <v>7.8774149498040513</v>
      </c>
    </row>
    <row r="8" spans="1:26" x14ac:dyDescent="0.2">
      <c r="A8" t="s">
        <v>127</v>
      </c>
      <c r="B8" t="s">
        <v>115</v>
      </c>
      <c r="C8" t="s">
        <v>41</v>
      </c>
      <c r="D8" t="s">
        <v>16</v>
      </c>
      <c r="E8">
        <v>0.5</v>
      </c>
      <c r="F8">
        <v>1201</v>
      </c>
      <c r="G8">
        <f>F8*Calibration_05032022!$D$25+Calibration_05032022!$D$26</f>
        <v>1.170382811296399</v>
      </c>
      <c r="H8">
        <f t="shared" si="0"/>
        <v>5.8519140564819949</v>
      </c>
      <c r="J8" t="s">
        <v>128</v>
      </c>
      <c r="K8" t="s">
        <v>115</v>
      </c>
      <c r="L8" t="s">
        <v>42</v>
      </c>
      <c r="M8" t="s">
        <v>16</v>
      </c>
      <c r="N8">
        <v>0.5</v>
      </c>
      <c r="O8">
        <v>1449</v>
      </c>
      <c r="P8">
        <f>O8*Calibration_05032022!$D$25+Calibration_05032022!$D$26</f>
        <v>1.4002794801951954</v>
      </c>
      <c r="Q8">
        <f t="shared" si="1"/>
        <v>7.0013974009759767</v>
      </c>
      <c r="S8" t="s">
        <v>129</v>
      </c>
      <c r="T8" t="s">
        <v>115</v>
      </c>
      <c r="U8" t="s">
        <v>43</v>
      </c>
      <c r="V8" t="s">
        <v>16</v>
      </c>
      <c r="W8">
        <v>0.5</v>
      </c>
      <c r="X8">
        <v>1332</v>
      </c>
      <c r="Y8">
        <f>X8*Calibration_05032022!$D$25+Calibration_05032022!$D$26</f>
        <v>1.2918201646260052</v>
      </c>
      <c r="Z8">
        <f t="shared" si="2"/>
        <v>6.4591008231300258</v>
      </c>
    </row>
    <row r="9" spans="1:26" x14ac:dyDescent="0.2">
      <c r="A9" t="s">
        <v>127</v>
      </c>
      <c r="B9" t="s">
        <v>115</v>
      </c>
      <c r="C9" t="s">
        <v>41</v>
      </c>
      <c r="D9" t="s">
        <v>16</v>
      </c>
      <c r="E9">
        <v>0.5</v>
      </c>
      <c r="F9">
        <v>1271</v>
      </c>
      <c r="G9">
        <f>F9*Calibration_05032022!$D$25+Calibration_05032022!$D$26</f>
        <v>1.2352730000984786</v>
      </c>
      <c r="H9">
        <f t="shared" si="0"/>
        <v>6.1763650004923933</v>
      </c>
      <c r="J9" t="s">
        <v>128</v>
      </c>
      <c r="K9" t="s">
        <v>115</v>
      </c>
      <c r="L9" t="s">
        <v>42</v>
      </c>
      <c r="M9" t="s">
        <v>16</v>
      </c>
      <c r="N9">
        <v>0.5</v>
      </c>
      <c r="O9">
        <v>1538</v>
      </c>
      <c r="P9">
        <f>O9*Calibration_05032022!$D$25+Calibration_05032022!$D$26</f>
        <v>1.4827827202435537</v>
      </c>
      <c r="Q9">
        <f t="shared" si="1"/>
        <v>7.4139136012177689</v>
      </c>
      <c r="S9" t="s">
        <v>129</v>
      </c>
      <c r="T9" t="s">
        <v>115</v>
      </c>
      <c r="U9" t="s">
        <v>43</v>
      </c>
      <c r="V9" t="s">
        <v>16</v>
      </c>
      <c r="W9">
        <v>0.5</v>
      </c>
      <c r="X9">
        <v>1335</v>
      </c>
      <c r="Y9">
        <f>X9*Calibration_05032022!$D$25+Calibration_05032022!$D$26</f>
        <v>1.2946011727175228</v>
      </c>
      <c r="Z9">
        <f t="shared" si="2"/>
        <v>6.4730058635876144</v>
      </c>
    </row>
    <row r="10" spans="1:26" x14ac:dyDescent="0.2">
      <c r="A10" t="s">
        <v>127</v>
      </c>
      <c r="B10" t="s">
        <v>115</v>
      </c>
      <c r="C10" t="s">
        <v>41</v>
      </c>
      <c r="D10" t="s">
        <v>16</v>
      </c>
      <c r="E10">
        <v>0.5</v>
      </c>
      <c r="F10">
        <v>1316</v>
      </c>
      <c r="G10">
        <f>F10*Calibration_05032022!$D$25+Calibration_05032022!$D$26</f>
        <v>1.2769881214712442</v>
      </c>
      <c r="H10">
        <f t="shared" si="0"/>
        <v>6.3849406073562207</v>
      </c>
      <c r="J10" t="s">
        <v>128</v>
      </c>
      <c r="K10" t="s">
        <v>115</v>
      </c>
      <c r="L10" t="s">
        <v>42</v>
      </c>
      <c r="M10" t="s">
        <v>16</v>
      </c>
      <c r="N10">
        <v>0.5</v>
      </c>
      <c r="O10">
        <v>1555</v>
      </c>
      <c r="P10">
        <f>O10*Calibration_05032022!$D$25+Calibration_05032022!$D$26</f>
        <v>1.4985417660954874</v>
      </c>
      <c r="Q10">
        <f t="shared" si="1"/>
        <v>7.4927088304774365</v>
      </c>
      <c r="S10" t="s">
        <v>129</v>
      </c>
      <c r="T10" t="s">
        <v>115</v>
      </c>
      <c r="U10" t="s">
        <v>43</v>
      </c>
      <c r="V10" t="s">
        <v>16</v>
      </c>
      <c r="W10">
        <v>0.5</v>
      </c>
      <c r="X10">
        <v>1365</v>
      </c>
      <c r="Y10">
        <f>X10*Calibration_05032022!$D$25+Calibration_05032022!$D$26</f>
        <v>1.3224112536326997</v>
      </c>
      <c r="Z10">
        <f t="shared" si="2"/>
        <v>6.6120562681634985</v>
      </c>
    </row>
    <row r="11" spans="1:26" x14ac:dyDescent="0.2">
      <c r="A11" t="s">
        <v>127</v>
      </c>
      <c r="B11" t="s">
        <v>121</v>
      </c>
      <c r="C11" t="s">
        <v>80</v>
      </c>
      <c r="D11" t="s">
        <v>16</v>
      </c>
      <c r="E11">
        <v>0.5</v>
      </c>
      <c r="F11">
        <v>1257</v>
      </c>
      <c r="G11">
        <f>F11*Calibration_05032022!$D$25+Calibration_05032022!$D$26</f>
        <v>1.2222949623380628</v>
      </c>
      <c r="H11">
        <f t="shared" si="0"/>
        <v>6.1114748116903144</v>
      </c>
      <c r="J11" t="s">
        <v>128</v>
      </c>
      <c r="K11" t="s">
        <v>121</v>
      </c>
      <c r="L11" t="s">
        <v>78</v>
      </c>
      <c r="M11" t="s">
        <v>16</v>
      </c>
      <c r="N11">
        <v>0.5</v>
      </c>
      <c r="O11">
        <v>1094</v>
      </c>
      <c r="P11">
        <f>O11*Calibration_05032022!$D$25+Calibration_05032022!$D$26</f>
        <v>1.0711935226989344</v>
      </c>
      <c r="Q11">
        <f t="shared" si="1"/>
        <v>5.3559676134946717</v>
      </c>
      <c r="S11" t="s">
        <v>129</v>
      </c>
      <c r="T11" t="s">
        <v>121</v>
      </c>
      <c r="U11" t="s">
        <v>72</v>
      </c>
      <c r="V11" t="s">
        <v>16</v>
      </c>
      <c r="W11">
        <v>0.5</v>
      </c>
      <c r="X11">
        <v>1410</v>
      </c>
      <c r="Y11">
        <f>X11*Calibration_05032022!$D$25+Calibration_05032022!$D$26</f>
        <v>1.3641263750054653</v>
      </c>
      <c r="Z11">
        <f t="shared" si="2"/>
        <v>6.8206318750273267</v>
      </c>
    </row>
    <row r="12" spans="1:26" x14ac:dyDescent="0.2">
      <c r="A12" t="s">
        <v>127</v>
      </c>
      <c r="B12" t="s">
        <v>121</v>
      </c>
      <c r="C12" t="s">
        <v>80</v>
      </c>
      <c r="D12" t="s">
        <v>16</v>
      </c>
      <c r="E12">
        <v>0.5</v>
      </c>
      <c r="F12">
        <v>1285</v>
      </c>
      <c r="G12">
        <f>F12*Calibration_05032022!$D$25+Calibration_05032022!$D$26</f>
        <v>1.2482510378588945</v>
      </c>
      <c r="H12">
        <f t="shared" si="0"/>
        <v>6.2412551892944723</v>
      </c>
      <c r="J12" t="s">
        <v>128</v>
      </c>
      <c r="K12" t="s">
        <v>121</v>
      </c>
      <c r="L12" t="s">
        <v>78</v>
      </c>
      <c r="M12" t="s">
        <v>16</v>
      </c>
      <c r="N12">
        <v>0.5</v>
      </c>
      <c r="O12">
        <v>1035</v>
      </c>
      <c r="P12">
        <f>O12*Calibration_05032022!$D$25+Calibration_05032022!$D$26</f>
        <v>1.0165003635657532</v>
      </c>
      <c r="Q12">
        <f t="shared" si="1"/>
        <v>5.0825018178287662</v>
      </c>
      <c r="S12" t="s">
        <v>129</v>
      </c>
      <c r="T12" t="s">
        <v>121</v>
      </c>
      <c r="U12" t="s">
        <v>72</v>
      </c>
      <c r="V12" t="s">
        <v>16</v>
      </c>
      <c r="W12">
        <v>0.5</v>
      </c>
      <c r="X12">
        <v>1398</v>
      </c>
      <c r="Y12">
        <f>X12*Calibration_05032022!$D$25+Calibration_05032022!$D$26</f>
        <v>1.3530023426393945</v>
      </c>
      <c r="Z12">
        <f t="shared" si="2"/>
        <v>6.765011713196972</v>
      </c>
    </row>
    <row r="13" spans="1:26" x14ac:dyDescent="0.2">
      <c r="A13" t="s">
        <v>127</v>
      </c>
      <c r="B13" t="s">
        <v>121</v>
      </c>
      <c r="C13" t="s">
        <v>80</v>
      </c>
      <c r="D13" t="s">
        <v>16</v>
      </c>
      <c r="E13">
        <v>0.5</v>
      </c>
      <c r="F13">
        <v>1283</v>
      </c>
      <c r="G13">
        <f>F13*Calibration_05032022!$D$25+Calibration_05032022!$D$26</f>
        <v>1.2463970324645495</v>
      </c>
      <c r="H13">
        <f t="shared" si="0"/>
        <v>6.2319851623227471</v>
      </c>
      <c r="J13" t="s">
        <v>128</v>
      </c>
      <c r="K13" t="s">
        <v>121</v>
      </c>
      <c r="L13" t="s">
        <v>78</v>
      </c>
      <c r="M13" t="s">
        <v>16</v>
      </c>
      <c r="N13">
        <v>0.5</v>
      </c>
      <c r="O13">
        <v>1022</v>
      </c>
      <c r="P13">
        <f>O13*Calibration_05032022!$D$25+Calibration_05032022!$D$26</f>
        <v>1.0044493285025098</v>
      </c>
      <c r="Q13">
        <f t="shared" si="1"/>
        <v>5.0222466425125489</v>
      </c>
      <c r="S13" t="s">
        <v>129</v>
      </c>
      <c r="T13" t="s">
        <v>121</v>
      </c>
      <c r="U13" t="s">
        <v>72</v>
      </c>
      <c r="V13" t="s">
        <v>16</v>
      </c>
      <c r="W13">
        <v>0.5</v>
      </c>
      <c r="X13">
        <v>1410</v>
      </c>
      <c r="Y13">
        <f>X13*Calibration_05032022!$D$25+Calibration_05032022!$D$26</f>
        <v>1.3641263750054653</v>
      </c>
      <c r="Z13">
        <f t="shared" si="2"/>
        <v>6.8206318750273267</v>
      </c>
    </row>
    <row r="14" spans="1:26" x14ac:dyDescent="0.2">
      <c r="A14" t="s">
        <v>127</v>
      </c>
      <c r="B14" t="s">
        <v>123</v>
      </c>
      <c r="C14" t="s">
        <v>86</v>
      </c>
      <c r="D14" t="s">
        <v>16</v>
      </c>
      <c r="E14">
        <v>0.5</v>
      </c>
      <c r="F14">
        <v>1437</v>
      </c>
      <c r="G14">
        <f>F14*Calibration_05032022!$D$25+Calibration_05032022!$D$26</f>
        <v>1.3891554478291246</v>
      </c>
      <c r="H14">
        <f t="shared" si="0"/>
        <v>6.9457772391456229</v>
      </c>
      <c r="J14" t="s">
        <v>128</v>
      </c>
      <c r="K14" t="s">
        <v>123</v>
      </c>
      <c r="L14" t="s">
        <v>87</v>
      </c>
      <c r="M14" t="s">
        <v>16</v>
      </c>
      <c r="N14">
        <v>0.5</v>
      </c>
      <c r="O14">
        <v>1946</v>
      </c>
      <c r="P14">
        <f>O14*Calibration_05032022!$D$25+Calibration_05032022!$D$26</f>
        <v>1.8609998206899605</v>
      </c>
      <c r="Q14">
        <f t="shared" si="1"/>
        <v>9.3049991034498021</v>
      </c>
      <c r="S14" t="s">
        <v>129</v>
      </c>
      <c r="T14" t="s">
        <v>123</v>
      </c>
      <c r="U14" t="s">
        <v>88</v>
      </c>
      <c r="V14" t="s">
        <v>16</v>
      </c>
      <c r="W14">
        <v>0.5</v>
      </c>
      <c r="X14">
        <v>2034</v>
      </c>
      <c r="Y14">
        <f>X14*Calibration_05032022!$D$25+Calibration_05032022!$D$26</f>
        <v>1.9425760580411464</v>
      </c>
      <c r="Z14">
        <f t="shared" si="2"/>
        <v>9.7128802902057316</v>
      </c>
    </row>
    <row r="15" spans="1:26" x14ac:dyDescent="0.2">
      <c r="A15" t="s">
        <v>127</v>
      </c>
      <c r="B15" t="s">
        <v>123</v>
      </c>
      <c r="C15" t="s">
        <v>86</v>
      </c>
      <c r="D15" t="s">
        <v>16</v>
      </c>
      <c r="E15">
        <v>0.5</v>
      </c>
      <c r="F15">
        <v>1457</v>
      </c>
      <c r="G15">
        <f>F15*Calibration_05032022!$D$25+Calibration_05032022!$D$26</f>
        <v>1.4076955017725759</v>
      </c>
      <c r="H15">
        <f t="shared" si="0"/>
        <v>7.0384775088628793</v>
      </c>
      <c r="J15" t="s">
        <v>128</v>
      </c>
      <c r="K15" t="s">
        <v>123</v>
      </c>
      <c r="L15" t="s">
        <v>87</v>
      </c>
      <c r="M15" t="s">
        <v>16</v>
      </c>
      <c r="N15">
        <v>0.5</v>
      </c>
      <c r="O15">
        <v>3244</v>
      </c>
      <c r="P15">
        <f>O15*Calibration_05032022!$D$25+Calibration_05032022!$D$26</f>
        <v>3.0642493216199509</v>
      </c>
      <c r="Q15">
        <f t="shared" si="1"/>
        <v>15.321246608099754</v>
      </c>
      <c r="S15" t="s">
        <v>129</v>
      </c>
      <c r="T15" t="s">
        <v>123</v>
      </c>
      <c r="U15" t="s">
        <v>88</v>
      </c>
      <c r="V15" t="s">
        <v>16</v>
      </c>
      <c r="W15">
        <v>0.5</v>
      </c>
      <c r="X15">
        <v>2050</v>
      </c>
      <c r="Y15">
        <f>X15*Calibration_05032022!$D$25+Calibration_05032022!$D$26</f>
        <v>1.9574081011959075</v>
      </c>
      <c r="Z15">
        <f t="shared" si="2"/>
        <v>9.7870405059795367</v>
      </c>
    </row>
    <row r="16" spans="1:26" x14ac:dyDescent="0.2">
      <c r="A16" t="s">
        <v>127</v>
      </c>
      <c r="B16" t="s">
        <v>123</v>
      </c>
      <c r="C16" t="s">
        <v>86</v>
      </c>
      <c r="D16" t="s">
        <v>16</v>
      </c>
      <c r="E16">
        <v>0.5</v>
      </c>
      <c r="F16">
        <v>1471</v>
      </c>
      <c r="G16">
        <f>F16*Calibration_05032022!$D$25+Calibration_05032022!$D$26</f>
        <v>1.4206735395329917</v>
      </c>
      <c r="H16">
        <f t="shared" si="0"/>
        <v>7.1033676976649582</v>
      </c>
      <c r="J16" t="s">
        <v>128</v>
      </c>
      <c r="K16" t="s">
        <v>123</v>
      </c>
      <c r="L16" t="s">
        <v>87</v>
      </c>
      <c r="M16" t="s">
        <v>16</v>
      </c>
      <c r="N16">
        <v>0.5</v>
      </c>
      <c r="O16">
        <v>2015</v>
      </c>
      <c r="P16">
        <f>O16*Calibration_05032022!$D$25+Calibration_05032022!$D$26</f>
        <v>1.9249630067948675</v>
      </c>
      <c r="Q16">
        <f t="shared" si="1"/>
        <v>9.6248150339743379</v>
      </c>
      <c r="S16" t="s">
        <v>129</v>
      </c>
      <c r="T16" t="s">
        <v>123</v>
      </c>
      <c r="U16" t="s">
        <v>88</v>
      </c>
      <c r="V16" t="s">
        <v>16</v>
      </c>
      <c r="W16">
        <v>0.5</v>
      </c>
      <c r="X16">
        <v>2046</v>
      </c>
      <c r="Y16">
        <f>X16*Calibration_05032022!$D$25+Calibration_05032022!$D$26</f>
        <v>1.953700090407217</v>
      </c>
      <c r="Z16">
        <f t="shared" si="2"/>
        <v>9.7685004520360845</v>
      </c>
    </row>
    <row r="17" spans="1:26" x14ac:dyDescent="0.2">
      <c r="A17" t="s">
        <v>127</v>
      </c>
      <c r="B17" t="s">
        <v>124</v>
      </c>
      <c r="C17" t="s">
        <v>101</v>
      </c>
      <c r="D17" t="s">
        <v>16</v>
      </c>
      <c r="E17">
        <v>0.5</v>
      </c>
      <c r="F17">
        <v>1500</v>
      </c>
      <c r="G17">
        <f>F17*Calibration_05032022!$D$25+Calibration_05032022!$D$26</f>
        <v>1.4475566177509962</v>
      </c>
      <c r="H17">
        <f t="shared" si="0"/>
        <v>7.2377830887549806</v>
      </c>
      <c r="J17" t="s">
        <v>128</v>
      </c>
      <c r="K17" t="s">
        <v>124</v>
      </c>
      <c r="L17" t="s">
        <v>102</v>
      </c>
      <c r="M17" t="s">
        <v>16</v>
      </c>
      <c r="N17">
        <v>0.5</v>
      </c>
      <c r="O17">
        <v>1880</v>
      </c>
      <c r="P17">
        <f>O17*Calibration_05032022!$D$25+Calibration_05032022!$D$26</f>
        <v>1.7998176426765713</v>
      </c>
      <c r="Q17">
        <f t="shared" si="1"/>
        <v>8.9990882133828567</v>
      </c>
      <c r="S17" t="s">
        <v>129</v>
      </c>
      <c r="T17" t="s">
        <v>124</v>
      </c>
      <c r="U17" t="s">
        <v>103</v>
      </c>
      <c r="V17" t="s">
        <v>16</v>
      </c>
      <c r="W17">
        <v>0.5</v>
      </c>
      <c r="X17">
        <v>1681</v>
      </c>
      <c r="Y17">
        <f>X17*Calibration_05032022!$D$25+Calibration_05032022!$D$26</f>
        <v>1.6153441059392306</v>
      </c>
      <c r="Z17">
        <f t="shared" si="2"/>
        <v>8.0767205296961535</v>
      </c>
    </row>
    <row r="18" spans="1:26" x14ac:dyDescent="0.2">
      <c r="A18" t="s">
        <v>127</v>
      </c>
      <c r="B18" t="s">
        <v>124</v>
      </c>
      <c r="C18" t="s">
        <v>101</v>
      </c>
      <c r="D18" t="s">
        <v>16</v>
      </c>
      <c r="E18">
        <v>0.5</v>
      </c>
      <c r="F18">
        <v>1499</v>
      </c>
      <c r="G18">
        <f>F18*Calibration_05032022!$D$25+Calibration_05032022!$D$26</f>
        <v>1.4466296150538236</v>
      </c>
      <c r="H18">
        <f t="shared" si="0"/>
        <v>7.233148075269118</v>
      </c>
      <c r="J18" t="s">
        <v>128</v>
      </c>
      <c r="K18" t="s">
        <v>124</v>
      </c>
      <c r="L18" t="s">
        <v>102</v>
      </c>
      <c r="M18" t="s">
        <v>16</v>
      </c>
      <c r="N18">
        <v>0.5</v>
      </c>
      <c r="O18">
        <v>1904</v>
      </c>
      <c r="P18">
        <f>O18*Calibration_05032022!$D$25+Calibration_05032022!$D$26</f>
        <v>1.8220657074087128</v>
      </c>
      <c r="Q18">
        <f t="shared" si="1"/>
        <v>9.1103285370435643</v>
      </c>
      <c r="S18" t="s">
        <v>129</v>
      </c>
      <c r="T18" t="s">
        <v>124</v>
      </c>
      <c r="U18" t="s">
        <v>103</v>
      </c>
      <c r="V18" t="s">
        <v>16</v>
      </c>
      <c r="W18">
        <v>0.5</v>
      </c>
      <c r="X18">
        <v>1602</v>
      </c>
      <c r="Y18">
        <f>X18*Calibration_05032022!$D$25+Calibration_05032022!$D$26</f>
        <v>1.5421108928625979</v>
      </c>
      <c r="Z18">
        <f t="shared" si="2"/>
        <v>7.71055446431299</v>
      </c>
    </row>
    <row r="19" spans="1:26" x14ac:dyDescent="0.2">
      <c r="A19" t="s">
        <v>127</v>
      </c>
      <c r="B19" t="s">
        <v>124</v>
      </c>
      <c r="C19" t="s">
        <v>101</v>
      </c>
      <c r="D19" t="s">
        <v>16</v>
      </c>
      <c r="E19">
        <v>0.5</v>
      </c>
      <c r="F19">
        <v>1528</v>
      </c>
      <c r="G19">
        <f>F19*Calibration_05032022!$D$25+Calibration_05032022!$D$26</f>
        <v>1.4735126932718281</v>
      </c>
      <c r="H19">
        <f t="shared" si="0"/>
        <v>7.3675634663591403</v>
      </c>
      <c r="J19" t="s">
        <v>128</v>
      </c>
      <c r="K19" t="s">
        <v>124</v>
      </c>
      <c r="L19" t="s">
        <v>102</v>
      </c>
      <c r="M19" t="s">
        <v>16</v>
      </c>
      <c r="N19">
        <v>0.5</v>
      </c>
      <c r="O19">
        <v>1854</v>
      </c>
      <c r="P19">
        <f>O19*Calibration_05032022!$D$25+Calibration_05032022!$D$26</f>
        <v>1.7757155725500844</v>
      </c>
      <c r="Q19">
        <f t="shared" si="1"/>
        <v>8.8785778627504222</v>
      </c>
      <c r="S19" t="s">
        <v>129</v>
      </c>
      <c r="T19" t="s">
        <v>124</v>
      </c>
      <c r="U19" t="s">
        <v>103</v>
      </c>
      <c r="V19" t="s">
        <v>16</v>
      </c>
      <c r="W19">
        <v>0.5</v>
      </c>
      <c r="X19">
        <v>1643</v>
      </c>
      <c r="Y19">
        <f>X19*Calibration_05032022!$D$25+Calibration_05032022!$D$26</f>
        <v>1.5801180034466731</v>
      </c>
      <c r="Z19">
        <f t="shared" si="2"/>
        <v>7.9005900172333652</v>
      </c>
    </row>
    <row r="20" spans="1:26" x14ac:dyDescent="0.2">
      <c r="A20" t="s">
        <v>127</v>
      </c>
      <c r="B20" t="s">
        <v>125</v>
      </c>
      <c r="C20" t="s">
        <v>110</v>
      </c>
      <c r="D20" t="s">
        <v>16</v>
      </c>
      <c r="E20">
        <v>0.5</v>
      </c>
      <c r="F20">
        <v>3172</v>
      </c>
      <c r="G20">
        <f>F20*Calibration_05032022!$D$25+Calibration_05032022!$D$26</f>
        <v>2.9975051274235263</v>
      </c>
      <c r="H20">
        <f t="shared" si="0"/>
        <v>14.987525637117631</v>
      </c>
      <c r="J20" t="s">
        <v>128</v>
      </c>
      <c r="K20" t="s">
        <v>125</v>
      </c>
      <c r="L20" t="s">
        <v>111</v>
      </c>
      <c r="M20" t="s">
        <v>16</v>
      </c>
      <c r="N20">
        <v>0.5</v>
      </c>
      <c r="O20">
        <v>2074</v>
      </c>
      <c r="P20">
        <f>O20*Calibration_05032022!$D$25+Calibration_05032022!$D$26</f>
        <v>1.9796561659280489</v>
      </c>
      <c r="Q20">
        <f t="shared" si="1"/>
        <v>9.8982808296402442</v>
      </c>
      <c r="S20" t="s">
        <v>129</v>
      </c>
      <c r="T20" t="s">
        <v>125</v>
      </c>
      <c r="U20" t="s">
        <v>112</v>
      </c>
      <c r="V20" t="s">
        <v>16</v>
      </c>
      <c r="W20">
        <v>0.5</v>
      </c>
      <c r="X20">
        <v>1834</v>
      </c>
      <c r="Y20">
        <f>X20*Calibration_05032022!$D$25+Calibration_05032022!$D$26</f>
        <v>1.7571755186066331</v>
      </c>
      <c r="Z20">
        <f t="shared" si="2"/>
        <v>8.785877593033165</v>
      </c>
    </row>
    <row r="21" spans="1:26" x14ac:dyDescent="0.2">
      <c r="A21" t="s">
        <v>127</v>
      </c>
      <c r="B21" t="s">
        <v>125</v>
      </c>
      <c r="C21" t="s">
        <v>110</v>
      </c>
      <c r="D21" t="s">
        <v>16</v>
      </c>
      <c r="E21">
        <v>0.5</v>
      </c>
      <c r="F21">
        <v>3267</v>
      </c>
      <c r="G21">
        <f>F21*Calibration_05032022!$D$25+Calibration_05032022!$D$26</f>
        <v>3.08557038365492</v>
      </c>
      <c r="H21">
        <f t="shared" si="0"/>
        <v>15.4278519182746</v>
      </c>
      <c r="J21" t="s">
        <v>128</v>
      </c>
      <c r="K21" t="s">
        <v>125</v>
      </c>
      <c r="L21" t="s">
        <v>111</v>
      </c>
      <c r="M21" t="s">
        <v>16</v>
      </c>
      <c r="N21">
        <v>0.5</v>
      </c>
      <c r="O21">
        <v>1968</v>
      </c>
      <c r="P21">
        <f>O21*Calibration_05032022!$D$25+Calibration_05032022!$D$26</f>
        <v>1.881393880027757</v>
      </c>
      <c r="Q21">
        <f t="shared" si="1"/>
        <v>9.4069694001387845</v>
      </c>
      <c r="S21" t="s">
        <v>129</v>
      </c>
      <c r="T21" t="s">
        <v>125</v>
      </c>
      <c r="U21" t="s">
        <v>112</v>
      </c>
      <c r="V21" t="s">
        <v>16</v>
      </c>
      <c r="W21">
        <v>0.5</v>
      </c>
      <c r="X21">
        <v>1832</v>
      </c>
      <c r="Y21">
        <f>X21*Calibration_05032022!$D$25+Calibration_05032022!$D$26</f>
        <v>1.7553215132122881</v>
      </c>
      <c r="Z21">
        <f t="shared" si="2"/>
        <v>8.7766075660614398</v>
      </c>
    </row>
    <row r="22" spans="1:26" x14ac:dyDescent="0.2">
      <c r="A22" t="s">
        <v>127</v>
      </c>
      <c r="B22" t="s">
        <v>125</v>
      </c>
      <c r="C22" t="s">
        <v>110</v>
      </c>
      <c r="D22" t="s">
        <v>16</v>
      </c>
      <c r="E22">
        <v>0.5</v>
      </c>
      <c r="F22">
        <v>3263</v>
      </c>
      <c r="G22">
        <f>F22*Calibration_05032022!$D$25+Calibration_05032022!$D$26</f>
        <v>3.0818623728662295</v>
      </c>
      <c r="H22">
        <f t="shared" si="0"/>
        <v>15.409311864331148</v>
      </c>
      <c r="J22" t="s">
        <v>128</v>
      </c>
      <c r="K22" t="s">
        <v>125</v>
      </c>
      <c r="L22" t="s">
        <v>111</v>
      </c>
      <c r="M22" t="s">
        <v>16</v>
      </c>
      <c r="N22">
        <v>0.5</v>
      </c>
      <c r="O22">
        <v>1948</v>
      </c>
      <c r="P22">
        <f>O22*Calibration_05032022!$D$25+Calibration_05032022!$D$26</f>
        <v>1.8628538260843057</v>
      </c>
      <c r="Q22">
        <f t="shared" si="1"/>
        <v>9.314269130421529</v>
      </c>
      <c r="S22" t="s">
        <v>129</v>
      </c>
      <c r="T22" t="s">
        <v>125</v>
      </c>
      <c r="U22" t="s">
        <v>112</v>
      </c>
      <c r="V22" t="s">
        <v>16</v>
      </c>
      <c r="W22">
        <v>0.5</v>
      </c>
      <c r="X22">
        <v>1871</v>
      </c>
      <c r="Y22">
        <f>X22*Calibration_05032022!$D$25+Calibration_05032022!$D$26</f>
        <v>1.791474618402018</v>
      </c>
      <c r="Z22">
        <f t="shared" si="2"/>
        <v>8.9573730920100907</v>
      </c>
    </row>
    <row r="23" spans="1:26" x14ac:dyDescent="0.2">
      <c r="A23" t="s">
        <v>127</v>
      </c>
      <c r="B23" t="s">
        <v>126</v>
      </c>
      <c r="C23" t="s">
        <v>82</v>
      </c>
      <c r="D23" t="s">
        <v>16</v>
      </c>
      <c r="E23">
        <v>0.5</v>
      </c>
      <c r="F23">
        <v>1149</v>
      </c>
      <c r="G23">
        <f>F23*Calibration_05032022!$D$25+Calibration_05032022!$D$26</f>
        <v>1.1221786710434256</v>
      </c>
      <c r="H23">
        <f t="shared" si="0"/>
        <v>5.6108933552171276</v>
      </c>
      <c r="J23" t="s">
        <v>128</v>
      </c>
      <c r="K23" t="s">
        <v>126</v>
      </c>
      <c r="L23" t="s">
        <v>85</v>
      </c>
      <c r="M23" t="s">
        <v>16</v>
      </c>
      <c r="N23">
        <v>0.5</v>
      </c>
      <c r="O23">
        <v>1229</v>
      </c>
      <c r="P23">
        <f>O23*Calibration_05032022!$D$25+Calibration_05032022!$D$26</f>
        <v>1.1963388868172309</v>
      </c>
      <c r="Q23">
        <f t="shared" si="1"/>
        <v>5.9816944340861546</v>
      </c>
      <c r="S23" t="s">
        <v>129</v>
      </c>
      <c r="T23" t="s">
        <v>126</v>
      </c>
      <c r="U23" t="s">
        <v>67</v>
      </c>
      <c r="V23" t="s">
        <v>16</v>
      </c>
      <c r="W23">
        <v>0.5</v>
      </c>
      <c r="X23">
        <v>2448</v>
      </c>
      <c r="Y23">
        <f>X23*Calibration_05032022!$D$25+Calibration_05032022!$D$26</f>
        <v>2.3263551746705886</v>
      </c>
      <c r="Z23">
        <f t="shared" si="2"/>
        <v>11.631775873352943</v>
      </c>
    </row>
    <row r="24" spans="1:26" x14ac:dyDescent="0.2">
      <c r="A24" t="s">
        <v>127</v>
      </c>
      <c r="B24" t="s">
        <v>126</v>
      </c>
      <c r="C24" t="s">
        <v>82</v>
      </c>
      <c r="D24" t="s">
        <v>16</v>
      </c>
      <c r="E24">
        <v>0.5</v>
      </c>
      <c r="F24">
        <v>1201</v>
      </c>
      <c r="G24">
        <f>F24*Calibration_05032022!$D$25+Calibration_05032022!$D$26</f>
        <v>1.170382811296399</v>
      </c>
      <c r="H24">
        <f t="shared" si="0"/>
        <v>5.8519140564819949</v>
      </c>
      <c r="J24" t="s">
        <v>128</v>
      </c>
      <c r="K24" t="s">
        <v>126</v>
      </c>
      <c r="L24" t="s">
        <v>85</v>
      </c>
      <c r="M24" t="s">
        <v>16</v>
      </c>
      <c r="N24">
        <v>0.5</v>
      </c>
      <c r="O24">
        <v>1255</v>
      </c>
      <c r="P24">
        <f>O24*Calibration_05032022!$D$25+Calibration_05032022!$D$26</f>
        <v>1.2204409569437176</v>
      </c>
      <c r="Q24">
        <f t="shared" si="1"/>
        <v>6.1022047847185874</v>
      </c>
      <c r="S24" t="s">
        <v>129</v>
      </c>
      <c r="T24" t="s">
        <v>126</v>
      </c>
      <c r="U24" t="s">
        <v>67</v>
      </c>
      <c r="V24" t="s">
        <v>16</v>
      </c>
      <c r="W24">
        <v>0.5</v>
      </c>
      <c r="X24">
        <v>2593</v>
      </c>
      <c r="Y24">
        <f>X24*Calibration_05032022!$D$25+Calibration_05032022!$D$26</f>
        <v>2.4607705657606105</v>
      </c>
      <c r="Z24">
        <f t="shared" si="2"/>
        <v>12.303852828803052</v>
      </c>
    </row>
    <row r="25" spans="1:26" x14ac:dyDescent="0.2">
      <c r="A25" t="s">
        <v>127</v>
      </c>
      <c r="B25" t="s">
        <v>126</v>
      </c>
      <c r="C25" t="s">
        <v>82</v>
      </c>
      <c r="D25" t="s">
        <v>16</v>
      </c>
      <c r="E25">
        <v>0.5</v>
      </c>
      <c r="F25">
        <v>1372</v>
      </c>
      <c r="G25">
        <f>F25*Calibration_05032022!$D$25+Calibration_05032022!$D$26</f>
        <v>1.3289002725129078</v>
      </c>
      <c r="H25">
        <f t="shared" si="0"/>
        <v>6.6445013625645384</v>
      </c>
      <c r="J25" t="s">
        <v>128</v>
      </c>
      <c r="K25" t="s">
        <v>126</v>
      </c>
      <c r="L25" t="s">
        <v>85</v>
      </c>
      <c r="M25" t="s">
        <v>16</v>
      </c>
      <c r="N25">
        <v>0.5</v>
      </c>
      <c r="O25">
        <v>1285</v>
      </c>
      <c r="P25">
        <f>O25*Calibration_05032022!$D$25+Calibration_05032022!$D$26</f>
        <v>1.2482510378588945</v>
      </c>
      <c r="Q25">
        <f t="shared" si="1"/>
        <v>6.2412551892944723</v>
      </c>
      <c r="S25" t="s">
        <v>129</v>
      </c>
      <c r="T25" t="s">
        <v>126</v>
      </c>
      <c r="U25" t="s">
        <v>67</v>
      </c>
      <c r="V25" t="s">
        <v>16</v>
      </c>
      <c r="W25">
        <v>0.5</v>
      </c>
      <c r="X25">
        <v>2546</v>
      </c>
      <c r="Y25">
        <f>X25*Calibration_05032022!$D$25+Calibration_05032022!$D$26</f>
        <v>2.4172014389935002</v>
      </c>
      <c r="Z25">
        <f t="shared" si="2"/>
        <v>12.0860071949675</v>
      </c>
    </row>
    <row r="26" spans="1:26" x14ac:dyDescent="0.2">
      <c r="A26" t="s">
        <v>127</v>
      </c>
      <c r="B26" t="s">
        <v>116</v>
      </c>
      <c r="C26" t="s">
        <v>66</v>
      </c>
      <c r="D26" t="s">
        <v>16</v>
      </c>
      <c r="E26">
        <v>0.5</v>
      </c>
      <c r="F26">
        <v>1261</v>
      </c>
      <c r="G26">
        <f>F26*Calibration_05032022!$D$25+Calibration_05032022!$D$26</f>
        <v>1.226002973126753</v>
      </c>
      <c r="H26">
        <f t="shared" si="0"/>
        <v>6.1300148656337647</v>
      </c>
      <c r="J26" t="s">
        <v>128</v>
      </c>
      <c r="K26" t="s">
        <v>116</v>
      </c>
      <c r="L26" t="s">
        <v>45</v>
      </c>
      <c r="M26" t="s">
        <v>16</v>
      </c>
      <c r="N26">
        <v>0.5</v>
      </c>
      <c r="O26">
        <v>3648</v>
      </c>
      <c r="P26">
        <f>O26*Calibration_05032022!$D$25+Calibration_05032022!$D$26</f>
        <v>3.4387584112776675</v>
      </c>
      <c r="Q26">
        <f t="shared" si="1"/>
        <v>17.193792056388336</v>
      </c>
      <c r="S26" t="s">
        <v>129</v>
      </c>
      <c r="T26" t="s">
        <v>116</v>
      </c>
      <c r="U26" t="s">
        <v>49</v>
      </c>
      <c r="V26" t="s">
        <v>16</v>
      </c>
      <c r="W26">
        <v>0.5</v>
      </c>
      <c r="X26">
        <v>2995</v>
      </c>
      <c r="Y26">
        <f>X26*Calibration_05032022!$D$25+Calibration_05032022!$D$26</f>
        <v>2.8334256500239818</v>
      </c>
      <c r="Z26">
        <f t="shared" si="2"/>
        <v>14.167128250119909</v>
      </c>
    </row>
    <row r="27" spans="1:26" x14ac:dyDescent="0.2">
      <c r="A27" t="s">
        <v>127</v>
      </c>
      <c r="B27" t="s">
        <v>116</v>
      </c>
      <c r="C27" t="s">
        <v>66</v>
      </c>
      <c r="D27" t="s">
        <v>16</v>
      </c>
      <c r="E27">
        <v>0.5</v>
      </c>
      <c r="F27">
        <v>1276</v>
      </c>
      <c r="G27">
        <f>F27*Calibration_05032022!$D$25+Calibration_05032022!$D$26</f>
        <v>1.2399080135843414</v>
      </c>
      <c r="H27">
        <f t="shared" si="0"/>
        <v>6.1995400679217072</v>
      </c>
      <c r="J27" t="s">
        <v>128</v>
      </c>
      <c r="K27" t="s">
        <v>116</v>
      </c>
      <c r="L27" t="s">
        <v>45</v>
      </c>
      <c r="M27" t="s">
        <v>16</v>
      </c>
      <c r="N27">
        <v>0.5</v>
      </c>
      <c r="O27">
        <v>3910</v>
      </c>
      <c r="P27">
        <f>O27*Calibration_05032022!$D$25+Calibration_05032022!$D$26</f>
        <v>3.6816331179368795</v>
      </c>
      <c r="Q27">
        <f t="shared" si="1"/>
        <v>18.408165589684398</v>
      </c>
      <c r="S27" t="s">
        <v>129</v>
      </c>
      <c r="T27" t="s">
        <v>116</v>
      </c>
      <c r="U27" t="s">
        <v>49</v>
      </c>
      <c r="V27" t="s">
        <v>16</v>
      </c>
      <c r="W27">
        <v>0.5</v>
      </c>
      <c r="X27">
        <v>3167</v>
      </c>
      <c r="Y27">
        <f>X27*Calibration_05032022!$D$25+Calibration_05032022!$D$26</f>
        <v>2.9928701139376632</v>
      </c>
      <c r="Z27">
        <f t="shared" si="2"/>
        <v>14.964350569688316</v>
      </c>
    </row>
    <row r="28" spans="1:26" x14ac:dyDescent="0.2">
      <c r="A28" t="s">
        <v>127</v>
      </c>
      <c r="B28" t="s">
        <v>116</v>
      </c>
      <c r="C28" t="s">
        <v>66</v>
      </c>
      <c r="D28" t="s">
        <v>16</v>
      </c>
      <c r="E28">
        <v>0.5</v>
      </c>
      <c r="F28">
        <v>1269</v>
      </c>
      <c r="G28">
        <f>F28*Calibration_05032022!$D$25+Calibration_05032022!$D$26</f>
        <v>1.2334189947041334</v>
      </c>
      <c r="H28">
        <f t="shared" si="0"/>
        <v>6.1670949735206673</v>
      </c>
      <c r="J28" t="s">
        <v>128</v>
      </c>
      <c r="K28" t="s">
        <v>116</v>
      </c>
      <c r="L28" t="s">
        <v>45</v>
      </c>
      <c r="M28" t="s">
        <v>16</v>
      </c>
      <c r="N28">
        <v>0.5</v>
      </c>
      <c r="O28">
        <v>3929</v>
      </c>
      <c r="P28">
        <f>O28*Calibration_05032022!$D$25+Calibration_05032022!$D$26</f>
        <v>3.6992461691831586</v>
      </c>
      <c r="Q28">
        <f t="shared" si="1"/>
        <v>18.496230845915793</v>
      </c>
      <c r="S28" t="s">
        <v>129</v>
      </c>
      <c r="T28" t="s">
        <v>116</v>
      </c>
      <c r="U28" t="s">
        <v>49</v>
      </c>
      <c r="V28" t="s">
        <v>16</v>
      </c>
      <c r="W28">
        <v>0.5</v>
      </c>
      <c r="X28">
        <v>3147</v>
      </c>
      <c r="Y28">
        <f>X28*Calibration_05032022!$D$25+Calibration_05032022!$D$26</f>
        <v>2.974330059994212</v>
      </c>
      <c r="Z28">
        <f t="shared" si="2"/>
        <v>14.87165029997106</v>
      </c>
    </row>
    <row r="29" spans="1:26" x14ac:dyDescent="0.2">
      <c r="A29" t="s">
        <v>127</v>
      </c>
      <c r="B29" t="s">
        <v>117</v>
      </c>
      <c r="C29" t="s">
        <v>50</v>
      </c>
      <c r="D29" t="s">
        <v>16</v>
      </c>
      <c r="E29">
        <v>0.5</v>
      </c>
      <c r="F29">
        <v>2720</v>
      </c>
      <c r="G29">
        <f>F29*Calibration_05032022!$D$25+Calibration_05032022!$D$26</f>
        <v>2.5784999083015263</v>
      </c>
      <c r="H29">
        <f t="shared" si="0"/>
        <v>12.892499541507632</v>
      </c>
      <c r="J29" t="s">
        <v>128</v>
      </c>
      <c r="K29" t="s">
        <v>117</v>
      </c>
      <c r="L29" t="s">
        <v>52</v>
      </c>
      <c r="M29" t="s">
        <v>16</v>
      </c>
      <c r="N29">
        <v>0.5</v>
      </c>
      <c r="O29">
        <v>2447</v>
      </c>
      <c r="P29">
        <f>O29*Calibration_05032022!$D$25+Calibration_05032022!$D$26</f>
        <v>2.325428171973416</v>
      </c>
      <c r="Q29">
        <f t="shared" si="1"/>
        <v>11.62714085986708</v>
      </c>
      <c r="S29" t="s">
        <v>129</v>
      </c>
      <c r="T29" t="s">
        <v>117</v>
      </c>
      <c r="U29" t="s">
        <v>56</v>
      </c>
      <c r="V29" t="s">
        <v>16</v>
      </c>
      <c r="W29">
        <v>0.5</v>
      </c>
      <c r="X29">
        <v>2392</v>
      </c>
      <c r="Y29">
        <f>X29*Calibration_05032022!$D$25+Calibration_05032022!$D$26</f>
        <v>2.2744430236289248</v>
      </c>
      <c r="Z29">
        <f t="shared" si="2"/>
        <v>11.372215118144624</v>
      </c>
    </row>
    <row r="30" spans="1:26" x14ac:dyDescent="0.2">
      <c r="A30" t="s">
        <v>127</v>
      </c>
      <c r="B30" t="s">
        <v>117</v>
      </c>
      <c r="C30" t="s">
        <v>50</v>
      </c>
      <c r="D30" t="s">
        <v>16</v>
      </c>
      <c r="E30">
        <v>0.5</v>
      </c>
      <c r="F30">
        <v>2829</v>
      </c>
      <c r="G30">
        <f>F30*Calibration_05032022!$D$25+Calibration_05032022!$D$26</f>
        <v>2.6795432022933361</v>
      </c>
      <c r="H30">
        <f t="shared" si="0"/>
        <v>13.397716011466681</v>
      </c>
      <c r="J30" t="s">
        <v>128</v>
      </c>
      <c r="K30" t="s">
        <v>117</v>
      </c>
      <c r="L30" t="s">
        <v>52</v>
      </c>
      <c r="M30" t="s">
        <v>16</v>
      </c>
      <c r="N30">
        <v>0.5</v>
      </c>
      <c r="O30">
        <v>2541</v>
      </c>
      <c r="P30">
        <f>O30*Calibration_05032022!$D$25+Calibration_05032022!$D$26</f>
        <v>2.4125664255076371</v>
      </c>
      <c r="Q30">
        <f t="shared" si="1"/>
        <v>12.062832127538186</v>
      </c>
      <c r="S30" t="s">
        <v>129</v>
      </c>
      <c r="T30" t="s">
        <v>117</v>
      </c>
      <c r="U30" t="s">
        <v>56</v>
      </c>
      <c r="V30" t="s">
        <v>16</v>
      </c>
      <c r="W30">
        <v>0.5</v>
      </c>
      <c r="X30">
        <v>2478</v>
      </c>
      <c r="Y30">
        <f>X30*Calibration_05032022!$D$25+Calibration_05032022!$D$26</f>
        <v>2.3541652555857655</v>
      </c>
      <c r="Z30">
        <f t="shared" si="2"/>
        <v>11.770826277928828</v>
      </c>
    </row>
    <row r="31" spans="1:26" x14ac:dyDescent="0.2">
      <c r="A31" t="s">
        <v>127</v>
      </c>
      <c r="B31" t="s">
        <v>117</v>
      </c>
      <c r="C31" t="s">
        <v>50</v>
      </c>
      <c r="D31" t="s">
        <v>16</v>
      </c>
      <c r="E31">
        <v>0.5</v>
      </c>
      <c r="F31">
        <v>2797</v>
      </c>
      <c r="G31">
        <f>F31*Calibration_05032022!$D$25+Calibration_05032022!$D$26</f>
        <v>2.649879115983814</v>
      </c>
      <c r="H31">
        <f t="shared" si="0"/>
        <v>13.249395579919071</v>
      </c>
      <c r="J31" t="s">
        <v>128</v>
      </c>
      <c r="K31" t="s">
        <v>117</v>
      </c>
      <c r="L31" t="s">
        <v>52</v>
      </c>
      <c r="M31" t="s">
        <v>16</v>
      </c>
      <c r="N31">
        <v>0.5</v>
      </c>
      <c r="O31">
        <v>2527</v>
      </c>
      <c r="P31">
        <f>O31*Calibration_05032022!$D$25+Calibration_05032022!$D$26</f>
        <v>2.3995883877472211</v>
      </c>
      <c r="Q31">
        <f t="shared" si="1"/>
        <v>11.997941938736105</v>
      </c>
      <c r="S31" t="s">
        <v>129</v>
      </c>
      <c r="T31" t="s">
        <v>117</v>
      </c>
      <c r="U31" t="s">
        <v>56</v>
      </c>
      <c r="V31" t="s">
        <v>16</v>
      </c>
      <c r="W31">
        <v>0.5</v>
      </c>
      <c r="X31">
        <v>2433</v>
      </c>
      <c r="Y31">
        <f>X31*Calibration_05032022!$D$25+Calibration_05032022!$D$26</f>
        <v>2.3124501342129999</v>
      </c>
      <c r="Z31">
        <f t="shared" si="2"/>
        <v>11.562250671065</v>
      </c>
    </row>
    <row r="32" spans="1:26" x14ac:dyDescent="0.2">
      <c r="A32" t="s">
        <v>127</v>
      </c>
      <c r="B32" t="s">
        <v>118</v>
      </c>
      <c r="C32" t="s">
        <v>59</v>
      </c>
      <c r="D32" t="s">
        <v>16</v>
      </c>
      <c r="E32">
        <v>0.5</v>
      </c>
      <c r="F32">
        <v>1617</v>
      </c>
      <c r="G32">
        <f>F32*Calibration_05032022!$D$25+Calibration_05032022!$D$26</f>
        <v>1.5560159333201864</v>
      </c>
      <c r="H32">
        <f t="shared" si="0"/>
        <v>7.7800796666009315</v>
      </c>
      <c r="J32" t="s">
        <v>128</v>
      </c>
      <c r="K32" t="s">
        <v>118</v>
      </c>
      <c r="L32" t="s">
        <v>55</v>
      </c>
      <c r="M32" t="s">
        <v>16</v>
      </c>
      <c r="N32">
        <v>0.5</v>
      </c>
      <c r="O32">
        <v>3335</v>
      </c>
      <c r="P32">
        <f>O32*Calibration_05032022!$D$25+Calibration_05032022!$D$26</f>
        <v>3.1486065670626546</v>
      </c>
      <c r="Q32">
        <f t="shared" si="1"/>
        <v>15.743032835313272</v>
      </c>
      <c r="S32" t="s">
        <v>129</v>
      </c>
      <c r="T32" t="s">
        <v>118</v>
      </c>
      <c r="U32" t="s">
        <v>119</v>
      </c>
      <c r="V32" t="s">
        <v>16</v>
      </c>
      <c r="W32">
        <v>0.5</v>
      </c>
      <c r="X32">
        <v>2429</v>
      </c>
      <c r="Y32">
        <f>X32*Calibration_05032022!$D$25+Calibration_05032022!$D$26</f>
        <v>2.30874212342431</v>
      </c>
      <c r="Z32">
        <f t="shared" si="2"/>
        <v>11.543710617121549</v>
      </c>
    </row>
    <row r="33" spans="1:26" x14ac:dyDescent="0.2">
      <c r="A33" t="s">
        <v>127</v>
      </c>
      <c r="B33" t="s">
        <v>118</v>
      </c>
      <c r="C33" t="s">
        <v>59</v>
      </c>
      <c r="D33" t="s">
        <v>16</v>
      </c>
      <c r="E33">
        <v>0.5</v>
      </c>
      <c r="F33">
        <v>1621</v>
      </c>
      <c r="G33">
        <f>F33*Calibration_05032022!$D$25+Calibration_05032022!$D$26</f>
        <v>1.5597239441088766</v>
      </c>
      <c r="H33">
        <f t="shared" si="0"/>
        <v>7.7986197205443828</v>
      </c>
      <c r="J33" t="s">
        <v>128</v>
      </c>
      <c r="K33" t="s">
        <v>118</v>
      </c>
      <c r="L33" t="s">
        <v>55</v>
      </c>
      <c r="M33" t="s">
        <v>16</v>
      </c>
      <c r="N33">
        <v>0.5</v>
      </c>
      <c r="O33">
        <v>3540</v>
      </c>
      <c r="P33">
        <f>O33*Calibration_05032022!$D$25+Calibration_05032022!$D$26</f>
        <v>3.3386421199830303</v>
      </c>
      <c r="Q33">
        <f t="shared" si="1"/>
        <v>16.693210599915151</v>
      </c>
      <c r="S33" t="s">
        <v>129</v>
      </c>
      <c r="T33" t="s">
        <v>118</v>
      </c>
      <c r="U33" t="s">
        <v>119</v>
      </c>
      <c r="V33" t="s">
        <v>16</v>
      </c>
      <c r="W33">
        <v>0.5</v>
      </c>
      <c r="X33">
        <v>2566</v>
      </c>
      <c r="Y33">
        <f>X33*Calibration_05032022!$D$25+Calibration_05032022!$D$26</f>
        <v>2.4357414929369514</v>
      </c>
      <c r="Z33">
        <f t="shared" si="2"/>
        <v>12.178707464684758</v>
      </c>
    </row>
    <row r="34" spans="1:26" x14ac:dyDescent="0.2">
      <c r="A34" t="s">
        <v>127</v>
      </c>
      <c r="B34" t="s">
        <v>118</v>
      </c>
      <c r="C34" t="s">
        <v>59</v>
      </c>
      <c r="D34" t="s">
        <v>16</v>
      </c>
      <c r="E34">
        <v>0.5</v>
      </c>
      <c r="F34">
        <v>1613</v>
      </c>
      <c r="G34">
        <f>F34*Calibration_05032022!$D$25+Calibration_05032022!$D$26</f>
        <v>1.5523079225314962</v>
      </c>
      <c r="H34">
        <f t="shared" si="0"/>
        <v>7.7615396126574812</v>
      </c>
      <c r="J34" t="s">
        <v>128</v>
      </c>
      <c r="K34" t="s">
        <v>118</v>
      </c>
      <c r="L34" t="s">
        <v>55</v>
      </c>
      <c r="M34" t="s">
        <v>16</v>
      </c>
      <c r="N34">
        <v>0.5</v>
      </c>
      <c r="O34">
        <v>3452</v>
      </c>
      <c r="P34">
        <f>O34*Calibration_05032022!$D$25+Calibration_05032022!$D$26</f>
        <v>3.2570658826318448</v>
      </c>
      <c r="Q34">
        <f t="shared" si="1"/>
        <v>16.285329413159225</v>
      </c>
      <c r="S34" t="s">
        <v>129</v>
      </c>
      <c r="T34" t="s">
        <v>118</v>
      </c>
      <c r="U34" t="s">
        <v>119</v>
      </c>
      <c r="V34" t="s">
        <v>16</v>
      </c>
      <c r="W34">
        <v>0.5</v>
      </c>
      <c r="X34">
        <v>2552</v>
      </c>
      <c r="Y34">
        <f>X34*Calibration_05032022!$D$25+Calibration_05032022!$D$26</f>
        <v>2.4227634551765354</v>
      </c>
      <c r="Z34">
        <f t="shared" si="2"/>
        <v>12.113817275882678</v>
      </c>
    </row>
    <row r="39" spans="1:26" x14ac:dyDescent="0.2">
      <c r="H39" t="s">
        <v>145</v>
      </c>
      <c r="I39" t="s">
        <v>141</v>
      </c>
      <c r="J39" t="s">
        <v>144</v>
      </c>
      <c r="K39" t="s">
        <v>142</v>
      </c>
      <c r="L39" t="s">
        <v>143</v>
      </c>
      <c r="M39" t="s">
        <v>142</v>
      </c>
    </row>
    <row r="40" spans="1:26" x14ac:dyDescent="0.2">
      <c r="G40" t="s">
        <v>113</v>
      </c>
      <c r="H40">
        <f>AVERAGE(H2:H4)</f>
        <v>11.614780823904781</v>
      </c>
      <c r="I40">
        <f>STDEV((H2:H4))</f>
        <v>0.11010799482617406</v>
      </c>
      <c r="J40">
        <f>AVERAGE(Q2:Q4)</f>
        <v>12.211152559085797</v>
      </c>
      <c r="K40">
        <f>STDEV((Q2:Q4))</f>
        <v>1.2045953303929091</v>
      </c>
      <c r="L40">
        <f>AVERAGE(Z2:Z4)</f>
        <v>18.255210144650928</v>
      </c>
      <c r="M40">
        <f>STDEV((Z2:Z4))</f>
        <v>0.43090671168145905</v>
      </c>
    </row>
    <row r="41" spans="1:26" x14ac:dyDescent="0.2">
      <c r="G41" t="s">
        <v>114</v>
      </c>
      <c r="H41">
        <f>AVERAGE(H5:H7)</f>
        <v>7.721369495780003</v>
      </c>
      <c r="I41">
        <f>STDEV(H5:H7)</f>
        <v>0.24014260878610708</v>
      </c>
      <c r="J41">
        <f>AVERAGE(Q5:Q7)</f>
        <v>7.5390589653360651</v>
      </c>
      <c r="K41">
        <f>STDEV(Q5:Q7)</f>
        <v>0.21285766413216278</v>
      </c>
      <c r="L41">
        <f>AVERAGE(Z5:Z7)</f>
        <v>7.6193991990910206</v>
      </c>
      <c r="M41">
        <f>STDEV(Z5:Z7)</f>
        <v>0.37323612178926663</v>
      </c>
    </row>
    <row r="42" spans="1:26" x14ac:dyDescent="0.2">
      <c r="G42" t="s">
        <v>115</v>
      </c>
      <c r="H42">
        <f>AVERAGE(H8:H10)</f>
        <v>6.137739888110203</v>
      </c>
      <c r="I42">
        <f>STDEV(H8:H10)</f>
        <v>0.2686042636745013</v>
      </c>
      <c r="J42">
        <f>AVERAGE(Q8:Q10)</f>
        <v>7.3026732775570613</v>
      </c>
      <c r="K42">
        <f>STDEV(Q8:Q10)</f>
        <v>0.26387030411889151</v>
      </c>
      <c r="L42">
        <f>AVERAGE(Z8:Z10)</f>
        <v>6.5147209849603795</v>
      </c>
      <c r="M42">
        <f>STDEV(Z8:Z10)</f>
        <v>8.4581059077699625E-2</v>
      </c>
    </row>
    <row r="43" spans="1:26" x14ac:dyDescent="0.2">
      <c r="G43" t="s">
        <v>121</v>
      </c>
      <c r="H43">
        <f>AVERAGE(H11:H13)</f>
        <v>6.1949050544358455</v>
      </c>
      <c r="I43">
        <f>STDEV(H11:H13)</f>
        <v>7.2401225151565662E-2</v>
      </c>
      <c r="J43">
        <f>AVERAGE(Q11:Q13)</f>
        <v>5.1535720246119956</v>
      </c>
      <c r="K43">
        <f>STDEV(Q11:Q13)</f>
        <v>0.17785008388378942</v>
      </c>
      <c r="L43">
        <f>AVERAGE(Z11:Z13)</f>
        <v>6.8020918210838746</v>
      </c>
      <c r="M43">
        <f>STDEV(Z11:Z13)</f>
        <v>3.2112315405125817E-2</v>
      </c>
    </row>
    <row r="44" spans="1:26" x14ac:dyDescent="0.2">
      <c r="G44" t="s">
        <v>122</v>
      </c>
    </row>
    <row r="45" spans="1:26" x14ac:dyDescent="0.2">
      <c r="G45" t="s">
        <v>123</v>
      </c>
      <c r="H45">
        <f>AVERAGE(H14:H16)</f>
        <v>7.0292074818911532</v>
      </c>
      <c r="I45">
        <f>STDEV(H14:H16)</f>
        <v>7.9203145165618119E-2</v>
      </c>
      <c r="J45">
        <f>AVERAGE(Q14:Q16)</f>
        <v>11.417020248507965</v>
      </c>
      <c r="K45">
        <f>STDEV(Q14:Q16)</f>
        <v>3.384938427438942</v>
      </c>
      <c r="L45">
        <f>AVERAGE(Z14:Z16)</f>
        <v>9.7561404160737837</v>
      </c>
      <c r="M45">
        <f>STDEV(Z14:Z16)</f>
        <v>3.8594199922350345E-2</v>
      </c>
    </row>
    <row r="46" spans="1:26" x14ac:dyDescent="0.2">
      <c r="G46" t="s">
        <v>124</v>
      </c>
      <c r="H46">
        <f>AVERAGE(H17:H19)</f>
        <v>7.2794982101277457</v>
      </c>
      <c r="I46">
        <f>STDEV(H17:H19)</f>
        <v>7.6301951834991374E-2</v>
      </c>
      <c r="J46">
        <f>AVERAGE(Q17:Q19)</f>
        <v>8.995998204392281</v>
      </c>
      <c r="K46">
        <f>STDEV(Q17:Q19)</f>
        <v>0.11590623311756314</v>
      </c>
      <c r="L46">
        <f>AVERAGE(Z17:Z19)</f>
        <v>7.8959550037475026</v>
      </c>
      <c r="M46">
        <f>STDEV(Z17:Z19)</f>
        <v>0.1831270306974298</v>
      </c>
    </row>
    <row r="47" spans="1:26" x14ac:dyDescent="0.2">
      <c r="G47" t="s">
        <v>125</v>
      </c>
      <c r="H47">
        <f>AVERAGE(H20:H22)</f>
        <v>15.274896473241128</v>
      </c>
      <c r="I47">
        <f>STDEV(H20:H22)</f>
        <v>0.24904303140379977</v>
      </c>
      <c r="J47">
        <f>AVERAGE(Q20:Q22)</f>
        <v>9.5398397867335181</v>
      </c>
      <c r="K47">
        <f>STDEV(Q20:Q22)</f>
        <v>0.31386035259563844</v>
      </c>
      <c r="L47">
        <f>AVERAGE(Z20:Z22)</f>
        <v>8.8399527503682318</v>
      </c>
      <c r="M47">
        <f>STDEV(Z20:Z22)</f>
        <v>0.10179457659169408</v>
      </c>
    </row>
    <row r="48" spans="1:26" x14ac:dyDescent="0.2">
      <c r="G48" t="s">
        <v>126</v>
      </c>
      <c r="H48">
        <f>AVERAGE(H23:H25)</f>
        <v>6.0357695914212206</v>
      </c>
      <c r="I48">
        <f>STDEV(H23:H25)</f>
        <v>0.54077585144772589</v>
      </c>
      <c r="J48">
        <f>AVERAGE(Q23:Q25)</f>
        <v>6.1083848026997387</v>
      </c>
      <c r="K48">
        <f>STDEV(Q23:Q25)</f>
        <v>0.1298906881872737</v>
      </c>
      <c r="L48">
        <f>AVERAGE(Z23:Z25)</f>
        <v>12.007211965707832</v>
      </c>
      <c r="M48">
        <f>STDEV(Z23:Z25)</f>
        <v>0.3428970321063376</v>
      </c>
    </row>
    <row r="49" spans="7:13" x14ac:dyDescent="0.2">
      <c r="G49" t="s">
        <v>116</v>
      </c>
      <c r="H49">
        <f>AVERAGE(H26:H28)</f>
        <v>6.1655499690253803</v>
      </c>
      <c r="I49">
        <f>STDEV(H26:H28)</f>
        <v>3.4788341688885852E-2</v>
      </c>
      <c r="J49">
        <f>AVERAGE(Q26:Q28)</f>
        <v>18.032729497329509</v>
      </c>
      <c r="K49">
        <f>STDEV(Q26:Q28)</f>
        <v>0.72787423000025797</v>
      </c>
      <c r="L49">
        <f>AVERAGE(Z26:Z28)</f>
        <v>14.667709706593094</v>
      </c>
      <c r="M49">
        <f>STDEV(Z26:Z28)</f>
        <v>0.43598701921619781</v>
      </c>
    </row>
    <row r="50" spans="7:13" x14ac:dyDescent="0.2">
      <c r="G50" t="s">
        <v>117</v>
      </c>
      <c r="H50">
        <f>AVERAGE(H29:H31)</f>
        <v>13.179870377631127</v>
      </c>
      <c r="I50">
        <f>STDEV(H29:H31)</f>
        <v>0.25968487767745552</v>
      </c>
      <c r="J50">
        <f>AVERAGE(Q29:Q31)</f>
        <v>11.895971642047124</v>
      </c>
      <c r="K50">
        <f>STDEV(Q29:Q31)</f>
        <v>0.23506419598982564</v>
      </c>
      <c r="L50">
        <f>AVERAGE(Z29:Z31)</f>
        <v>11.568430689046151</v>
      </c>
      <c r="M50">
        <f>STDEV(Z29:Z31)</f>
        <v>0.19937742761609861</v>
      </c>
    </row>
    <row r="51" spans="7:13" x14ac:dyDescent="0.2">
      <c r="G51" t="s">
        <v>118</v>
      </c>
      <c r="H51">
        <f>AVERAGE(H32:H34)</f>
        <v>7.7800796666009306</v>
      </c>
      <c r="I51">
        <f>STDEV(H32:H34)</f>
        <v>1.8540053943450818E-2</v>
      </c>
      <c r="J51">
        <f>AVERAGE(Q32:Q34)</f>
        <v>16.240524282795882</v>
      </c>
      <c r="K51">
        <f>STDEV(Q32:Q34)</f>
        <v>0.47667082023773272</v>
      </c>
      <c r="L51">
        <f>AVERAGE(Z32:Z34)</f>
        <v>11.945411785896328</v>
      </c>
      <c r="M51">
        <f>STDEV(Z32:Z34)</f>
        <v>0.34939312514266774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1665-3CB5-B14A-82FA-ACC3B24F6318}">
  <dimension ref="A1:Z51"/>
  <sheetViews>
    <sheetView topLeftCell="E27" workbookViewId="0">
      <selection activeCell="G39" sqref="G39:M51"/>
    </sheetView>
  </sheetViews>
  <sheetFormatPr baseColWidth="10" defaultRowHeight="16" x14ac:dyDescent="0.2"/>
  <cols>
    <col min="8" max="8" width="22" bestFit="1" customWidth="1"/>
    <col min="17" max="17" width="22" bestFit="1" customWidth="1"/>
  </cols>
  <sheetData>
    <row r="1" spans="1:26" x14ac:dyDescent="0.2">
      <c r="C1" t="s">
        <v>0</v>
      </c>
      <c r="D1" t="s">
        <v>1</v>
      </c>
      <c r="E1" t="s">
        <v>2</v>
      </c>
      <c r="F1" t="s">
        <v>3</v>
      </c>
      <c r="G1" t="s">
        <v>137</v>
      </c>
      <c r="H1" t="s">
        <v>138</v>
      </c>
      <c r="L1" t="s">
        <v>0</v>
      </c>
      <c r="M1" t="s">
        <v>1</v>
      </c>
      <c r="N1" t="s">
        <v>2</v>
      </c>
      <c r="O1" t="s">
        <v>3</v>
      </c>
      <c r="P1" t="s">
        <v>137</v>
      </c>
      <c r="Q1" t="s">
        <v>138</v>
      </c>
      <c r="U1" t="s">
        <v>0</v>
      </c>
      <c r="V1" t="s">
        <v>1</v>
      </c>
      <c r="W1" t="s">
        <v>2</v>
      </c>
      <c r="X1" t="s">
        <v>3</v>
      </c>
      <c r="Y1" t="s">
        <v>137</v>
      </c>
      <c r="Z1" t="s">
        <v>138</v>
      </c>
    </row>
    <row r="2" spans="1:26" x14ac:dyDescent="0.2">
      <c r="A2" t="s">
        <v>130</v>
      </c>
      <c r="B2" t="s">
        <v>113</v>
      </c>
      <c r="C2" t="s">
        <v>17</v>
      </c>
      <c r="D2" t="s">
        <v>16</v>
      </c>
      <c r="E2">
        <v>0.5</v>
      </c>
      <c r="F2">
        <v>2544</v>
      </c>
      <c r="G2">
        <f>F2*Calibration_05032022!$D$25+Calibration_05032022!$D$26</f>
        <v>2.4153474335991549</v>
      </c>
      <c r="H2">
        <f>G2*5</f>
        <v>12.076737167995775</v>
      </c>
      <c r="J2" t="s">
        <v>131</v>
      </c>
      <c r="K2" t="s">
        <v>113</v>
      </c>
      <c r="L2" t="s">
        <v>18</v>
      </c>
      <c r="M2" t="s">
        <v>16</v>
      </c>
      <c r="N2">
        <v>0.5</v>
      </c>
      <c r="O2">
        <v>2836</v>
      </c>
      <c r="P2">
        <f>O2*Calibration_05032022!$D$25+Calibration_05032022!$D$26</f>
        <v>2.6860322211735439</v>
      </c>
      <c r="Q2">
        <f t="shared" ref="Q2:Q34" si="0">P2*5</f>
        <v>13.43016110586772</v>
      </c>
      <c r="S2" t="s">
        <v>132</v>
      </c>
      <c r="T2" t="s">
        <v>113</v>
      </c>
      <c r="U2" t="s">
        <v>19</v>
      </c>
      <c r="V2" t="s">
        <v>16</v>
      </c>
      <c r="W2">
        <v>0.5</v>
      </c>
      <c r="X2">
        <v>3006</v>
      </c>
      <c r="Y2">
        <f>X2*Calibration_05032022!$D$25+Calibration_05032022!$D$26</f>
        <v>2.8436226796928801</v>
      </c>
      <c r="Z2">
        <f t="shared" ref="Z2:Z34" si="1">Y2*5</f>
        <v>14.2181133984644</v>
      </c>
    </row>
    <row r="3" spans="1:26" x14ac:dyDescent="0.2">
      <c r="A3" t="s">
        <v>130</v>
      </c>
      <c r="B3" t="s">
        <v>113</v>
      </c>
      <c r="C3" t="s">
        <v>17</v>
      </c>
      <c r="D3" t="s">
        <v>16</v>
      </c>
      <c r="E3">
        <v>0.5</v>
      </c>
      <c r="F3">
        <v>2606</v>
      </c>
      <c r="G3">
        <f>F3*Calibration_05032022!$D$25+Calibration_05032022!$D$26</f>
        <v>2.4728216008238539</v>
      </c>
      <c r="H3">
        <f t="shared" ref="H3:H34" si="2">G3*5</f>
        <v>12.36410800411927</v>
      </c>
      <c r="J3" t="s">
        <v>131</v>
      </c>
      <c r="K3" t="s">
        <v>113</v>
      </c>
      <c r="L3" t="s">
        <v>18</v>
      </c>
      <c r="M3" t="s">
        <v>16</v>
      </c>
      <c r="N3">
        <v>0.5</v>
      </c>
      <c r="O3">
        <v>2930</v>
      </c>
      <c r="P3">
        <f>O3*Calibration_05032022!$D$25+Calibration_05032022!$D$26</f>
        <v>2.7731704747077655</v>
      </c>
      <c r="Q3">
        <f t="shared" si="0"/>
        <v>13.865852373538827</v>
      </c>
      <c r="S3" t="s">
        <v>132</v>
      </c>
      <c r="T3" t="s">
        <v>113</v>
      </c>
      <c r="U3" t="s">
        <v>19</v>
      </c>
      <c r="V3" t="s">
        <v>16</v>
      </c>
      <c r="W3">
        <v>0.5</v>
      </c>
      <c r="X3">
        <v>3079</v>
      </c>
      <c r="Y3">
        <f>X3*Calibration_05032022!$D$25+Calibration_05032022!$D$26</f>
        <v>2.9112938765864778</v>
      </c>
      <c r="Z3">
        <f t="shared" si="1"/>
        <v>14.556469382932388</v>
      </c>
    </row>
    <row r="4" spans="1:26" x14ac:dyDescent="0.2">
      <c r="A4" t="s">
        <v>130</v>
      </c>
      <c r="B4" t="s">
        <v>113</v>
      </c>
      <c r="C4" t="s">
        <v>17</v>
      </c>
      <c r="D4" t="s">
        <v>16</v>
      </c>
      <c r="E4">
        <v>0.5</v>
      </c>
      <c r="F4">
        <v>2635</v>
      </c>
      <c r="G4">
        <f>F4*Calibration_05032022!$D$25+Calibration_05032022!$D$26</f>
        <v>2.4997046790418582</v>
      </c>
      <c r="H4">
        <f t="shared" si="2"/>
        <v>12.498523395209292</v>
      </c>
      <c r="J4" t="s">
        <v>131</v>
      </c>
      <c r="K4" t="s">
        <v>113</v>
      </c>
      <c r="L4" t="s">
        <v>18</v>
      </c>
      <c r="M4" t="s">
        <v>16</v>
      </c>
      <c r="N4">
        <v>0.5</v>
      </c>
      <c r="O4">
        <v>2992</v>
      </c>
      <c r="P4">
        <f>O4*Calibration_05032022!$D$25+Calibration_05032022!$D$26</f>
        <v>2.8306446419324645</v>
      </c>
      <c r="Q4">
        <f t="shared" si="0"/>
        <v>14.153223209662322</v>
      </c>
      <c r="S4" t="s">
        <v>132</v>
      </c>
      <c r="T4" t="s">
        <v>113</v>
      </c>
      <c r="U4" t="s">
        <v>19</v>
      </c>
      <c r="V4" t="s">
        <v>16</v>
      </c>
      <c r="W4">
        <v>0.5</v>
      </c>
      <c r="X4">
        <v>3058</v>
      </c>
      <c r="Y4">
        <f>X4*Calibration_05032022!$D$25+Calibration_05032022!$D$26</f>
        <v>2.8918268199458539</v>
      </c>
      <c r="Z4">
        <f t="shared" si="1"/>
        <v>14.459134099729269</v>
      </c>
    </row>
    <row r="5" spans="1:26" x14ac:dyDescent="0.2">
      <c r="A5" t="s">
        <v>130</v>
      </c>
      <c r="B5" t="s">
        <v>114</v>
      </c>
      <c r="C5" t="s">
        <v>26</v>
      </c>
      <c r="D5" t="s">
        <v>16</v>
      </c>
      <c r="E5">
        <v>0.5</v>
      </c>
      <c r="F5">
        <v>1629</v>
      </c>
      <c r="G5">
        <f>F5*Calibration_05032022!$D$25+Calibration_05032022!$D$26</f>
        <v>1.5671399656862572</v>
      </c>
      <c r="H5">
        <f t="shared" si="2"/>
        <v>7.8356998284312862</v>
      </c>
      <c r="J5" t="s">
        <v>131</v>
      </c>
      <c r="K5" t="s">
        <v>114</v>
      </c>
      <c r="L5" t="s">
        <v>27</v>
      </c>
      <c r="M5" t="s">
        <v>16</v>
      </c>
      <c r="N5">
        <v>0.5</v>
      </c>
      <c r="O5">
        <v>1314</v>
      </c>
      <c r="P5">
        <f>O5*Calibration_05032022!$D$25+Calibration_05032022!$D$26</f>
        <v>1.275134116076899</v>
      </c>
      <c r="Q5">
        <f t="shared" si="0"/>
        <v>6.3756705803844946</v>
      </c>
      <c r="S5" t="s">
        <v>132</v>
      </c>
      <c r="T5" t="s">
        <v>114</v>
      </c>
      <c r="U5" t="s">
        <v>28</v>
      </c>
      <c r="V5" t="s">
        <v>16</v>
      </c>
      <c r="W5">
        <v>0.5</v>
      </c>
      <c r="X5">
        <v>1518</v>
      </c>
      <c r="Y5">
        <f>X5*Calibration_05032022!$D$25+Calibration_05032022!$D$26</f>
        <v>1.4642426663001025</v>
      </c>
      <c r="Z5">
        <f t="shared" si="1"/>
        <v>7.3212133315005126</v>
      </c>
    </row>
    <row r="6" spans="1:26" x14ac:dyDescent="0.2">
      <c r="A6" t="s">
        <v>130</v>
      </c>
      <c r="B6" t="s">
        <v>114</v>
      </c>
      <c r="C6" t="s">
        <v>26</v>
      </c>
      <c r="D6" t="s">
        <v>16</v>
      </c>
      <c r="E6">
        <v>0.5</v>
      </c>
      <c r="F6">
        <v>1578</v>
      </c>
      <c r="G6">
        <f>F6*Calibration_05032022!$D$25+Calibration_05032022!$D$26</f>
        <v>1.5198628281304563</v>
      </c>
      <c r="H6">
        <f t="shared" si="2"/>
        <v>7.5993141406522815</v>
      </c>
      <c r="J6" t="s">
        <v>131</v>
      </c>
      <c r="K6" t="s">
        <v>114</v>
      </c>
      <c r="L6" t="s">
        <v>27</v>
      </c>
      <c r="M6" t="s">
        <v>16</v>
      </c>
      <c r="N6">
        <v>0.5</v>
      </c>
      <c r="O6">
        <v>1365</v>
      </c>
      <c r="P6">
        <f>O6*Calibration_05032022!$D$25+Calibration_05032022!$D$26</f>
        <v>1.3224112536326997</v>
      </c>
      <c r="Q6">
        <f t="shared" si="0"/>
        <v>6.6120562681634985</v>
      </c>
      <c r="S6" t="s">
        <v>132</v>
      </c>
      <c r="T6" t="s">
        <v>114</v>
      </c>
      <c r="U6" t="s">
        <v>28</v>
      </c>
      <c r="V6" t="s">
        <v>16</v>
      </c>
      <c r="W6">
        <v>0.5</v>
      </c>
      <c r="X6">
        <v>1635</v>
      </c>
      <c r="Y6">
        <f>X6*Calibration_05032022!$D$25+Calibration_05032022!$D$26</f>
        <v>1.5727019818692927</v>
      </c>
      <c r="Z6">
        <f t="shared" si="1"/>
        <v>7.8635099093464635</v>
      </c>
    </row>
    <row r="7" spans="1:26" x14ac:dyDescent="0.2">
      <c r="A7" t="s">
        <v>130</v>
      </c>
      <c r="B7" t="s">
        <v>114</v>
      </c>
      <c r="C7" t="s">
        <v>26</v>
      </c>
      <c r="D7" t="s">
        <v>16</v>
      </c>
      <c r="E7">
        <v>0.5</v>
      </c>
      <c r="F7">
        <v>1611</v>
      </c>
      <c r="G7">
        <f>F7*Calibration_05032022!$D$25+Calibration_05032022!$D$26</f>
        <v>1.550453917137151</v>
      </c>
      <c r="H7">
        <f t="shared" si="2"/>
        <v>7.7522695856857551</v>
      </c>
      <c r="J7" t="s">
        <v>131</v>
      </c>
      <c r="K7" t="s">
        <v>114</v>
      </c>
      <c r="L7" t="s">
        <v>27</v>
      </c>
      <c r="M7" t="s">
        <v>16</v>
      </c>
      <c r="N7">
        <v>0.5</v>
      </c>
      <c r="O7">
        <v>1379</v>
      </c>
      <c r="P7">
        <f>O7*Calibration_05032022!$D$25+Calibration_05032022!$D$26</f>
        <v>1.3353892913931158</v>
      </c>
      <c r="Q7">
        <f t="shared" si="0"/>
        <v>6.6769464569655792</v>
      </c>
      <c r="S7" t="s">
        <v>132</v>
      </c>
      <c r="T7" t="s">
        <v>114</v>
      </c>
      <c r="U7" t="s">
        <v>28</v>
      </c>
      <c r="V7" t="s">
        <v>16</v>
      </c>
      <c r="W7">
        <v>0.5</v>
      </c>
      <c r="X7">
        <v>1636</v>
      </c>
      <c r="Y7">
        <f>X7*Calibration_05032022!$D$25+Calibration_05032022!$D$26</f>
        <v>1.573628984566465</v>
      </c>
      <c r="Z7">
        <f t="shared" si="1"/>
        <v>7.8681449228323252</v>
      </c>
    </row>
    <row r="8" spans="1:26" x14ac:dyDescent="0.2">
      <c r="A8" t="s">
        <v>130</v>
      </c>
      <c r="B8" t="s">
        <v>115</v>
      </c>
      <c r="C8" t="s">
        <v>35</v>
      </c>
      <c r="D8" t="s">
        <v>16</v>
      </c>
      <c r="E8">
        <v>0.5</v>
      </c>
      <c r="F8">
        <v>2548</v>
      </c>
      <c r="G8">
        <f>F8*Calibration_05032022!$D$25+Calibration_05032022!$D$26</f>
        <v>2.4190554443878454</v>
      </c>
      <c r="H8">
        <f t="shared" si="2"/>
        <v>12.095277221939227</v>
      </c>
      <c r="J8" t="s">
        <v>131</v>
      </c>
      <c r="K8" t="s">
        <v>115</v>
      </c>
      <c r="L8" t="s">
        <v>36</v>
      </c>
      <c r="M8" t="s">
        <v>16</v>
      </c>
      <c r="N8">
        <v>0.5</v>
      </c>
      <c r="O8">
        <v>1164</v>
      </c>
      <c r="P8">
        <f>O8*Calibration_05032022!$D$25+Calibration_05032022!$D$26</f>
        <v>1.1360837115010141</v>
      </c>
      <c r="Q8">
        <f t="shared" si="0"/>
        <v>5.6804185575050701</v>
      </c>
      <c r="S8" t="s">
        <v>132</v>
      </c>
      <c r="T8" t="s">
        <v>115</v>
      </c>
      <c r="U8" t="s">
        <v>37</v>
      </c>
      <c r="V8" t="s">
        <v>16</v>
      </c>
      <c r="W8">
        <v>0.5</v>
      </c>
      <c r="X8">
        <v>1244</v>
      </c>
      <c r="Y8">
        <f>X8*Calibration_05032022!$D$25+Calibration_05032022!$D$26</f>
        <v>1.2102439272748193</v>
      </c>
      <c r="Z8">
        <f t="shared" si="1"/>
        <v>6.0512196363740962</v>
      </c>
    </row>
    <row r="9" spans="1:26" x14ac:dyDescent="0.2">
      <c r="A9" t="s">
        <v>130</v>
      </c>
      <c r="B9" t="s">
        <v>115</v>
      </c>
      <c r="C9" t="s">
        <v>35</v>
      </c>
      <c r="D9" t="s">
        <v>16</v>
      </c>
      <c r="E9">
        <v>0.5</v>
      </c>
      <c r="F9">
        <v>2800</v>
      </c>
      <c r="G9">
        <f>F9*Calibration_05032022!$D$25+Calibration_05032022!$D$26</f>
        <v>2.6526601240753318</v>
      </c>
      <c r="H9">
        <f t="shared" si="2"/>
        <v>13.263300620376659</v>
      </c>
      <c r="J9" t="s">
        <v>131</v>
      </c>
      <c r="K9" t="s">
        <v>115</v>
      </c>
      <c r="L9" t="s">
        <v>36</v>
      </c>
      <c r="M9" t="s">
        <v>16</v>
      </c>
      <c r="N9">
        <v>0.5</v>
      </c>
      <c r="O9">
        <v>1238</v>
      </c>
      <c r="P9">
        <f>O9*Calibration_05032022!$D$25+Calibration_05032022!$D$26</f>
        <v>1.2046819110917839</v>
      </c>
      <c r="Q9">
        <f t="shared" si="0"/>
        <v>6.0234095554589198</v>
      </c>
      <c r="S9" t="s">
        <v>132</v>
      </c>
      <c r="T9" t="s">
        <v>115</v>
      </c>
      <c r="U9" t="s">
        <v>37</v>
      </c>
      <c r="V9" t="s">
        <v>16</v>
      </c>
      <c r="W9">
        <v>0.5</v>
      </c>
      <c r="X9">
        <v>1357</v>
      </c>
      <c r="Y9">
        <f>X9*Calibration_05032022!$D$25+Calibration_05032022!$D$26</f>
        <v>1.3149952320553193</v>
      </c>
      <c r="Z9">
        <f t="shared" si="1"/>
        <v>6.5749761602765968</v>
      </c>
    </row>
    <row r="10" spans="1:26" x14ac:dyDescent="0.2">
      <c r="A10" t="s">
        <v>130</v>
      </c>
      <c r="B10" t="s">
        <v>115</v>
      </c>
      <c r="C10" t="s">
        <v>35</v>
      </c>
      <c r="D10" t="s">
        <v>16</v>
      </c>
      <c r="E10">
        <v>0.5</v>
      </c>
      <c r="F10">
        <v>2784</v>
      </c>
      <c r="G10">
        <f>F10*Calibration_05032022!$D$25+Calibration_05032022!$D$26</f>
        <v>2.6378280809205705</v>
      </c>
      <c r="H10">
        <f t="shared" si="2"/>
        <v>13.189140404602853</v>
      </c>
      <c r="J10" t="s">
        <v>131</v>
      </c>
      <c r="K10" t="s">
        <v>115</v>
      </c>
      <c r="L10" t="s">
        <v>36</v>
      </c>
      <c r="M10" t="s">
        <v>16</v>
      </c>
      <c r="N10">
        <v>0.5</v>
      </c>
      <c r="O10">
        <v>1261</v>
      </c>
      <c r="P10">
        <f>O10*Calibration_05032022!$D$25+Calibration_05032022!$D$26</f>
        <v>1.226002973126753</v>
      </c>
      <c r="Q10">
        <f t="shared" si="0"/>
        <v>6.1300148656337647</v>
      </c>
      <c r="S10" t="s">
        <v>132</v>
      </c>
      <c r="T10" t="s">
        <v>115</v>
      </c>
      <c r="U10" t="s">
        <v>37</v>
      </c>
      <c r="V10" t="s">
        <v>16</v>
      </c>
      <c r="W10">
        <v>0.5</v>
      </c>
      <c r="X10">
        <v>1341</v>
      </c>
      <c r="Y10">
        <f>X10*Calibration_05032022!$D$25+Calibration_05032022!$D$26</f>
        <v>1.3001631889005583</v>
      </c>
      <c r="Z10">
        <f t="shared" si="1"/>
        <v>6.5008159445027918</v>
      </c>
    </row>
    <row r="11" spans="1:26" x14ac:dyDescent="0.2">
      <c r="A11" t="s">
        <v>130</v>
      </c>
      <c r="B11" t="s">
        <v>121</v>
      </c>
      <c r="C11" t="s">
        <v>75</v>
      </c>
      <c r="D11" t="s">
        <v>16</v>
      </c>
      <c r="E11">
        <v>0.5</v>
      </c>
      <c r="F11">
        <v>816</v>
      </c>
      <c r="G11">
        <f>F11*Calibration_05032022!$D$25+Calibration_05032022!$D$26</f>
        <v>0.81348677288496118</v>
      </c>
      <c r="H11">
        <f t="shared" si="2"/>
        <v>4.0674338644248058</v>
      </c>
      <c r="J11" t="s">
        <v>131</v>
      </c>
      <c r="K11" t="s">
        <v>121</v>
      </c>
      <c r="L11" t="s">
        <v>73</v>
      </c>
      <c r="M11" t="s">
        <v>16</v>
      </c>
      <c r="N11">
        <v>0.5</v>
      </c>
      <c r="O11">
        <v>1486</v>
      </c>
      <c r="P11">
        <f>O11*Calibration_05032022!$D$25+Calibration_05032022!$D$26</f>
        <v>1.4345785799905804</v>
      </c>
      <c r="Q11">
        <f t="shared" si="0"/>
        <v>7.1728928999529016</v>
      </c>
      <c r="S11" t="s">
        <v>132</v>
      </c>
      <c r="T11" t="s">
        <v>121</v>
      </c>
      <c r="U11" t="s">
        <v>68</v>
      </c>
      <c r="V11" t="s">
        <v>16</v>
      </c>
      <c r="W11">
        <v>0.5</v>
      </c>
      <c r="X11">
        <v>1419</v>
      </c>
      <c r="Y11">
        <f>X11*Calibration_05032022!$D$25+Calibration_05032022!$D$26</f>
        <v>1.3724693992800183</v>
      </c>
      <c r="Z11">
        <f t="shared" si="1"/>
        <v>6.8623469964000918</v>
      </c>
    </row>
    <row r="12" spans="1:26" x14ac:dyDescent="0.2">
      <c r="A12" t="s">
        <v>130</v>
      </c>
      <c r="B12" t="s">
        <v>121</v>
      </c>
      <c r="C12" t="s">
        <v>75</v>
      </c>
      <c r="D12" t="s">
        <v>16</v>
      </c>
      <c r="E12">
        <v>0.5</v>
      </c>
      <c r="F12">
        <v>808</v>
      </c>
      <c r="G12">
        <f>F12*Calibration_05032022!$D$25+Calibration_05032022!$D$26</f>
        <v>0.80607075130758066</v>
      </c>
      <c r="H12">
        <f t="shared" si="2"/>
        <v>4.0303537565379033</v>
      </c>
      <c r="J12" t="s">
        <v>131</v>
      </c>
      <c r="K12" t="s">
        <v>121</v>
      </c>
      <c r="L12" t="s">
        <v>73</v>
      </c>
      <c r="M12" t="s">
        <v>16</v>
      </c>
      <c r="N12">
        <v>0.5</v>
      </c>
      <c r="O12">
        <v>1526</v>
      </c>
      <c r="P12">
        <f>O12*Calibration_05032022!$D$25+Calibration_05032022!$D$26</f>
        <v>1.4716586878774829</v>
      </c>
      <c r="Q12">
        <f t="shared" si="0"/>
        <v>7.3582934393874142</v>
      </c>
      <c r="S12" t="s">
        <v>132</v>
      </c>
      <c r="T12" t="s">
        <v>121</v>
      </c>
      <c r="U12" t="s">
        <v>68</v>
      </c>
      <c r="V12" t="s">
        <v>16</v>
      </c>
      <c r="W12">
        <v>0.5</v>
      </c>
      <c r="X12">
        <v>1422</v>
      </c>
      <c r="Y12">
        <f>X12*Calibration_05032022!$D$25+Calibration_05032022!$D$26</f>
        <v>1.3752504073715361</v>
      </c>
      <c r="Z12">
        <f t="shared" si="1"/>
        <v>6.8762520368576805</v>
      </c>
    </row>
    <row r="13" spans="1:26" x14ac:dyDescent="0.2">
      <c r="A13" t="s">
        <v>130</v>
      </c>
      <c r="B13" t="s">
        <v>121</v>
      </c>
      <c r="C13" t="s">
        <v>75</v>
      </c>
      <c r="D13" t="s">
        <v>16</v>
      </c>
      <c r="E13">
        <v>0.5</v>
      </c>
      <c r="F13">
        <v>871</v>
      </c>
      <c r="G13">
        <f>F13*Calibration_05032022!$D$25+Calibration_05032022!$D$26</f>
        <v>0.86447192122945238</v>
      </c>
      <c r="H13">
        <f t="shared" si="2"/>
        <v>4.3223596061472618</v>
      </c>
      <c r="J13" t="s">
        <v>131</v>
      </c>
      <c r="K13" t="s">
        <v>121</v>
      </c>
      <c r="L13" t="s">
        <v>73</v>
      </c>
      <c r="M13" t="s">
        <v>16</v>
      </c>
      <c r="N13">
        <v>0.5</v>
      </c>
      <c r="O13">
        <v>1534</v>
      </c>
      <c r="P13">
        <f>O13*Calibration_05032022!$D$25+Calibration_05032022!$D$26</f>
        <v>1.4790747094548635</v>
      </c>
      <c r="Q13">
        <f t="shared" si="0"/>
        <v>7.3953735472743176</v>
      </c>
      <c r="S13" t="s">
        <v>132</v>
      </c>
      <c r="T13" t="s">
        <v>121</v>
      </c>
      <c r="U13" t="s">
        <v>68</v>
      </c>
      <c r="V13" t="s">
        <v>16</v>
      </c>
      <c r="W13">
        <v>0.5</v>
      </c>
      <c r="X13">
        <v>1464</v>
      </c>
      <c r="Y13">
        <f>X13*Calibration_05032022!$D$25+Calibration_05032022!$D$26</f>
        <v>1.4141845206527839</v>
      </c>
      <c r="Z13">
        <f t="shared" si="1"/>
        <v>7.0709226032639192</v>
      </c>
    </row>
    <row r="14" spans="1:26" x14ac:dyDescent="0.2">
      <c r="A14" t="s">
        <v>130</v>
      </c>
      <c r="B14" t="s">
        <v>123</v>
      </c>
      <c r="C14" t="s">
        <v>89</v>
      </c>
      <c r="D14" t="s">
        <v>16</v>
      </c>
      <c r="E14">
        <v>0.5</v>
      </c>
      <c r="F14">
        <v>2597</v>
      </c>
      <c r="G14">
        <f>F14*Calibration_05032022!$D$25+Calibration_05032022!$D$26</f>
        <v>2.4644785765493009</v>
      </c>
      <c r="H14">
        <f t="shared" si="2"/>
        <v>12.322392882746504</v>
      </c>
      <c r="J14" t="s">
        <v>131</v>
      </c>
      <c r="K14" t="s">
        <v>123</v>
      </c>
      <c r="L14" t="s">
        <v>90</v>
      </c>
      <c r="M14" t="s">
        <v>16</v>
      </c>
      <c r="N14">
        <v>0.5</v>
      </c>
      <c r="O14">
        <v>2489</v>
      </c>
      <c r="P14">
        <f>O14*Calibration_05032022!$D$25+Calibration_05032022!$D$26</f>
        <v>2.3643622852546637</v>
      </c>
      <c r="Q14">
        <f t="shared" si="0"/>
        <v>11.821811426273319</v>
      </c>
      <c r="S14" t="s">
        <v>132</v>
      </c>
      <c r="T14" t="s">
        <v>123</v>
      </c>
      <c r="U14" t="s">
        <v>91</v>
      </c>
      <c r="V14" t="s">
        <v>16</v>
      </c>
      <c r="W14">
        <v>0.5</v>
      </c>
      <c r="X14">
        <v>1778</v>
      </c>
      <c r="Y14">
        <f>X14*Calibration_05032022!$D$25+Calibration_05032022!$D$26</f>
        <v>1.7052633675649695</v>
      </c>
      <c r="Z14">
        <f t="shared" si="1"/>
        <v>8.5263168378248473</v>
      </c>
    </row>
    <row r="15" spans="1:26" x14ac:dyDescent="0.2">
      <c r="A15" t="s">
        <v>130</v>
      </c>
      <c r="B15" t="s">
        <v>123</v>
      </c>
      <c r="C15" t="s">
        <v>89</v>
      </c>
      <c r="D15" t="s">
        <v>16</v>
      </c>
      <c r="E15">
        <v>0.5</v>
      </c>
      <c r="F15">
        <v>3510</v>
      </c>
      <c r="G15">
        <f>F15*Calibration_05032022!$D$25+Calibration_05032022!$D$26</f>
        <v>3.3108320390678534</v>
      </c>
      <c r="H15">
        <f t="shared" si="2"/>
        <v>16.554160195339268</v>
      </c>
      <c r="J15" t="s">
        <v>131</v>
      </c>
      <c r="K15" t="s">
        <v>123</v>
      </c>
      <c r="L15" t="s">
        <v>90</v>
      </c>
      <c r="M15" t="s">
        <v>16</v>
      </c>
      <c r="N15">
        <v>0.5</v>
      </c>
      <c r="O15">
        <v>2590</v>
      </c>
      <c r="P15">
        <f>O15*Calibration_05032022!$D$25+Calibration_05032022!$D$26</f>
        <v>2.4579895576690931</v>
      </c>
      <c r="Q15">
        <f t="shared" si="0"/>
        <v>12.289947788345465</v>
      </c>
      <c r="S15" t="s">
        <v>132</v>
      </c>
      <c r="T15" t="s">
        <v>123</v>
      </c>
      <c r="U15" t="s">
        <v>91</v>
      </c>
      <c r="V15" t="s">
        <v>16</v>
      </c>
      <c r="W15">
        <v>0.5</v>
      </c>
      <c r="X15">
        <v>1656</v>
      </c>
      <c r="Y15">
        <f>X15*Calibration_05032022!$D$25+Calibration_05032022!$D$26</f>
        <v>1.5921690385099165</v>
      </c>
      <c r="Z15">
        <f t="shared" si="1"/>
        <v>7.9608451925495824</v>
      </c>
    </row>
    <row r="16" spans="1:26" x14ac:dyDescent="0.2">
      <c r="A16" t="s">
        <v>130</v>
      </c>
      <c r="B16" t="s">
        <v>123</v>
      </c>
      <c r="C16" t="s">
        <v>89</v>
      </c>
      <c r="D16" t="s">
        <v>16</v>
      </c>
      <c r="E16">
        <v>0.5</v>
      </c>
      <c r="F16">
        <v>2811</v>
      </c>
      <c r="G16">
        <f>F16*Calibration_05032022!$D$25+Calibration_05032022!$D$26</f>
        <v>2.66285715374423</v>
      </c>
      <c r="H16">
        <f t="shared" si="2"/>
        <v>13.314285768721151</v>
      </c>
      <c r="J16" t="s">
        <v>131</v>
      </c>
      <c r="K16" t="s">
        <v>123</v>
      </c>
      <c r="L16" t="s">
        <v>90</v>
      </c>
      <c r="M16" t="s">
        <v>16</v>
      </c>
      <c r="N16">
        <v>0.5</v>
      </c>
      <c r="O16">
        <v>2566</v>
      </c>
      <c r="P16">
        <f>O16*Calibration_05032022!$D$25+Calibration_05032022!$D$26</f>
        <v>2.4357414929369514</v>
      </c>
      <c r="Q16">
        <f t="shared" si="0"/>
        <v>12.178707464684758</v>
      </c>
      <c r="S16" t="s">
        <v>132</v>
      </c>
      <c r="T16" t="s">
        <v>123</v>
      </c>
      <c r="U16" t="s">
        <v>91</v>
      </c>
      <c r="V16" t="s">
        <v>16</v>
      </c>
      <c r="W16">
        <v>0.5</v>
      </c>
      <c r="X16">
        <v>1713</v>
      </c>
      <c r="Y16">
        <f>X16*Calibration_05032022!$D$25+Calibration_05032022!$D$26</f>
        <v>1.6450081922487527</v>
      </c>
      <c r="Z16">
        <f t="shared" si="1"/>
        <v>8.2250409612437636</v>
      </c>
    </row>
    <row r="17" spans="1:26" x14ac:dyDescent="0.2">
      <c r="A17" t="s">
        <v>130</v>
      </c>
      <c r="B17" t="s">
        <v>124</v>
      </c>
      <c r="C17" t="s">
        <v>95</v>
      </c>
      <c r="D17" t="s">
        <v>16</v>
      </c>
      <c r="E17">
        <v>0.5</v>
      </c>
      <c r="F17">
        <v>2415</v>
      </c>
      <c r="G17">
        <f>F17*Calibration_05032022!$D$25+Calibration_05032022!$D$26</f>
        <v>2.2957640856638939</v>
      </c>
      <c r="H17">
        <f t="shared" si="2"/>
        <v>11.478820428319469</v>
      </c>
      <c r="J17" t="s">
        <v>131</v>
      </c>
      <c r="K17" t="s">
        <v>124</v>
      </c>
      <c r="L17" t="s">
        <v>96</v>
      </c>
      <c r="M17" t="s">
        <v>16</v>
      </c>
      <c r="N17">
        <v>0.5</v>
      </c>
      <c r="O17">
        <v>2657</v>
      </c>
      <c r="P17">
        <f>O17*Calibration_05032022!$D$25+Calibration_05032022!$D$26</f>
        <v>2.5200987383796547</v>
      </c>
      <c r="Q17">
        <f t="shared" si="0"/>
        <v>12.600493691898274</v>
      </c>
      <c r="S17" t="s">
        <v>132</v>
      </c>
      <c r="T17" t="s">
        <v>124</v>
      </c>
      <c r="U17" t="s">
        <v>97</v>
      </c>
      <c r="V17" t="s">
        <v>16</v>
      </c>
      <c r="W17">
        <v>0.5</v>
      </c>
      <c r="X17">
        <v>3131</v>
      </c>
      <c r="Y17">
        <f>X17*Calibration_05032022!$D$25+Calibration_05032022!$D$26</f>
        <v>2.9594980168394511</v>
      </c>
      <c r="Z17">
        <f t="shared" si="1"/>
        <v>14.797490084197255</v>
      </c>
    </row>
    <row r="18" spans="1:26" x14ac:dyDescent="0.2">
      <c r="A18" t="s">
        <v>130</v>
      </c>
      <c r="B18" t="s">
        <v>124</v>
      </c>
      <c r="C18" t="s">
        <v>95</v>
      </c>
      <c r="D18" t="s">
        <v>16</v>
      </c>
      <c r="E18">
        <v>0.5</v>
      </c>
      <c r="F18">
        <v>2468</v>
      </c>
      <c r="G18">
        <f>F18*Calibration_05032022!$D$25+Calibration_05032022!$D$26</f>
        <v>2.3448952286140399</v>
      </c>
      <c r="H18">
        <f t="shared" si="2"/>
        <v>11.724476143070198</v>
      </c>
      <c r="J18" t="s">
        <v>131</v>
      </c>
      <c r="K18" t="s">
        <v>124</v>
      </c>
      <c r="L18" t="s">
        <v>96</v>
      </c>
      <c r="M18" t="s">
        <v>16</v>
      </c>
      <c r="N18">
        <v>0.5</v>
      </c>
      <c r="O18">
        <v>2778</v>
      </c>
      <c r="P18">
        <f>O18*Calibration_05032022!$D$25+Calibration_05032022!$D$26</f>
        <v>2.6322660647375353</v>
      </c>
      <c r="Q18">
        <f t="shared" si="0"/>
        <v>13.161330323687677</v>
      </c>
      <c r="S18" t="s">
        <v>132</v>
      </c>
      <c r="T18" t="s">
        <v>124</v>
      </c>
      <c r="U18" t="s">
        <v>97</v>
      </c>
      <c r="V18" t="s">
        <v>16</v>
      </c>
      <c r="W18">
        <v>0.5</v>
      </c>
      <c r="X18">
        <v>3278</v>
      </c>
      <c r="Y18">
        <f>X18*Calibration_05032022!$D$25+Calibration_05032022!$D$26</f>
        <v>3.0957674133238182</v>
      </c>
      <c r="Z18">
        <f t="shared" si="1"/>
        <v>15.478837066619091</v>
      </c>
    </row>
    <row r="19" spans="1:26" x14ac:dyDescent="0.2">
      <c r="A19" t="s">
        <v>130</v>
      </c>
      <c r="B19" t="s">
        <v>124</v>
      </c>
      <c r="C19" t="s">
        <v>95</v>
      </c>
      <c r="D19" t="s">
        <v>16</v>
      </c>
      <c r="E19">
        <v>0.5</v>
      </c>
      <c r="F19">
        <v>2485</v>
      </c>
      <c r="G19">
        <f>F19*Calibration_05032022!$D$25+Calibration_05032022!$D$26</f>
        <v>2.3606542744659733</v>
      </c>
      <c r="H19">
        <f t="shared" si="2"/>
        <v>11.803271372329867</v>
      </c>
      <c r="J19" t="s">
        <v>131</v>
      </c>
      <c r="K19" t="s">
        <v>124</v>
      </c>
      <c r="L19" t="s">
        <v>96</v>
      </c>
      <c r="M19" t="s">
        <v>16</v>
      </c>
      <c r="N19">
        <v>0.5</v>
      </c>
      <c r="O19">
        <v>2769</v>
      </c>
      <c r="P19">
        <f>O19*Calibration_05032022!$D$25+Calibration_05032022!$D$26</f>
        <v>2.6239230404629823</v>
      </c>
      <c r="Q19">
        <f t="shared" si="0"/>
        <v>13.119615202314911</v>
      </c>
      <c r="S19" t="s">
        <v>132</v>
      </c>
      <c r="T19" t="s">
        <v>124</v>
      </c>
      <c r="U19" t="s">
        <v>97</v>
      </c>
      <c r="V19" t="s">
        <v>16</v>
      </c>
      <c r="W19">
        <v>0.5</v>
      </c>
      <c r="X19">
        <v>3246</v>
      </c>
      <c r="Y19">
        <f>X19*Calibration_05032022!$D$25+Calibration_05032022!$D$26</f>
        <v>3.0661033270142961</v>
      </c>
      <c r="Z19">
        <f t="shared" si="1"/>
        <v>15.330516635071481</v>
      </c>
    </row>
    <row r="20" spans="1:26" x14ac:dyDescent="0.2">
      <c r="A20" t="s">
        <v>130</v>
      </c>
      <c r="B20" t="s">
        <v>125</v>
      </c>
      <c r="C20" t="s">
        <v>104</v>
      </c>
      <c r="D20" t="s">
        <v>16</v>
      </c>
      <c r="E20">
        <v>0.5</v>
      </c>
      <c r="F20">
        <v>2630</v>
      </c>
      <c r="G20">
        <f>F20*Calibration_05032022!$D$25+Calibration_05032022!$D$26</f>
        <v>2.4950696655559956</v>
      </c>
      <c r="H20">
        <f t="shared" si="2"/>
        <v>12.475348327779978</v>
      </c>
      <c r="J20" t="s">
        <v>131</v>
      </c>
      <c r="K20" t="s">
        <v>125</v>
      </c>
      <c r="L20" t="s">
        <v>105</v>
      </c>
      <c r="M20" t="s">
        <v>16</v>
      </c>
      <c r="N20">
        <v>0.5</v>
      </c>
      <c r="O20">
        <v>3138</v>
      </c>
      <c r="P20">
        <f>O20*Calibration_05032022!$D$25+Calibration_05032022!$D$26</f>
        <v>2.9659870357196589</v>
      </c>
      <c r="Q20">
        <f t="shared" si="0"/>
        <v>14.829935178598294</v>
      </c>
      <c r="S20" t="s">
        <v>132</v>
      </c>
      <c r="T20" t="s">
        <v>125</v>
      </c>
      <c r="U20" t="s">
        <v>106</v>
      </c>
      <c r="V20" t="s">
        <v>16</v>
      </c>
      <c r="W20">
        <v>0.5</v>
      </c>
      <c r="X20">
        <v>1561</v>
      </c>
      <c r="Y20">
        <f>X20*Calibration_05032022!$D$25+Calibration_05032022!$D$26</f>
        <v>1.5041037822785228</v>
      </c>
      <c r="Z20">
        <f t="shared" si="1"/>
        <v>7.5205189113926139</v>
      </c>
    </row>
    <row r="21" spans="1:26" x14ac:dyDescent="0.2">
      <c r="A21" t="s">
        <v>130</v>
      </c>
      <c r="B21" t="s">
        <v>125</v>
      </c>
      <c r="C21" t="s">
        <v>104</v>
      </c>
      <c r="D21" t="s">
        <v>16</v>
      </c>
      <c r="E21">
        <v>0.5</v>
      </c>
      <c r="F21">
        <v>2692</v>
      </c>
      <c r="G21">
        <f>F21*Calibration_05032022!$D$25+Calibration_05032022!$D$26</f>
        <v>2.5525438327806946</v>
      </c>
      <c r="H21">
        <f t="shared" si="2"/>
        <v>12.762719163903473</v>
      </c>
      <c r="J21" t="s">
        <v>131</v>
      </c>
      <c r="K21" t="s">
        <v>125</v>
      </c>
      <c r="L21" t="s">
        <v>105</v>
      </c>
      <c r="M21" t="s">
        <v>16</v>
      </c>
      <c r="N21">
        <v>0.5</v>
      </c>
      <c r="O21">
        <v>3303</v>
      </c>
      <c r="P21">
        <f>O21*Calibration_05032022!$D$25+Calibration_05032022!$D$26</f>
        <v>3.1189424807531325</v>
      </c>
      <c r="Q21">
        <f t="shared" si="0"/>
        <v>15.594712403765662</v>
      </c>
      <c r="S21" t="s">
        <v>132</v>
      </c>
      <c r="T21" t="s">
        <v>125</v>
      </c>
      <c r="U21" t="s">
        <v>106</v>
      </c>
      <c r="V21" t="s">
        <v>16</v>
      </c>
      <c r="W21">
        <v>0.5</v>
      </c>
      <c r="X21">
        <v>1532</v>
      </c>
      <c r="Y21">
        <f>X21*Calibration_05032022!$D$25+Calibration_05032022!$D$26</f>
        <v>1.4772207040605183</v>
      </c>
      <c r="Z21">
        <f t="shared" si="1"/>
        <v>7.3861035203025915</v>
      </c>
    </row>
    <row r="22" spans="1:26" x14ac:dyDescent="0.2">
      <c r="A22" t="s">
        <v>130</v>
      </c>
      <c r="B22" t="s">
        <v>125</v>
      </c>
      <c r="C22" t="s">
        <v>104</v>
      </c>
      <c r="D22" t="s">
        <v>16</v>
      </c>
      <c r="E22">
        <v>0.5</v>
      </c>
      <c r="F22">
        <v>2648</v>
      </c>
      <c r="G22">
        <f>F22*Calibration_05032022!$D$25+Calibration_05032022!$D$26</f>
        <v>2.5117557141051017</v>
      </c>
      <c r="H22">
        <f t="shared" si="2"/>
        <v>12.558778570525508</v>
      </c>
      <c r="J22" t="s">
        <v>131</v>
      </c>
      <c r="K22" t="s">
        <v>125</v>
      </c>
      <c r="L22" t="s">
        <v>105</v>
      </c>
      <c r="M22" t="s">
        <v>16</v>
      </c>
      <c r="N22">
        <v>0.5</v>
      </c>
      <c r="O22">
        <v>3281</v>
      </c>
      <c r="P22">
        <f>O22*Calibration_05032022!$D$25+Calibration_05032022!$D$26</f>
        <v>3.098548421415336</v>
      </c>
      <c r="Q22">
        <f t="shared" si="0"/>
        <v>15.49274210707668</v>
      </c>
      <c r="S22" t="s">
        <v>132</v>
      </c>
      <c r="T22" t="s">
        <v>125</v>
      </c>
      <c r="U22" t="s">
        <v>106</v>
      </c>
      <c r="V22" t="s">
        <v>16</v>
      </c>
      <c r="W22">
        <v>0.5</v>
      </c>
      <c r="X22">
        <v>1526</v>
      </c>
      <c r="Y22">
        <f>X22*Calibration_05032022!$D$25+Calibration_05032022!$D$26</f>
        <v>1.4716586878774829</v>
      </c>
      <c r="Z22">
        <f t="shared" si="1"/>
        <v>7.3582934393874142</v>
      </c>
    </row>
    <row r="23" spans="1:26" x14ac:dyDescent="0.2">
      <c r="A23" t="s">
        <v>130</v>
      </c>
      <c r="B23" t="s">
        <v>126</v>
      </c>
      <c r="C23" t="s">
        <v>77</v>
      </c>
      <c r="D23" t="s">
        <v>16</v>
      </c>
      <c r="E23">
        <v>0.5</v>
      </c>
      <c r="F23">
        <v>1194</v>
      </c>
      <c r="G23">
        <f>F23*Calibration_05032022!$D$25+Calibration_05032022!$D$26</f>
        <v>1.1638937924161912</v>
      </c>
      <c r="H23">
        <f t="shared" si="2"/>
        <v>5.8194689620809559</v>
      </c>
      <c r="J23" t="s">
        <v>131</v>
      </c>
      <c r="K23" t="s">
        <v>126</v>
      </c>
      <c r="L23" t="s">
        <v>81</v>
      </c>
      <c r="M23" t="s">
        <v>16</v>
      </c>
      <c r="N23">
        <v>0.5</v>
      </c>
      <c r="O23">
        <v>1060</v>
      </c>
      <c r="P23">
        <f>O23*Calibration_05032022!$D$25+Calibration_05032022!$D$26</f>
        <v>1.0396754309950671</v>
      </c>
      <c r="Q23">
        <f t="shared" si="0"/>
        <v>5.1983771549753355</v>
      </c>
      <c r="S23" t="s">
        <v>132</v>
      </c>
      <c r="T23" t="s">
        <v>126</v>
      </c>
      <c r="U23" t="s">
        <v>133</v>
      </c>
      <c r="V23" t="s">
        <v>16</v>
      </c>
      <c r="W23">
        <v>0.5</v>
      </c>
      <c r="X23">
        <v>1125</v>
      </c>
      <c r="Y23">
        <f>X23*Calibration_05032022!$D$25+Calibration_05032022!$D$26</f>
        <v>1.0999306063112841</v>
      </c>
      <c r="Z23">
        <f t="shared" si="1"/>
        <v>5.4996530315564209</v>
      </c>
    </row>
    <row r="24" spans="1:26" x14ac:dyDescent="0.2">
      <c r="A24" t="s">
        <v>130</v>
      </c>
      <c r="B24" t="s">
        <v>126</v>
      </c>
      <c r="C24" t="s">
        <v>77</v>
      </c>
      <c r="D24" t="s">
        <v>16</v>
      </c>
      <c r="E24">
        <v>0.5</v>
      </c>
      <c r="F24">
        <v>1199</v>
      </c>
      <c r="G24">
        <f>F24*Calibration_05032022!$D$25+Calibration_05032022!$D$26</f>
        <v>1.168528805902054</v>
      </c>
      <c r="H24">
        <f t="shared" si="2"/>
        <v>5.8426440295102697</v>
      </c>
      <c r="J24" t="s">
        <v>131</v>
      </c>
      <c r="K24" t="s">
        <v>126</v>
      </c>
      <c r="L24" t="s">
        <v>81</v>
      </c>
      <c r="M24" t="s">
        <v>16</v>
      </c>
      <c r="N24">
        <v>0.5</v>
      </c>
      <c r="O24">
        <v>1042</v>
      </c>
      <c r="P24">
        <f>O24*Calibration_05032022!$D$25+Calibration_05032022!$D$26</f>
        <v>1.022989382445961</v>
      </c>
      <c r="Q24">
        <f t="shared" si="0"/>
        <v>5.1149469122298052</v>
      </c>
      <c r="S24" t="s">
        <v>132</v>
      </c>
      <c r="T24" t="s">
        <v>126</v>
      </c>
      <c r="U24" t="s">
        <v>133</v>
      </c>
      <c r="V24" t="s">
        <v>16</v>
      </c>
      <c r="W24">
        <v>0.5</v>
      </c>
      <c r="X24">
        <v>1117</v>
      </c>
      <c r="Y24">
        <f>X24*Calibration_05032022!$D$25+Calibration_05032022!$D$26</f>
        <v>1.0925145847339035</v>
      </c>
      <c r="Z24">
        <f t="shared" si="1"/>
        <v>5.4625729236695175</v>
      </c>
    </row>
    <row r="25" spans="1:26" x14ac:dyDescent="0.2">
      <c r="A25" t="s">
        <v>130</v>
      </c>
      <c r="B25" t="s">
        <v>126</v>
      </c>
      <c r="C25" t="s">
        <v>77</v>
      </c>
      <c r="D25" t="s">
        <v>16</v>
      </c>
      <c r="E25">
        <v>0.5</v>
      </c>
      <c r="F25">
        <v>1203</v>
      </c>
      <c r="G25">
        <f>F25*Calibration_05032022!$D$25+Calibration_05032022!$D$26</f>
        <v>1.1722368166907442</v>
      </c>
      <c r="H25">
        <f t="shared" si="2"/>
        <v>5.861184083453721</v>
      </c>
      <c r="J25" t="s">
        <v>131</v>
      </c>
      <c r="K25" t="s">
        <v>126</v>
      </c>
      <c r="L25" t="s">
        <v>81</v>
      </c>
      <c r="M25" t="s">
        <v>16</v>
      </c>
      <c r="N25">
        <v>0.5</v>
      </c>
      <c r="O25">
        <v>1104</v>
      </c>
      <c r="P25">
        <f>O25*Calibration_05032022!$D$25+Calibration_05032022!$D$26</f>
        <v>1.0804635496706601</v>
      </c>
      <c r="Q25">
        <f t="shared" si="0"/>
        <v>5.4023177483533003</v>
      </c>
      <c r="S25" t="s">
        <v>132</v>
      </c>
      <c r="T25" t="s">
        <v>126</v>
      </c>
      <c r="U25" t="s">
        <v>133</v>
      </c>
      <c r="V25" t="s">
        <v>16</v>
      </c>
      <c r="W25">
        <v>0.5</v>
      </c>
      <c r="X25">
        <v>1128</v>
      </c>
      <c r="Y25">
        <f>X25*Calibration_05032022!$D$25+Calibration_05032022!$D$26</f>
        <v>1.1027116144028017</v>
      </c>
      <c r="Z25">
        <f t="shared" si="1"/>
        <v>5.5135580720140087</v>
      </c>
    </row>
    <row r="26" spans="1:26" x14ac:dyDescent="0.2">
      <c r="A26" t="s">
        <v>130</v>
      </c>
      <c r="B26" t="s">
        <v>116</v>
      </c>
      <c r="C26" t="s">
        <v>74</v>
      </c>
      <c r="D26" t="s">
        <v>16</v>
      </c>
      <c r="E26">
        <v>0.5</v>
      </c>
      <c r="F26">
        <v>1133</v>
      </c>
      <c r="G26">
        <f>F26*Calibration_05032022!$D$25+Calibration_05032022!$D$26</f>
        <v>1.1073466278886646</v>
      </c>
      <c r="H26">
        <f t="shared" si="2"/>
        <v>5.5367331394433226</v>
      </c>
      <c r="J26" t="s">
        <v>131</v>
      </c>
      <c r="K26" t="s">
        <v>116</v>
      </c>
      <c r="L26" t="s">
        <v>60</v>
      </c>
      <c r="M26" t="s">
        <v>16</v>
      </c>
      <c r="N26">
        <v>0.5</v>
      </c>
      <c r="O26">
        <v>1643</v>
      </c>
      <c r="P26">
        <f>O26*Calibration_05032022!$D$25+Calibration_05032022!$D$26</f>
        <v>1.5801180034466731</v>
      </c>
      <c r="Q26">
        <f t="shared" si="0"/>
        <v>7.9005900172333652</v>
      </c>
      <c r="S26" t="s">
        <v>132</v>
      </c>
      <c r="T26" t="s">
        <v>116</v>
      </c>
      <c r="U26" t="s">
        <v>64</v>
      </c>
      <c r="V26" t="s">
        <v>16</v>
      </c>
      <c r="W26">
        <v>0.5</v>
      </c>
      <c r="X26">
        <v>2619</v>
      </c>
      <c r="Y26">
        <f>X26*Calibration_05032022!$D$25+Calibration_05032022!$D$26</f>
        <v>2.4848726358870974</v>
      </c>
      <c r="Z26">
        <f t="shared" si="1"/>
        <v>12.424363179435487</v>
      </c>
    </row>
    <row r="27" spans="1:26" x14ac:dyDescent="0.2">
      <c r="A27" t="s">
        <v>130</v>
      </c>
      <c r="B27" t="s">
        <v>116</v>
      </c>
      <c r="C27" t="s">
        <v>74</v>
      </c>
      <c r="D27" t="s">
        <v>16</v>
      </c>
      <c r="E27">
        <v>0.5</v>
      </c>
      <c r="F27">
        <v>1139</v>
      </c>
      <c r="G27">
        <f>F27*Calibration_05032022!$D$25+Calibration_05032022!$D$26</f>
        <v>1.1129086440717</v>
      </c>
      <c r="H27">
        <f t="shared" si="2"/>
        <v>5.5645432203584999</v>
      </c>
      <c r="J27" t="s">
        <v>131</v>
      </c>
      <c r="K27" t="s">
        <v>116</v>
      </c>
      <c r="L27" t="s">
        <v>60</v>
      </c>
      <c r="M27" t="s">
        <v>16</v>
      </c>
      <c r="N27">
        <v>0.5</v>
      </c>
      <c r="O27">
        <v>1542</v>
      </c>
      <c r="P27">
        <f>O27*Calibration_05032022!$D$25+Calibration_05032022!$D$26</f>
        <v>1.4864907310322439</v>
      </c>
      <c r="Q27">
        <f t="shared" si="0"/>
        <v>7.4324536551612201</v>
      </c>
      <c r="S27" t="s">
        <v>132</v>
      </c>
      <c r="T27" t="s">
        <v>116</v>
      </c>
      <c r="U27" t="s">
        <v>64</v>
      </c>
      <c r="V27" t="s">
        <v>16</v>
      </c>
      <c r="W27">
        <v>0.5</v>
      </c>
      <c r="X27">
        <v>2750</v>
      </c>
      <c r="Y27">
        <f>X27*Calibration_05032022!$D$25+Calibration_05032022!$D$26</f>
        <v>2.6063099892167036</v>
      </c>
      <c r="Z27">
        <f t="shared" si="1"/>
        <v>13.031549946083519</v>
      </c>
    </row>
    <row r="28" spans="1:26" x14ac:dyDescent="0.2">
      <c r="A28" t="s">
        <v>130</v>
      </c>
      <c r="B28" t="s">
        <v>116</v>
      </c>
      <c r="C28" t="s">
        <v>74</v>
      </c>
      <c r="D28" t="s">
        <v>16</v>
      </c>
      <c r="E28">
        <v>0.5</v>
      </c>
      <c r="F28">
        <v>1126</v>
      </c>
      <c r="G28">
        <f>F28*Calibration_05032022!$D$25+Calibration_05032022!$D$26</f>
        <v>1.1008576090084565</v>
      </c>
      <c r="H28">
        <f t="shared" si="2"/>
        <v>5.5042880450422826</v>
      </c>
      <c r="J28" t="s">
        <v>131</v>
      </c>
      <c r="K28" t="s">
        <v>116</v>
      </c>
      <c r="L28" t="s">
        <v>60</v>
      </c>
      <c r="M28" t="s">
        <v>16</v>
      </c>
      <c r="N28">
        <v>0.5</v>
      </c>
      <c r="O28">
        <v>1577</v>
      </c>
      <c r="P28">
        <f>O28*Calibration_05032022!$D$25+Calibration_05032022!$D$26</f>
        <v>1.5189358254332839</v>
      </c>
      <c r="Q28">
        <f t="shared" si="0"/>
        <v>7.5946791271664189</v>
      </c>
      <c r="S28" t="s">
        <v>132</v>
      </c>
      <c r="T28" t="s">
        <v>116</v>
      </c>
      <c r="U28" t="s">
        <v>64</v>
      </c>
      <c r="V28" t="s">
        <v>16</v>
      </c>
      <c r="W28">
        <v>0.5</v>
      </c>
      <c r="X28">
        <v>2764</v>
      </c>
      <c r="Y28">
        <f>X28*Calibration_05032022!$D$25+Calibration_05032022!$D$26</f>
        <v>2.6192880269771193</v>
      </c>
      <c r="Z28">
        <f t="shared" si="1"/>
        <v>13.096440134885597</v>
      </c>
    </row>
    <row r="29" spans="1:26" x14ac:dyDescent="0.2">
      <c r="A29" t="s">
        <v>130</v>
      </c>
      <c r="B29" t="s">
        <v>117</v>
      </c>
      <c r="C29" t="s">
        <v>46</v>
      </c>
      <c r="D29" t="s">
        <v>16</v>
      </c>
      <c r="E29">
        <v>0.5</v>
      </c>
      <c r="F29">
        <v>3429</v>
      </c>
      <c r="G29">
        <f>F29*Calibration_05032022!$D$25+Calibration_05032022!$D$26</f>
        <v>3.2357448205968757</v>
      </c>
      <c r="H29">
        <f t="shared" si="2"/>
        <v>16.178724102984379</v>
      </c>
      <c r="J29" t="s">
        <v>131</v>
      </c>
      <c r="K29" t="s">
        <v>117</v>
      </c>
      <c r="L29" t="s">
        <v>48</v>
      </c>
      <c r="M29" t="s">
        <v>16</v>
      </c>
      <c r="N29">
        <v>0.5</v>
      </c>
      <c r="O29">
        <v>2900</v>
      </c>
      <c r="P29">
        <f>O29*Calibration_05032022!$D$25+Calibration_05032022!$D$26</f>
        <v>2.7453603937925881</v>
      </c>
      <c r="Q29">
        <f t="shared" si="0"/>
        <v>13.72680196896294</v>
      </c>
      <c r="S29" t="s">
        <v>132</v>
      </c>
      <c r="T29" t="s">
        <v>117</v>
      </c>
      <c r="U29" t="s">
        <v>120</v>
      </c>
      <c r="V29" t="s">
        <v>16</v>
      </c>
      <c r="W29">
        <v>0.5</v>
      </c>
      <c r="X29">
        <v>1964</v>
      </c>
      <c r="Y29">
        <f>X29*Calibration_05032022!$D$25+Calibration_05032022!$D$26</f>
        <v>1.8776858692390668</v>
      </c>
      <c r="Z29">
        <f t="shared" si="1"/>
        <v>9.3884293461953341</v>
      </c>
    </row>
    <row r="30" spans="1:26" x14ac:dyDescent="0.2">
      <c r="A30" t="s">
        <v>130</v>
      </c>
      <c r="B30" t="s">
        <v>117</v>
      </c>
      <c r="C30" t="s">
        <v>46</v>
      </c>
      <c r="D30" t="s">
        <v>16</v>
      </c>
      <c r="E30">
        <v>0.5</v>
      </c>
      <c r="F30">
        <v>3641</v>
      </c>
      <c r="G30">
        <f>F30*Calibration_05032022!$D$25+Calibration_05032022!$D$26</f>
        <v>3.4322693923974597</v>
      </c>
      <c r="H30">
        <f t="shared" si="2"/>
        <v>17.161346961987299</v>
      </c>
      <c r="J30" t="s">
        <v>131</v>
      </c>
      <c r="K30" t="s">
        <v>117</v>
      </c>
      <c r="L30" t="s">
        <v>48</v>
      </c>
      <c r="M30" t="s">
        <v>16</v>
      </c>
      <c r="N30">
        <v>0.5</v>
      </c>
      <c r="O30">
        <v>3077</v>
      </c>
      <c r="P30">
        <f>O30*Calibration_05032022!$D$25+Calibration_05032022!$D$26</f>
        <v>2.9094398711921325</v>
      </c>
      <c r="Q30">
        <f t="shared" si="0"/>
        <v>14.547199355960663</v>
      </c>
      <c r="S30" t="s">
        <v>132</v>
      </c>
      <c r="T30" t="s">
        <v>117</v>
      </c>
      <c r="U30" t="s">
        <v>120</v>
      </c>
      <c r="V30" t="s">
        <v>16</v>
      </c>
      <c r="W30">
        <v>0.5</v>
      </c>
      <c r="X30">
        <v>1996</v>
      </c>
      <c r="Y30">
        <f>X30*Calibration_05032022!$D$25+Calibration_05032022!$D$26</f>
        <v>1.9073499555485889</v>
      </c>
      <c r="Z30">
        <f t="shared" si="1"/>
        <v>9.5367497777429442</v>
      </c>
    </row>
    <row r="31" spans="1:26" x14ac:dyDescent="0.2">
      <c r="A31" t="s">
        <v>130</v>
      </c>
      <c r="B31" t="s">
        <v>117</v>
      </c>
      <c r="C31" t="s">
        <v>46</v>
      </c>
      <c r="D31" t="s">
        <v>16</v>
      </c>
      <c r="E31">
        <v>0.5</v>
      </c>
      <c r="F31">
        <v>3610</v>
      </c>
      <c r="G31">
        <f>F31*Calibration_05032022!$D$25+Calibration_05032022!$D$26</f>
        <v>3.4035323087851101</v>
      </c>
      <c r="H31">
        <f t="shared" si="2"/>
        <v>17.017661543925552</v>
      </c>
      <c r="J31" t="s">
        <v>131</v>
      </c>
      <c r="K31" t="s">
        <v>117</v>
      </c>
      <c r="L31" t="s">
        <v>48</v>
      </c>
      <c r="M31" t="s">
        <v>16</v>
      </c>
      <c r="N31">
        <v>0.5</v>
      </c>
      <c r="O31">
        <v>2997</v>
      </c>
      <c r="P31">
        <f>O31*Calibration_05032022!$D$25+Calibration_05032022!$D$26</f>
        <v>2.835279655418327</v>
      </c>
      <c r="Q31">
        <f t="shared" si="0"/>
        <v>14.176398277091636</v>
      </c>
      <c r="S31" t="s">
        <v>132</v>
      </c>
      <c r="T31" t="s">
        <v>117</v>
      </c>
      <c r="U31" t="s">
        <v>120</v>
      </c>
      <c r="V31" t="s">
        <v>16</v>
      </c>
      <c r="W31">
        <v>0.5</v>
      </c>
      <c r="X31">
        <v>1954</v>
      </c>
      <c r="Y31">
        <f>X31*Calibration_05032022!$D$25+Calibration_05032022!$D$26</f>
        <v>1.8684158422673411</v>
      </c>
      <c r="Z31">
        <f t="shared" si="1"/>
        <v>9.3420792113367064</v>
      </c>
    </row>
    <row r="32" spans="1:26" x14ac:dyDescent="0.2">
      <c r="A32" t="s">
        <v>130</v>
      </c>
      <c r="B32" t="s">
        <v>118</v>
      </c>
      <c r="C32" t="s">
        <v>62</v>
      </c>
      <c r="D32" t="s">
        <v>16</v>
      </c>
      <c r="E32">
        <v>0.5</v>
      </c>
      <c r="F32">
        <v>1359</v>
      </c>
      <c r="G32">
        <f>F32*Calibration_05032022!$D$25+Calibration_05032022!$D$26</f>
        <v>1.3168492374496645</v>
      </c>
      <c r="H32">
        <f t="shared" si="2"/>
        <v>6.5842461872483229</v>
      </c>
      <c r="J32" t="s">
        <v>131</v>
      </c>
      <c r="K32" t="s">
        <v>118</v>
      </c>
      <c r="L32" t="s">
        <v>58</v>
      </c>
      <c r="M32" t="s">
        <v>16</v>
      </c>
      <c r="N32">
        <v>0.5</v>
      </c>
      <c r="O32">
        <v>2085</v>
      </c>
      <c r="P32">
        <f>O32*Calibration_05032022!$D$25+Calibration_05032022!$D$26</f>
        <v>1.9898531955969472</v>
      </c>
      <c r="Q32">
        <f t="shared" si="0"/>
        <v>9.9492659779847354</v>
      </c>
      <c r="S32" t="s">
        <v>132</v>
      </c>
      <c r="T32" t="s">
        <v>118</v>
      </c>
      <c r="U32" t="s">
        <v>54</v>
      </c>
      <c r="V32" t="s">
        <v>16</v>
      </c>
      <c r="W32">
        <v>0.5</v>
      </c>
      <c r="X32">
        <v>2800</v>
      </c>
      <c r="Y32">
        <f>X32*Calibration_05032022!$D$25+Calibration_05032022!$D$26</f>
        <v>2.6526601240753318</v>
      </c>
      <c r="Z32">
        <f t="shared" si="1"/>
        <v>13.263300620376659</v>
      </c>
    </row>
    <row r="33" spans="1:26" x14ac:dyDescent="0.2">
      <c r="A33" t="s">
        <v>130</v>
      </c>
      <c r="B33" t="s">
        <v>118</v>
      </c>
      <c r="C33" t="s">
        <v>62</v>
      </c>
      <c r="D33" t="s">
        <v>16</v>
      </c>
      <c r="E33">
        <v>0.5</v>
      </c>
      <c r="F33">
        <v>1394</v>
      </c>
      <c r="G33">
        <f>F33*Calibration_05032022!$D$25+Calibration_05032022!$D$26</f>
        <v>1.3492943318507042</v>
      </c>
      <c r="H33">
        <f t="shared" si="2"/>
        <v>6.7464716592535208</v>
      </c>
      <c r="J33" t="s">
        <v>131</v>
      </c>
      <c r="K33" t="s">
        <v>118</v>
      </c>
      <c r="L33" t="s">
        <v>58</v>
      </c>
      <c r="M33" t="s">
        <v>16</v>
      </c>
      <c r="N33">
        <v>0.5</v>
      </c>
      <c r="O33">
        <v>2154</v>
      </c>
      <c r="P33">
        <f>O33*Calibration_05032022!$D$25+Calibration_05032022!$D$26</f>
        <v>2.0538163817018544</v>
      </c>
      <c r="Q33">
        <f t="shared" si="0"/>
        <v>10.269081908509271</v>
      </c>
      <c r="S33" t="s">
        <v>132</v>
      </c>
      <c r="T33" t="s">
        <v>118</v>
      </c>
      <c r="U33" t="s">
        <v>54</v>
      </c>
      <c r="V33" t="s">
        <v>16</v>
      </c>
      <c r="W33">
        <v>0.5</v>
      </c>
      <c r="X33">
        <v>2864</v>
      </c>
      <c r="Y33">
        <f>X33*Calibration_05032022!$D$25+Calibration_05032022!$D$26</f>
        <v>2.711988296694376</v>
      </c>
      <c r="Z33">
        <f t="shared" si="1"/>
        <v>13.55994148347188</v>
      </c>
    </row>
    <row r="34" spans="1:26" x14ac:dyDescent="0.2">
      <c r="A34" t="s">
        <v>130</v>
      </c>
      <c r="B34" t="s">
        <v>118</v>
      </c>
      <c r="C34" t="s">
        <v>62</v>
      </c>
      <c r="D34" t="s">
        <v>16</v>
      </c>
      <c r="E34">
        <v>0.5</v>
      </c>
      <c r="F34">
        <v>1413</v>
      </c>
      <c r="G34">
        <f>F34*Calibration_05032022!$D$25+Calibration_05032022!$D$26</f>
        <v>1.3669073830969829</v>
      </c>
      <c r="H34">
        <f t="shared" si="2"/>
        <v>6.8345369154849145</v>
      </c>
      <c r="J34" t="s">
        <v>131</v>
      </c>
      <c r="K34" t="s">
        <v>118</v>
      </c>
      <c r="L34" t="s">
        <v>58</v>
      </c>
      <c r="M34" t="s">
        <v>16</v>
      </c>
      <c r="N34">
        <v>0.5</v>
      </c>
      <c r="O34">
        <v>2165</v>
      </c>
      <c r="P34">
        <f>O34*Calibration_05032022!$D$25+Calibration_05032022!$D$26</f>
        <v>2.0640134113707527</v>
      </c>
      <c r="Q34">
        <f t="shared" si="0"/>
        <v>10.320067056853762</v>
      </c>
      <c r="S34" t="s">
        <v>132</v>
      </c>
      <c r="T34" t="s">
        <v>118</v>
      </c>
      <c r="U34" t="s">
        <v>54</v>
      </c>
      <c r="V34" t="s">
        <v>16</v>
      </c>
      <c r="W34">
        <v>0.5</v>
      </c>
      <c r="X34">
        <v>2876</v>
      </c>
      <c r="Y34">
        <f>X34*Calibration_05032022!$D$25+Calibration_05032022!$D$26</f>
        <v>2.7231123290604469</v>
      </c>
      <c r="Z34">
        <f t="shared" si="1"/>
        <v>13.615561645302234</v>
      </c>
    </row>
    <row r="39" spans="1:26" x14ac:dyDescent="0.2">
      <c r="H39" t="s">
        <v>152</v>
      </c>
      <c r="I39" t="s">
        <v>153</v>
      </c>
      <c r="J39" t="s">
        <v>154</v>
      </c>
      <c r="K39" t="s">
        <v>155</v>
      </c>
      <c r="L39" t="s">
        <v>156</v>
      </c>
      <c r="M39" t="s">
        <v>155</v>
      </c>
    </row>
    <row r="40" spans="1:26" x14ac:dyDescent="0.2">
      <c r="G40" t="s">
        <v>113</v>
      </c>
      <c r="H40">
        <f>AVERAGE(H2:H4)</f>
        <v>12.313122855774779</v>
      </c>
      <c r="I40">
        <f>STDEV((H2:H4))</f>
        <v>0.21546581951793503</v>
      </c>
      <c r="J40">
        <f>AVERAGE(Q2:Q4)</f>
        <v>13.816412229689623</v>
      </c>
      <c r="K40">
        <f>STDEV((Q2:Q4))</f>
        <v>0.36405761543173548</v>
      </c>
      <c r="L40">
        <f>AVERAGE(Z2:Z4)</f>
        <v>14.411238960375352</v>
      </c>
      <c r="M40">
        <f>STDEV((Z2:Z4))</f>
        <v>0.17418855110662024</v>
      </c>
    </row>
    <row r="41" spans="1:26" x14ac:dyDescent="0.2">
      <c r="G41" t="s">
        <v>114</v>
      </c>
      <c r="H41">
        <f>AVERAGE(H5:H7)</f>
        <v>7.7290945182564412</v>
      </c>
      <c r="I41">
        <f>STDEV(H5:H7)</f>
        <v>0.11988478285192503</v>
      </c>
      <c r="J41">
        <f>AVERAGE(Q5:Q7)</f>
        <v>6.5548911018378577</v>
      </c>
      <c r="K41">
        <f>STDEV(Q5:Q7)</f>
        <v>0.15856443684888449</v>
      </c>
      <c r="L41">
        <f>AVERAGE(Z5:Z7)</f>
        <v>7.6842893878930996</v>
      </c>
      <c r="M41">
        <f>STDEV(Z5:Z7)</f>
        <v>0.31444162873528497</v>
      </c>
    </row>
    <row r="42" spans="1:26" x14ac:dyDescent="0.2">
      <c r="G42" t="s">
        <v>115</v>
      </c>
      <c r="H42">
        <f>AVERAGE(H8:H10)</f>
        <v>12.84923941563958</v>
      </c>
      <c r="I42">
        <f>STDEV(H8:H10)</f>
        <v>0.65400242854900037</v>
      </c>
      <c r="J42">
        <f>AVERAGE(Q8:Q10)</f>
        <v>5.9446143261992512</v>
      </c>
      <c r="K42">
        <f>STDEV(Q8:Q10)</f>
        <v>0.23492706567422322</v>
      </c>
      <c r="L42">
        <f>AVERAGE(Z8:Z10)</f>
        <v>6.3756705803844946</v>
      </c>
      <c r="M42">
        <f>STDEV(Z8:Z10)</f>
        <v>0.28341885205969186</v>
      </c>
    </row>
    <row r="43" spans="1:26" x14ac:dyDescent="0.2">
      <c r="G43" t="s">
        <v>121</v>
      </c>
      <c r="H43">
        <f>AVERAGE(H11:H13)</f>
        <v>4.1400490757033239</v>
      </c>
      <c r="I43">
        <f>STDEV(H11:H13)</f>
        <v>0.15897037690490848</v>
      </c>
      <c r="J43">
        <f>AVERAGE(Q11:Q13)</f>
        <v>7.3088532955382108</v>
      </c>
      <c r="K43">
        <f>STDEV(Q11:Q13)</f>
        <v>0.11919587021374312</v>
      </c>
      <c r="L43">
        <f>AVERAGE(Z11:Z13)</f>
        <v>6.9365072121738969</v>
      </c>
      <c r="M43">
        <f>STDEV(Z11:Z13)</f>
        <v>0.11661458124499043</v>
      </c>
    </row>
    <row r="44" spans="1:26" x14ac:dyDescent="0.2">
      <c r="G44" t="s">
        <v>122</v>
      </c>
    </row>
    <row r="45" spans="1:26" x14ac:dyDescent="0.2">
      <c r="G45" t="s">
        <v>123</v>
      </c>
      <c r="H45">
        <f>AVERAGE(H14:H16)</f>
        <v>14.06361294893564</v>
      </c>
      <c r="I45">
        <f>STDEV(H14:H16)</f>
        <v>2.2131611021880757</v>
      </c>
      <c r="J45">
        <f>AVERAGE(Q14:Q16)</f>
        <v>12.096822226434513</v>
      </c>
      <c r="K45">
        <f>STDEV(Q14:Q16)</f>
        <v>0.24457474840222199</v>
      </c>
      <c r="L45">
        <f>AVERAGE(Z14:Z16)</f>
        <v>8.2374009972060644</v>
      </c>
      <c r="M45">
        <f>STDEV(Z14:Z16)</f>
        <v>0.28293837362457708</v>
      </c>
    </row>
    <row r="46" spans="1:26" x14ac:dyDescent="0.2">
      <c r="G46" t="s">
        <v>124</v>
      </c>
      <c r="H46">
        <f>AVERAGE(H17:H19)</f>
        <v>11.668855981239844</v>
      </c>
      <c r="I46">
        <f>STDEV(H17:H19)</f>
        <v>0.1692256055354377</v>
      </c>
      <c r="J46">
        <f>AVERAGE(Q17:Q19)</f>
        <v>12.960479739300288</v>
      </c>
      <c r="K46">
        <f>STDEV(Q17:Q19)</f>
        <v>0.31245400234415249</v>
      </c>
      <c r="L46">
        <f>AVERAGE(Z17:Z19)</f>
        <v>15.202281261962609</v>
      </c>
      <c r="M46">
        <f>STDEV(Z17:Z19)</f>
        <v>0.3583178209371034</v>
      </c>
    </row>
    <row r="47" spans="1:26" x14ac:dyDescent="0.2">
      <c r="G47" t="s">
        <v>125</v>
      </c>
      <c r="H47">
        <f>AVERAGE(H20:H22)</f>
        <v>12.598948687402986</v>
      </c>
      <c r="I47">
        <f>STDEV(H20:H22)</f>
        <v>0.14783682924441341</v>
      </c>
      <c r="J47">
        <f>AVERAGE(Q20:Q22)</f>
        <v>15.305796563146879</v>
      </c>
      <c r="K47">
        <f>STDEV(Q20:Q22)</f>
        <v>0.41524995885620697</v>
      </c>
      <c r="L47">
        <f>AVERAGE(Z20:Z22)</f>
        <v>7.4216386236942062</v>
      </c>
      <c r="M47">
        <f>STDEV(Z20:Z22)</f>
        <v>8.6754444391149377E-2</v>
      </c>
    </row>
    <row r="48" spans="1:26" x14ac:dyDescent="0.2">
      <c r="G48" t="s">
        <v>126</v>
      </c>
      <c r="H48">
        <f>AVERAGE(H23:H25)</f>
        <v>5.8410990250149828</v>
      </c>
      <c r="I48">
        <f>STDEV(H23:H25)</f>
        <v>2.0900433415457567E-2</v>
      </c>
      <c r="J48">
        <f>AVERAGE(Q23:Q25)</f>
        <v>5.2385472718528137</v>
      </c>
      <c r="K48">
        <f>STDEV(Q23:Q25)</f>
        <v>0.14783682924441341</v>
      </c>
      <c r="L48">
        <f>AVERAGE(Z23:Z25)</f>
        <v>5.4919280090799818</v>
      </c>
      <c r="M48">
        <f>STDEV(Z23:Z25)</f>
        <v>2.6355802342625689E-2</v>
      </c>
    </row>
    <row r="49" spans="7:13" x14ac:dyDescent="0.2">
      <c r="G49" t="s">
        <v>116</v>
      </c>
      <c r="H49">
        <f>AVERAGE(H26:H28)</f>
        <v>5.5351881349480356</v>
      </c>
      <c r="I49">
        <f>STDEV(H26:H28)</f>
        <v>3.0157284646746028E-2</v>
      </c>
      <c r="J49">
        <f>AVERAGE(Q26:Q28)</f>
        <v>7.6425742665203344</v>
      </c>
      <c r="K49">
        <f>STDEV(Q26:Q28)</f>
        <v>0.23771489573401552</v>
      </c>
      <c r="L49">
        <f>AVERAGE(Z26:Z28)</f>
        <v>12.850784420134866</v>
      </c>
      <c r="M49">
        <f>STDEV(Z26:Z28)</f>
        <v>0.3707141621794236</v>
      </c>
    </row>
    <row r="50" spans="7:13" x14ac:dyDescent="0.2">
      <c r="G50" t="s">
        <v>117</v>
      </c>
      <c r="H50">
        <f>AVERAGE(H29:H31)</f>
        <v>16.785910869632414</v>
      </c>
      <c r="I50">
        <f>STDEV(H29:H31)</f>
        <v>0.5307242240893687</v>
      </c>
      <c r="J50">
        <f>AVERAGE(Q29:Q31)</f>
        <v>14.150133200671746</v>
      </c>
      <c r="K50">
        <f>STDEV(Q29:Q31)</f>
        <v>0.41082886805539814</v>
      </c>
      <c r="L50">
        <f>AVERAGE(Z29:Z31)</f>
        <v>9.422419445091661</v>
      </c>
      <c r="M50">
        <f>STDEV(Z29:Z31)</f>
        <v>0.10168899878289664</v>
      </c>
    </row>
    <row r="51" spans="7:13" x14ac:dyDescent="0.2">
      <c r="G51" t="s">
        <v>118</v>
      </c>
      <c r="H51">
        <f>AVERAGE(H32:H34)</f>
        <v>6.72175158732892</v>
      </c>
      <c r="I51">
        <f>STDEV(H32:H34)</f>
        <v>0.12696327668766641</v>
      </c>
      <c r="J51">
        <f>AVERAGE(Q32:Q34)</f>
        <v>10.17947164778259</v>
      </c>
      <c r="K51">
        <f>STDEV(Q32:Q34)</f>
        <v>0.2009872113922587</v>
      </c>
      <c r="L51">
        <f>AVERAGE(Z32:Z34)</f>
        <v>13.479601249716923</v>
      </c>
      <c r="M51">
        <f>STDEV(Z32:Z34)</f>
        <v>0.18937495159142551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A6DC-BCBB-B64E-A852-B118E9CB70EC}">
  <dimension ref="A1:Z51"/>
  <sheetViews>
    <sheetView topLeftCell="A21" workbookViewId="0">
      <selection activeCell="G39" sqref="G39:M51"/>
    </sheetView>
  </sheetViews>
  <sheetFormatPr baseColWidth="10" defaultRowHeight="16" x14ac:dyDescent="0.2"/>
  <cols>
    <col min="26" max="26" width="22" bestFit="1" customWidth="1"/>
  </cols>
  <sheetData>
    <row r="1" spans="1:26" x14ac:dyDescent="0.2">
      <c r="C1" t="s">
        <v>0</v>
      </c>
      <c r="D1" t="s">
        <v>1</v>
      </c>
      <c r="E1" t="s">
        <v>2</v>
      </c>
      <c r="F1" t="s">
        <v>3</v>
      </c>
      <c r="G1" t="s">
        <v>137</v>
      </c>
      <c r="H1" t="s">
        <v>138</v>
      </c>
      <c r="L1" t="s">
        <v>0</v>
      </c>
      <c r="M1" t="s">
        <v>1</v>
      </c>
      <c r="N1" t="s">
        <v>2</v>
      </c>
      <c r="O1" t="s">
        <v>3</v>
      </c>
      <c r="P1" t="s">
        <v>137</v>
      </c>
      <c r="Q1" t="s">
        <v>138</v>
      </c>
      <c r="U1" t="s">
        <v>0</v>
      </c>
      <c r="V1" t="s">
        <v>1</v>
      </c>
      <c r="W1" t="s">
        <v>2</v>
      </c>
      <c r="X1" t="s">
        <v>3</v>
      </c>
      <c r="Y1" t="s">
        <v>137</v>
      </c>
      <c r="Z1" t="s">
        <v>138</v>
      </c>
    </row>
    <row r="2" spans="1:26" x14ac:dyDescent="0.2">
      <c r="A2" t="s">
        <v>134</v>
      </c>
      <c r="B2" t="s">
        <v>113</v>
      </c>
      <c r="C2" t="s">
        <v>20</v>
      </c>
      <c r="D2" t="s">
        <v>16</v>
      </c>
      <c r="E2">
        <v>0.5</v>
      </c>
      <c r="F2">
        <v>2842</v>
      </c>
      <c r="G2">
        <f>F2*Calibration_05032022!$D$25+Calibration_05032022!$D$26</f>
        <v>2.6915942373565795</v>
      </c>
      <c r="H2">
        <f>G2*5</f>
        <v>13.457971186782897</v>
      </c>
      <c r="J2" t="s">
        <v>135</v>
      </c>
      <c r="K2" t="s">
        <v>113</v>
      </c>
      <c r="L2" t="s">
        <v>21</v>
      </c>
      <c r="M2" t="s">
        <v>16</v>
      </c>
      <c r="N2">
        <v>0.5</v>
      </c>
      <c r="O2">
        <v>2953</v>
      </c>
      <c r="P2">
        <f>O2*Calibration_05032022!$D$25+Calibration_05032022!$D$26</f>
        <v>2.7944915367427341</v>
      </c>
      <c r="Q2">
        <f t="shared" ref="Q2:Q34" si="0">P2*5</f>
        <v>13.972457683713671</v>
      </c>
      <c r="S2" t="s">
        <v>136</v>
      </c>
      <c r="T2" t="s">
        <v>113</v>
      </c>
      <c r="U2" t="s">
        <v>22</v>
      </c>
      <c r="V2" t="s">
        <v>16</v>
      </c>
      <c r="W2">
        <v>0.5</v>
      </c>
      <c r="X2">
        <v>2775</v>
      </c>
      <c r="Y2">
        <f>X2*Calibration_05032022!$D$25+Calibration_05032022!$D$26</f>
        <v>2.6294850566460175</v>
      </c>
      <c r="Z2">
        <f t="shared" ref="Z2:Z34" si="1">Y2*5</f>
        <v>13.147425283230088</v>
      </c>
    </row>
    <row r="3" spans="1:26" x14ac:dyDescent="0.2">
      <c r="A3" t="s">
        <v>134</v>
      </c>
      <c r="B3" t="s">
        <v>113</v>
      </c>
      <c r="C3" t="s">
        <v>20</v>
      </c>
      <c r="D3" t="s">
        <v>16</v>
      </c>
      <c r="E3">
        <v>0.5</v>
      </c>
      <c r="F3">
        <v>2991</v>
      </c>
      <c r="G3">
        <f>F3*Calibration_05032022!$D$25+Calibration_05032022!$D$26</f>
        <v>2.8297176392352918</v>
      </c>
      <c r="H3">
        <f t="shared" ref="H3:H34" si="2">G3*5</f>
        <v>14.148588196176458</v>
      </c>
      <c r="J3" t="s">
        <v>135</v>
      </c>
      <c r="K3" t="s">
        <v>113</v>
      </c>
      <c r="L3" t="s">
        <v>21</v>
      </c>
      <c r="M3" t="s">
        <v>16</v>
      </c>
      <c r="N3">
        <v>0.5</v>
      </c>
      <c r="O3">
        <v>3026</v>
      </c>
      <c r="P3">
        <f>O3*Calibration_05032022!$D$25+Calibration_05032022!$D$26</f>
        <v>2.8621627336363318</v>
      </c>
      <c r="Q3">
        <f t="shared" si="0"/>
        <v>14.310813668181659</v>
      </c>
      <c r="S3" t="s">
        <v>136</v>
      </c>
      <c r="T3" t="s">
        <v>113</v>
      </c>
      <c r="U3" t="s">
        <v>22</v>
      </c>
      <c r="V3" t="s">
        <v>16</v>
      </c>
      <c r="W3">
        <v>0.5</v>
      </c>
      <c r="X3">
        <v>2781</v>
      </c>
      <c r="Y3">
        <f>X3*Calibration_05032022!$D$25+Calibration_05032022!$D$26</f>
        <v>2.6350470728290531</v>
      </c>
      <c r="Z3">
        <f t="shared" si="1"/>
        <v>13.175235364145266</v>
      </c>
    </row>
    <row r="4" spans="1:26" x14ac:dyDescent="0.2">
      <c r="A4" t="s">
        <v>134</v>
      </c>
      <c r="B4" t="s">
        <v>113</v>
      </c>
      <c r="C4" t="s">
        <v>20</v>
      </c>
      <c r="D4" t="s">
        <v>16</v>
      </c>
      <c r="E4">
        <v>0.5</v>
      </c>
      <c r="F4">
        <v>2887</v>
      </c>
      <c r="G4">
        <f>F4*Calibration_05032022!$D$25+Calibration_05032022!$D$26</f>
        <v>2.7333093587293451</v>
      </c>
      <c r="H4">
        <f t="shared" si="2"/>
        <v>13.666546793646726</v>
      </c>
      <c r="J4" t="s">
        <v>135</v>
      </c>
      <c r="K4" t="s">
        <v>113</v>
      </c>
      <c r="L4" t="s">
        <v>21</v>
      </c>
      <c r="M4" t="s">
        <v>16</v>
      </c>
      <c r="N4">
        <v>0.5</v>
      </c>
      <c r="O4">
        <v>3070</v>
      </c>
      <c r="P4">
        <f>O4*Calibration_05032022!$D$25+Calibration_05032022!$D$26</f>
        <v>2.9029508523119243</v>
      </c>
      <c r="Q4">
        <f t="shared" si="0"/>
        <v>14.514754261559622</v>
      </c>
      <c r="S4" t="s">
        <v>136</v>
      </c>
      <c r="T4" t="s">
        <v>113</v>
      </c>
      <c r="U4" t="s">
        <v>22</v>
      </c>
      <c r="V4" t="s">
        <v>16</v>
      </c>
      <c r="W4">
        <v>0.5</v>
      </c>
      <c r="X4">
        <v>2861</v>
      </c>
      <c r="Y4">
        <f>X4*Calibration_05032022!$D$25+Calibration_05032022!$D$26</f>
        <v>2.7092072886028582</v>
      </c>
      <c r="Z4">
        <f t="shared" si="1"/>
        <v>13.546036443014291</v>
      </c>
    </row>
    <row r="5" spans="1:26" x14ac:dyDescent="0.2">
      <c r="A5" t="s">
        <v>134</v>
      </c>
      <c r="B5" t="s">
        <v>114</v>
      </c>
      <c r="C5" t="s">
        <v>29</v>
      </c>
      <c r="D5" t="s">
        <v>16</v>
      </c>
      <c r="E5">
        <v>0.5</v>
      </c>
      <c r="F5">
        <v>3095</v>
      </c>
      <c r="G5">
        <f>F5*Calibration_05032022!$D$25+Calibration_05032022!$D$26</f>
        <v>2.9261259197412386</v>
      </c>
      <c r="H5">
        <f t="shared" si="2"/>
        <v>14.630629598706193</v>
      </c>
      <c r="J5" t="s">
        <v>135</v>
      </c>
      <c r="K5" t="s">
        <v>114</v>
      </c>
      <c r="L5" t="s">
        <v>30</v>
      </c>
      <c r="M5" t="s">
        <v>16</v>
      </c>
      <c r="N5">
        <v>0.5</v>
      </c>
      <c r="O5">
        <v>1723</v>
      </c>
      <c r="P5">
        <f>O5*Calibration_05032022!$D$25+Calibration_05032022!$D$26</f>
        <v>1.6542782192204784</v>
      </c>
      <c r="Q5">
        <f t="shared" si="0"/>
        <v>8.2713910961023913</v>
      </c>
      <c r="S5" t="s">
        <v>136</v>
      </c>
      <c r="T5" t="s">
        <v>114</v>
      </c>
      <c r="U5" t="s">
        <v>31</v>
      </c>
      <c r="V5" t="s">
        <v>16</v>
      </c>
      <c r="W5">
        <v>0.5</v>
      </c>
      <c r="X5">
        <v>1566</v>
      </c>
      <c r="Y5">
        <f>X5*Calibration_05032022!$D$25+Calibration_05032022!$D$26</f>
        <v>1.5087387957643856</v>
      </c>
      <c r="Z5">
        <f t="shared" si="1"/>
        <v>7.5436939788219277</v>
      </c>
    </row>
    <row r="6" spans="1:26" x14ac:dyDescent="0.2">
      <c r="A6" t="s">
        <v>134</v>
      </c>
      <c r="B6" t="s">
        <v>114</v>
      </c>
      <c r="C6" t="s">
        <v>29</v>
      </c>
      <c r="D6" t="s">
        <v>16</v>
      </c>
      <c r="E6">
        <v>0.5</v>
      </c>
      <c r="F6">
        <v>3321</v>
      </c>
      <c r="G6">
        <f>F6*Calibration_05032022!$D$25+Calibration_05032022!$D$26</f>
        <v>3.1356285293022386</v>
      </c>
      <c r="H6">
        <f t="shared" si="2"/>
        <v>15.678142646511192</v>
      </c>
      <c r="J6" t="s">
        <v>135</v>
      </c>
      <c r="K6" t="s">
        <v>114</v>
      </c>
      <c r="L6" t="s">
        <v>30</v>
      </c>
      <c r="M6" t="s">
        <v>16</v>
      </c>
      <c r="N6">
        <v>0.5</v>
      </c>
      <c r="O6">
        <v>1777</v>
      </c>
      <c r="P6">
        <f>O6*Calibration_05032022!$D$25+Calibration_05032022!$D$26</f>
        <v>1.7043363648677969</v>
      </c>
      <c r="Q6">
        <f t="shared" si="0"/>
        <v>8.5216818243389838</v>
      </c>
      <c r="S6" t="s">
        <v>136</v>
      </c>
      <c r="T6" t="s">
        <v>114</v>
      </c>
      <c r="U6" t="s">
        <v>31</v>
      </c>
      <c r="V6" t="s">
        <v>16</v>
      </c>
      <c r="W6">
        <v>0.5</v>
      </c>
      <c r="X6">
        <v>1615</v>
      </c>
      <c r="Y6">
        <f>X6*Calibration_05032022!$D$25+Calibration_05032022!$D$26</f>
        <v>1.5541619279258412</v>
      </c>
      <c r="Z6">
        <f t="shared" si="1"/>
        <v>7.7708096396292063</v>
      </c>
    </row>
    <row r="7" spans="1:26" x14ac:dyDescent="0.2">
      <c r="A7" t="s">
        <v>134</v>
      </c>
      <c r="B7" t="s">
        <v>114</v>
      </c>
      <c r="C7" t="s">
        <v>29</v>
      </c>
      <c r="D7" t="s">
        <v>16</v>
      </c>
      <c r="E7">
        <v>0.5</v>
      </c>
      <c r="F7">
        <v>3359</v>
      </c>
      <c r="G7">
        <f>F7*Calibration_05032022!$D$25+Calibration_05032022!$D$26</f>
        <v>3.1708546317947959</v>
      </c>
      <c r="H7">
        <f t="shared" si="2"/>
        <v>15.85427315897398</v>
      </c>
      <c r="J7" t="s">
        <v>135</v>
      </c>
      <c r="K7" t="s">
        <v>114</v>
      </c>
      <c r="L7" t="s">
        <v>30</v>
      </c>
      <c r="M7" t="s">
        <v>16</v>
      </c>
      <c r="N7">
        <v>0.5</v>
      </c>
      <c r="O7">
        <v>1814</v>
      </c>
      <c r="P7">
        <f>O7*Calibration_05032022!$D$25+Calibration_05032022!$D$26</f>
        <v>1.7386354646631819</v>
      </c>
      <c r="Q7">
        <f t="shared" si="0"/>
        <v>8.6931773233159095</v>
      </c>
      <c r="S7" t="s">
        <v>136</v>
      </c>
      <c r="T7" t="s">
        <v>114</v>
      </c>
      <c r="U7" t="s">
        <v>31</v>
      </c>
      <c r="V7" t="s">
        <v>16</v>
      </c>
      <c r="W7">
        <v>0.5</v>
      </c>
      <c r="X7">
        <v>1658</v>
      </c>
      <c r="Y7">
        <f>X7*Calibration_05032022!$D$25+Calibration_05032022!$D$26</f>
        <v>1.5940230439042615</v>
      </c>
      <c r="Z7">
        <f t="shared" si="1"/>
        <v>7.9701152195213076</v>
      </c>
    </row>
    <row r="8" spans="1:26" x14ac:dyDescent="0.2">
      <c r="A8" t="s">
        <v>134</v>
      </c>
      <c r="B8" t="s">
        <v>115</v>
      </c>
      <c r="C8" t="s">
        <v>38</v>
      </c>
      <c r="D8" t="s">
        <v>16</v>
      </c>
      <c r="E8">
        <v>0.5</v>
      </c>
      <c r="F8">
        <v>1945</v>
      </c>
      <c r="G8">
        <f>F8*Calibration_05032022!$D$25+Calibration_05032022!$D$26</f>
        <v>1.8600728179927879</v>
      </c>
      <c r="H8">
        <f t="shared" si="2"/>
        <v>9.3003640899639386</v>
      </c>
      <c r="J8" t="s">
        <v>135</v>
      </c>
      <c r="K8" t="s">
        <v>115</v>
      </c>
      <c r="L8" t="s">
        <v>39</v>
      </c>
      <c r="M8" t="s">
        <v>16</v>
      </c>
      <c r="N8">
        <v>0.5</v>
      </c>
      <c r="O8">
        <v>2686</v>
      </c>
      <c r="P8">
        <f>O8*Calibration_05032022!$D$25+Calibration_05032022!$D$26</f>
        <v>2.5469818165976594</v>
      </c>
      <c r="Q8">
        <f t="shared" si="0"/>
        <v>12.734909082988297</v>
      </c>
      <c r="S8" t="s">
        <v>136</v>
      </c>
      <c r="T8" t="s">
        <v>115</v>
      </c>
      <c r="U8" t="s">
        <v>40</v>
      </c>
      <c r="V8" t="s">
        <v>16</v>
      </c>
      <c r="W8">
        <v>0.5</v>
      </c>
      <c r="X8">
        <v>1482</v>
      </c>
      <c r="Y8">
        <f>X8*Calibration_05032022!$D$25+Calibration_05032022!$D$26</f>
        <v>1.4308705692018899</v>
      </c>
      <c r="Z8">
        <f t="shared" si="1"/>
        <v>7.1543528460094494</v>
      </c>
    </row>
    <row r="9" spans="1:26" x14ac:dyDescent="0.2">
      <c r="A9" t="s">
        <v>134</v>
      </c>
      <c r="B9" t="s">
        <v>115</v>
      </c>
      <c r="C9" t="s">
        <v>38</v>
      </c>
      <c r="D9" t="s">
        <v>16</v>
      </c>
      <c r="E9">
        <v>0.5</v>
      </c>
      <c r="F9">
        <v>2095</v>
      </c>
      <c r="G9">
        <f>F9*Calibration_05032022!$D$25+Calibration_05032022!$D$26</f>
        <v>1.9991232225686728</v>
      </c>
      <c r="H9">
        <f t="shared" si="2"/>
        <v>9.9956161128433649</v>
      </c>
      <c r="J9" t="s">
        <v>135</v>
      </c>
      <c r="K9" t="s">
        <v>115</v>
      </c>
      <c r="L9" t="s">
        <v>39</v>
      </c>
      <c r="M9" t="s">
        <v>16</v>
      </c>
      <c r="N9">
        <v>0.5</v>
      </c>
      <c r="O9">
        <v>2848</v>
      </c>
      <c r="P9">
        <f>O9*Calibration_05032022!$D$25+Calibration_05032022!$D$26</f>
        <v>2.6971562535396147</v>
      </c>
      <c r="Q9">
        <f t="shared" si="0"/>
        <v>13.485781267698073</v>
      </c>
      <c r="S9" t="s">
        <v>136</v>
      </c>
      <c r="T9" t="s">
        <v>115</v>
      </c>
      <c r="U9" t="s">
        <v>40</v>
      </c>
      <c r="V9" t="s">
        <v>16</v>
      </c>
      <c r="W9">
        <v>0.5</v>
      </c>
      <c r="X9">
        <v>1530</v>
      </c>
      <c r="Y9">
        <f>X9*Calibration_05032022!$D$25+Calibration_05032022!$D$26</f>
        <v>1.4753666986661731</v>
      </c>
      <c r="Z9">
        <f t="shared" si="1"/>
        <v>7.3768334933308655</v>
      </c>
    </row>
    <row r="10" spans="1:26" x14ac:dyDescent="0.2">
      <c r="A10" t="s">
        <v>134</v>
      </c>
      <c r="B10" t="s">
        <v>115</v>
      </c>
      <c r="C10" t="s">
        <v>38</v>
      </c>
      <c r="D10" t="s">
        <v>16</v>
      </c>
      <c r="E10">
        <v>0.5</v>
      </c>
      <c r="F10">
        <v>2055</v>
      </c>
      <c r="G10">
        <f>F10*Calibration_05032022!$D$25+Calibration_05032022!$D$26</f>
        <v>1.9620431146817703</v>
      </c>
      <c r="H10">
        <f t="shared" si="2"/>
        <v>9.8102155734088505</v>
      </c>
      <c r="J10" t="s">
        <v>135</v>
      </c>
      <c r="K10" t="s">
        <v>115</v>
      </c>
      <c r="L10" t="s">
        <v>39</v>
      </c>
      <c r="M10" t="s">
        <v>16</v>
      </c>
      <c r="N10">
        <v>0.5</v>
      </c>
      <c r="O10">
        <v>2865</v>
      </c>
      <c r="P10">
        <f>O10*Calibration_05032022!$D$25+Calibration_05032022!$D$26</f>
        <v>2.7129152993915486</v>
      </c>
      <c r="Q10">
        <f t="shared" si="0"/>
        <v>13.564576496957743</v>
      </c>
      <c r="S10" t="s">
        <v>136</v>
      </c>
      <c r="T10" t="s">
        <v>115</v>
      </c>
      <c r="U10" t="s">
        <v>40</v>
      </c>
      <c r="V10" t="s">
        <v>16</v>
      </c>
      <c r="W10">
        <v>0.5</v>
      </c>
      <c r="X10">
        <v>1578</v>
      </c>
      <c r="Y10">
        <f>X10*Calibration_05032022!$D$25+Calibration_05032022!$D$26</f>
        <v>1.5198628281304563</v>
      </c>
      <c r="Z10">
        <f t="shared" si="1"/>
        <v>7.5993141406522815</v>
      </c>
    </row>
    <row r="11" spans="1:26" x14ac:dyDescent="0.2">
      <c r="A11" t="s">
        <v>134</v>
      </c>
      <c r="B11" t="s">
        <v>121</v>
      </c>
      <c r="C11" t="s">
        <v>71</v>
      </c>
      <c r="D11" t="s">
        <v>16</v>
      </c>
      <c r="E11">
        <v>0.5</v>
      </c>
      <c r="F11">
        <v>868</v>
      </c>
      <c r="G11">
        <f>F11*Calibration_05032022!$D$25+Calibration_05032022!$D$26</f>
        <v>0.86169091313793467</v>
      </c>
      <c r="H11">
        <f t="shared" si="2"/>
        <v>4.3084545656896731</v>
      </c>
      <c r="J11" t="s">
        <v>135</v>
      </c>
      <c r="K11" t="s">
        <v>121</v>
      </c>
      <c r="L11" t="s">
        <v>76</v>
      </c>
      <c r="M11" t="s">
        <v>16</v>
      </c>
      <c r="N11">
        <v>0.5</v>
      </c>
      <c r="O11">
        <v>1418</v>
      </c>
      <c r="P11">
        <f>O11*Calibration_05032022!$D$25+Calibration_05032022!$D$26</f>
        <v>1.3715423965828457</v>
      </c>
      <c r="Q11">
        <f t="shared" si="0"/>
        <v>6.8577119829142283</v>
      </c>
      <c r="S11" t="s">
        <v>136</v>
      </c>
      <c r="T11" t="s">
        <v>121</v>
      </c>
      <c r="U11" t="s">
        <v>71</v>
      </c>
      <c r="V11" t="s">
        <v>16</v>
      </c>
      <c r="W11">
        <v>0.5</v>
      </c>
      <c r="X11">
        <v>1415</v>
      </c>
      <c r="Y11">
        <f>X11*Calibration_05032022!$D$25+Calibration_05032022!$D$26</f>
        <v>1.3687613884913281</v>
      </c>
      <c r="Z11">
        <f t="shared" si="1"/>
        <v>6.8438069424566406</v>
      </c>
    </row>
    <row r="12" spans="1:26" x14ac:dyDescent="0.2">
      <c r="A12" t="s">
        <v>134</v>
      </c>
      <c r="B12" t="s">
        <v>121</v>
      </c>
      <c r="C12" t="s">
        <v>71</v>
      </c>
      <c r="D12" t="s">
        <v>16</v>
      </c>
      <c r="E12">
        <v>0.5</v>
      </c>
      <c r="F12">
        <v>847</v>
      </c>
      <c r="G12">
        <f>F12*Calibration_05032022!$D$25+Calibration_05032022!$D$26</f>
        <v>0.8422238564973108</v>
      </c>
      <c r="H12">
        <f t="shared" si="2"/>
        <v>4.2111192824865542</v>
      </c>
      <c r="J12" t="s">
        <v>135</v>
      </c>
      <c r="K12" t="s">
        <v>121</v>
      </c>
      <c r="L12" t="s">
        <v>76</v>
      </c>
      <c r="M12" t="s">
        <v>16</v>
      </c>
      <c r="N12">
        <v>0.5</v>
      </c>
      <c r="O12">
        <v>1440</v>
      </c>
      <c r="P12">
        <f>O12*Calibration_05032022!$D$25+Calibration_05032022!$D$26</f>
        <v>1.3919364559206422</v>
      </c>
      <c r="Q12">
        <f t="shared" si="0"/>
        <v>6.9596822796032107</v>
      </c>
      <c r="S12" t="s">
        <v>136</v>
      </c>
      <c r="T12" t="s">
        <v>121</v>
      </c>
      <c r="U12" t="s">
        <v>71</v>
      </c>
      <c r="V12" t="s">
        <v>16</v>
      </c>
      <c r="W12">
        <v>0.5</v>
      </c>
      <c r="X12">
        <v>1434</v>
      </c>
      <c r="Y12">
        <f>X12*Calibration_05032022!$D$25+Calibration_05032022!$D$26</f>
        <v>1.3863744397376068</v>
      </c>
      <c r="Z12">
        <f t="shared" si="1"/>
        <v>6.9318721986880334</v>
      </c>
    </row>
    <row r="13" spans="1:26" x14ac:dyDescent="0.2">
      <c r="A13" t="s">
        <v>134</v>
      </c>
      <c r="B13" t="s">
        <v>121</v>
      </c>
      <c r="C13" t="s">
        <v>71</v>
      </c>
      <c r="D13" t="s">
        <v>16</v>
      </c>
      <c r="E13">
        <v>0.5</v>
      </c>
      <c r="F13">
        <v>877</v>
      </c>
      <c r="G13">
        <f>F13*Calibration_05032022!$D$25+Calibration_05032022!$D$26</f>
        <v>0.87003393741248769</v>
      </c>
      <c r="H13">
        <f t="shared" si="2"/>
        <v>4.3501696870624382</v>
      </c>
      <c r="J13" t="s">
        <v>135</v>
      </c>
      <c r="K13" t="s">
        <v>121</v>
      </c>
      <c r="L13" t="s">
        <v>76</v>
      </c>
      <c r="M13" t="s">
        <v>16</v>
      </c>
      <c r="N13">
        <v>0.5</v>
      </c>
      <c r="O13">
        <v>1462</v>
      </c>
      <c r="P13">
        <f>O13*Calibration_05032022!$D$25+Calibration_05032022!$D$26</f>
        <v>1.4123305152584387</v>
      </c>
      <c r="Q13">
        <f t="shared" si="0"/>
        <v>7.0616525762921931</v>
      </c>
      <c r="S13" t="s">
        <v>136</v>
      </c>
      <c r="T13" t="s">
        <v>121</v>
      </c>
      <c r="U13" t="s">
        <v>71</v>
      </c>
      <c r="V13" t="s">
        <v>16</v>
      </c>
      <c r="W13">
        <v>0.5</v>
      </c>
      <c r="X13">
        <v>1462</v>
      </c>
      <c r="Y13">
        <f>X13*Calibration_05032022!$D$25+Calibration_05032022!$D$26</f>
        <v>1.4123305152584387</v>
      </c>
      <c r="Z13">
        <f t="shared" si="1"/>
        <v>7.0616525762921931</v>
      </c>
    </row>
    <row r="14" spans="1:26" x14ac:dyDescent="0.2">
      <c r="A14" t="s">
        <v>134</v>
      </c>
      <c r="B14" t="s">
        <v>123</v>
      </c>
      <c r="C14" t="s">
        <v>92</v>
      </c>
      <c r="D14" t="s">
        <v>16</v>
      </c>
      <c r="E14">
        <v>0.5</v>
      </c>
      <c r="F14">
        <v>1400</v>
      </c>
      <c r="G14">
        <f>F14*Calibration_05032022!$D$25+Calibration_05032022!$D$26</f>
        <v>1.3548563480337397</v>
      </c>
      <c r="H14">
        <f t="shared" si="2"/>
        <v>6.7742817401686981</v>
      </c>
      <c r="J14" t="s">
        <v>135</v>
      </c>
      <c r="K14" t="s">
        <v>123</v>
      </c>
      <c r="L14" t="s">
        <v>93</v>
      </c>
      <c r="M14" t="s">
        <v>16</v>
      </c>
      <c r="N14">
        <v>0.5</v>
      </c>
      <c r="O14">
        <v>2092</v>
      </c>
      <c r="P14">
        <f>O14*Calibration_05032022!$D$25+Calibration_05032022!$D$26</f>
        <v>1.9963422144771552</v>
      </c>
      <c r="Q14">
        <f t="shared" si="0"/>
        <v>9.9817110723857763</v>
      </c>
      <c r="S14" t="s">
        <v>136</v>
      </c>
      <c r="T14" t="s">
        <v>123</v>
      </c>
      <c r="U14" t="s">
        <v>94</v>
      </c>
      <c r="V14" t="s">
        <v>16</v>
      </c>
      <c r="W14">
        <v>0.5</v>
      </c>
      <c r="X14">
        <v>1903</v>
      </c>
      <c r="Y14">
        <f>X14*Calibration_05032022!$D$25+Calibration_05032022!$D$26</f>
        <v>1.8211387047115402</v>
      </c>
      <c r="Z14">
        <f t="shared" si="1"/>
        <v>9.1056935235577008</v>
      </c>
    </row>
    <row r="15" spans="1:26" x14ac:dyDescent="0.2">
      <c r="A15" t="s">
        <v>134</v>
      </c>
      <c r="B15" t="s">
        <v>123</v>
      </c>
      <c r="C15" t="s">
        <v>92</v>
      </c>
      <c r="D15" t="s">
        <v>16</v>
      </c>
      <c r="E15">
        <v>0.5</v>
      </c>
      <c r="F15">
        <v>1356</v>
      </c>
      <c r="G15">
        <f>F15*Calibration_05032022!$D$25+Calibration_05032022!$D$26</f>
        <v>1.3140682293581467</v>
      </c>
      <c r="H15">
        <f t="shared" si="2"/>
        <v>6.5703411467907333</v>
      </c>
      <c r="J15" t="s">
        <v>135</v>
      </c>
      <c r="K15" t="s">
        <v>123</v>
      </c>
      <c r="L15" t="s">
        <v>93</v>
      </c>
      <c r="M15" t="s">
        <v>16</v>
      </c>
      <c r="N15">
        <v>0.5</v>
      </c>
      <c r="O15">
        <v>2163</v>
      </c>
      <c r="P15">
        <f>O15*Calibration_05032022!$D$25+Calibration_05032022!$D$26</f>
        <v>2.0621594059764075</v>
      </c>
      <c r="Q15">
        <f t="shared" si="0"/>
        <v>10.310797029882037</v>
      </c>
      <c r="S15" t="s">
        <v>136</v>
      </c>
      <c r="T15" t="s">
        <v>123</v>
      </c>
      <c r="U15" t="s">
        <v>94</v>
      </c>
      <c r="V15" t="s">
        <v>16</v>
      </c>
      <c r="W15">
        <v>0.5</v>
      </c>
      <c r="X15">
        <v>1912</v>
      </c>
      <c r="Y15">
        <f>X15*Calibration_05032022!$D$25+Calibration_05032022!$D$26</f>
        <v>1.8294817289860934</v>
      </c>
      <c r="Z15">
        <f t="shared" si="1"/>
        <v>9.1474086449304668</v>
      </c>
    </row>
    <row r="16" spans="1:26" x14ac:dyDescent="0.2">
      <c r="A16" t="s">
        <v>134</v>
      </c>
      <c r="B16" t="s">
        <v>123</v>
      </c>
      <c r="C16" t="s">
        <v>92</v>
      </c>
      <c r="D16" t="s">
        <v>16</v>
      </c>
      <c r="E16">
        <v>0.5</v>
      </c>
      <c r="F16">
        <v>1362</v>
      </c>
      <c r="G16">
        <f>F16*Calibration_05032022!$D$25+Calibration_05032022!$D$26</f>
        <v>1.3196302455411821</v>
      </c>
      <c r="H16">
        <f t="shared" si="2"/>
        <v>6.5981512277059107</v>
      </c>
      <c r="J16" t="s">
        <v>135</v>
      </c>
      <c r="K16" t="s">
        <v>123</v>
      </c>
      <c r="L16" t="s">
        <v>93</v>
      </c>
      <c r="M16" t="s">
        <v>16</v>
      </c>
      <c r="N16">
        <v>0.5</v>
      </c>
      <c r="O16">
        <v>2175</v>
      </c>
      <c r="P16">
        <f>O16*Calibration_05032022!$D$25+Calibration_05032022!$D$26</f>
        <v>2.0732834383424783</v>
      </c>
      <c r="Q16">
        <f t="shared" si="0"/>
        <v>10.366417191712392</v>
      </c>
      <c r="S16" t="s">
        <v>136</v>
      </c>
      <c r="T16" t="s">
        <v>123</v>
      </c>
      <c r="U16" t="s">
        <v>94</v>
      </c>
      <c r="V16" t="s">
        <v>16</v>
      </c>
      <c r="W16">
        <v>0.5</v>
      </c>
      <c r="X16">
        <v>1955</v>
      </c>
      <c r="Y16">
        <f>X16*Calibration_05032022!$D$25+Calibration_05032022!$D$26</f>
        <v>1.8693428449645135</v>
      </c>
      <c r="Z16">
        <f t="shared" si="1"/>
        <v>9.3467142248225681</v>
      </c>
    </row>
    <row r="17" spans="1:26" x14ac:dyDescent="0.2">
      <c r="A17" t="s">
        <v>134</v>
      </c>
      <c r="B17" t="s">
        <v>124</v>
      </c>
      <c r="C17" t="s">
        <v>98</v>
      </c>
      <c r="D17" t="s">
        <v>16</v>
      </c>
      <c r="E17">
        <v>0.5</v>
      </c>
      <c r="F17">
        <v>2665</v>
      </c>
      <c r="G17">
        <f>F17*Calibration_05032022!$D$25+Calibration_05032022!$D$26</f>
        <v>2.5275147599570356</v>
      </c>
      <c r="H17">
        <f t="shared" si="2"/>
        <v>12.637573799785178</v>
      </c>
      <c r="J17" t="s">
        <v>135</v>
      </c>
      <c r="K17" t="s">
        <v>124</v>
      </c>
      <c r="L17" t="s">
        <v>99</v>
      </c>
      <c r="M17" t="s">
        <v>16</v>
      </c>
      <c r="N17">
        <v>0.5</v>
      </c>
      <c r="O17">
        <v>2396</v>
      </c>
      <c r="P17">
        <f>O17*Calibration_05032022!$D$25+Calibration_05032022!$D$26</f>
        <v>2.2781510344176152</v>
      </c>
      <c r="Q17">
        <f t="shared" si="0"/>
        <v>11.390755172088076</v>
      </c>
      <c r="S17" t="s">
        <v>136</v>
      </c>
      <c r="T17" t="s">
        <v>124</v>
      </c>
      <c r="U17" t="s">
        <v>100</v>
      </c>
      <c r="V17" t="s">
        <v>16</v>
      </c>
      <c r="W17">
        <v>0.5</v>
      </c>
      <c r="X17">
        <v>2445</v>
      </c>
      <c r="Y17">
        <f>X17*Calibration_05032022!$D$25+Calibration_05032022!$D$26</f>
        <v>2.3235741665790708</v>
      </c>
      <c r="Z17">
        <f t="shared" si="1"/>
        <v>11.617870832895354</v>
      </c>
    </row>
    <row r="18" spans="1:26" x14ac:dyDescent="0.2">
      <c r="A18" t="s">
        <v>134</v>
      </c>
      <c r="B18" t="s">
        <v>124</v>
      </c>
      <c r="C18" t="s">
        <v>98</v>
      </c>
      <c r="D18" t="s">
        <v>16</v>
      </c>
      <c r="E18">
        <v>0.5</v>
      </c>
      <c r="F18">
        <v>2825</v>
      </c>
      <c r="G18">
        <f>F18*Calibration_05032022!$D$25+Calibration_05032022!$D$26</f>
        <v>2.6758351915046457</v>
      </c>
      <c r="H18">
        <f t="shared" si="2"/>
        <v>13.379175957523229</v>
      </c>
      <c r="J18" t="s">
        <v>135</v>
      </c>
      <c r="K18" t="s">
        <v>124</v>
      </c>
      <c r="L18" t="s">
        <v>99</v>
      </c>
      <c r="M18" t="s">
        <v>16</v>
      </c>
      <c r="N18">
        <v>0.5</v>
      </c>
      <c r="O18">
        <v>2438</v>
      </c>
      <c r="P18">
        <f>O18*Calibration_05032022!$D$25+Calibration_05032022!$D$26</f>
        <v>2.317085147698863</v>
      </c>
      <c r="Q18">
        <f t="shared" si="0"/>
        <v>11.585425738494315</v>
      </c>
      <c r="S18" t="s">
        <v>136</v>
      </c>
      <c r="T18" t="s">
        <v>124</v>
      </c>
      <c r="U18" t="s">
        <v>100</v>
      </c>
      <c r="V18" t="s">
        <v>16</v>
      </c>
      <c r="W18">
        <v>0.5</v>
      </c>
      <c r="X18">
        <v>2545</v>
      </c>
      <c r="Y18">
        <f>X18*Calibration_05032022!$D$25+Calibration_05032022!$D$26</f>
        <v>2.4162744362963275</v>
      </c>
      <c r="Z18">
        <f t="shared" si="1"/>
        <v>12.081372181481637</v>
      </c>
    </row>
    <row r="19" spans="1:26" x14ac:dyDescent="0.2">
      <c r="A19" t="s">
        <v>134</v>
      </c>
      <c r="B19" t="s">
        <v>124</v>
      </c>
      <c r="C19" t="s">
        <v>98</v>
      </c>
      <c r="D19" t="s">
        <v>16</v>
      </c>
      <c r="E19">
        <v>0.5</v>
      </c>
      <c r="F19">
        <v>2771</v>
      </c>
      <c r="G19">
        <f>F19*Calibration_05032022!$D$25+Calibration_05032022!$D$26</f>
        <v>2.6257770458573275</v>
      </c>
      <c r="H19">
        <f t="shared" si="2"/>
        <v>13.128885229286638</v>
      </c>
      <c r="J19" t="s">
        <v>135</v>
      </c>
      <c r="K19" t="s">
        <v>124</v>
      </c>
      <c r="L19" t="s">
        <v>99</v>
      </c>
      <c r="M19" t="s">
        <v>16</v>
      </c>
      <c r="N19">
        <v>0.5</v>
      </c>
      <c r="O19">
        <v>2470</v>
      </c>
      <c r="P19">
        <f>O19*Calibration_05032022!$D$25+Calibration_05032022!$D$26</f>
        <v>2.3467492340083851</v>
      </c>
      <c r="Q19">
        <f t="shared" si="0"/>
        <v>11.733746170041925</v>
      </c>
      <c r="S19" t="s">
        <v>136</v>
      </c>
      <c r="T19" t="s">
        <v>124</v>
      </c>
      <c r="U19" t="s">
        <v>100</v>
      </c>
      <c r="V19" t="s">
        <v>16</v>
      </c>
      <c r="W19">
        <v>0.5</v>
      </c>
      <c r="X19">
        <v>2511</v>
      </c>
      <c r="Y19">
        <f>X19*Calibration_05032022!$D$25+Calibration_05032022!$D$26</f>
        <v>2.3847563445924602</v>
      </c>
      <c r="Z19">
        <f t="shared" si="1"/>
        <v>11.923781722962302</v>
      </c>
    </row>
    <row r="20" spans="1:26" x14ac:dyDescent="0.2">
      <c r="A20" t="s">
        <v>134</v>
      </c>
      <c r="B20" t="s">
        <v>125</v>
      </c>
      <c r="C20" t="s">
        <v>107</v>
      </c>
      <c r="D20" t="s">
        <v>16</v>
      </c>
      <c r="E20">
        <v>0.5</v>
      </c>
      <c r="F20">
        <v>2194</v>
      </c>
      <c r="G20">
        <f>F20*Calibration_05032022!$D$25+Calibration_05032022!$D$26</f>
        <v>2.090896489588757</v>
      </c>
      <c r="H20">
        <f t="shared" si="2"/>
        <v>10.454482447943786</v>
      </c>
      <c r="J20" t="s">
        <v>135</v>
      </c>
      <c r="K20" t="s">
        <v>125</v>
      </c>
      <c r="L20" t="s">
        <v>108</v>
      </c>
      <c r="M20" t="s">
        <v>16</v>
      </c>
      <c r="N20">
        <v>0.5</v>
      </c>
      <c r="O20">
        <v>2097</v>
      </c>
      <c r="P20">
        <f>O20*Calibration_05032022!$D$25+Calibration_05032022!$D$26</f>
        <v>2.000977227963018</v>
      </c>
      <c r="Q20">
        <f t="shared" si="0"/>
        <v>10.00488613981509</v>
      </c>
      <c r="S20" t="s">
        <v>136</v>
      </c>
      <c r="T20" t="s">
        <v>125</v>
      </c>
      <c r="U20" t="s">
        <v>109</v>
      </c>
      <c r="V20" t="s">
        <v>16</v>
      </c>
      <c r="W20">
        <v>0.5</v>
      </c>
      <c r="X20">
        <v>2261</v>
      </c>
      <c r="Y20">
        <f>X20*Calibration_05032022!$D$25+Calibration_05032022!$D$26</f>
        <v>2.1530056702993186</v>
      </c>
      <c r="Z20">
        <f t="shared" si="1"/>
        <v>10.765028351496593</v>
      </c>
    </row>
    <row r="21" spans="1:26" x14ac:dyDescent="0.2">
      <c r="A21" t="s">
        <v>134</v>
      </c>
      <c r="B21" t="s">
        <v>125</v>
      </c>
      <c r="C21" t="s">
        <v>107</v>
      </c>
      <c r="D21" t="s">
        <v>16</v>
      </c>
      <c r="E21">
        <v>0.5</v>
      </c>
      <c r="F21">
        <v>2257</v>
      </c>
      <c r="G21">
        <f>F21*Calibration_05032022!$D$25+Calibration_05032022!$D$26</f>
        <v>2.1492976595106286</v>
      </c>
      <c r="H21">
        <f t="shared" si="2"/>
        <v>10.746488297553142</v>
      </c>
      <c r="J21" t="s">
        <v>135</v>
      </c>
      <c r="K21" t="s">
        <v>125</v>
      </c>
      <c r="L21" t="s">
        <v>108</v>
      </c>
      <c r="M21" t="s">
        <v>16</v>
      </c>
      <c r="N21">
        <v>0.5</v>
      </c>
      <c r="O21">
        <v>2103</v>
      </c>
      <c r="P21">
        <f>O21*Calibration_05032022!$D$25+Calibration_05032022!$D$26</f>
        <v>2.0065392441460537</v>
      </c>
      <c r="Q21">
        <f t="shared" si="0"/>
        <v>10.032696220730269</v>
      </c>
      <c r="S21" t="s">
        <v>136</v>
      </c>
      <c r="T21" t="s">
        <v>125</v>
      </c>
      <c r="U21" t="s">
        <v>109</v>
      </c>
      <c r="V21" t="s">
        <v>16</v>
      </c>
      <c r="W21">
        <v>0.5</v>
      </c>
      <c r="X21">
        <v>2224</v>
      </c>
      <c r="Y21">
        <f>X21*Calibration_05032022!$D$25+Calibration_05032022!$D$26</f>
        <v>2.1187065705039339</v>
      </c>
      <c r="Z21">
        <f t="shared" si="1"/>
        <v>10.593532852519669</v>
      </c>
    </row>
    <row r="22" spans="1:26" x14ac:dyDescent="0.2">
      <c r="A22" t="s">
        <v>134</v>
      </c>
      <c r="B22" t="s">
        <v>125</v>
      </c>
      <c r="C22" t="s">
        <v>107</v>
      </c>
      <c r="D22" t="s">
        <v>16</v>
      </c>
      <c r="E22">
        <v>0.5</v>
      </c>
      <c r="F22">
        <v>2299</v>
      </c>
      <c r="G22">
        <f>F22*Calibration_05032022!$D$25+Calibration_05032022!$D$26</f>
        <v>2.1882317727918763</v>
      </c>
      <c r="H22">
        <f t="shared" si="2"/>
        <v>10.941158863959382</v>
      </c>
      <c r="J22" t="s">
        <v>135</v>
      </c>
      <c r="K22" t="s">
        <v>125</v>
      </c>
      <c r="L22" t="s">
        <v>108</v>
      </c>
      <c r="M22" t="s">
        <v>16</v>
      </c>
      <c r="N22">
        <v>0.5</v>
      </c>
      <c r="O22">
        <v>2167</v>
      </c>
      <c r="P22">
        <f>O22*Calibration_05032022!$D$25+Calibration_05032022!$D$26</f>
        <v>2.0658674167650974</v>
      </c>
      <c r="Q22">
        <f t="shared" si="0"/>
        <v>10.329337083825488</v>
      </c>
      <c r="S22" t="s">
        <v>136</v>
      </c>
      <c r="T22" t="s">
        <v>125</v>
      </c>
      <c r="U22" t="s">
        <v>109</v>
      </c>
      <c r="V22" t="s">
        <v>16</v>
      </c>
      <c r="W22">
        <v>0.5</v>
      </c>
      <c r="X22">
        <v>2297</v>
      </c>
      <c r="Y22">
        <f>X22*Calibration_05032022!$D$25+Calibration_05032022!$D$26</f>
        <v>2.1863777673975311</v>
      </c>
      <c r="Z22">
        <f t="shared" si="1"/>
        <v>10.931888836987655</v>
      </c>
    </row>
    <row r="23" spans="1:26" x14ac:dyDescent="0.2">
      <c r="A23" t="s">
        <v>134</v>
      </c>
      <c r="B23" t="s">
        <v>126</v>
      </c>
      <c r="C23" t="s">
        <v>83</v>
      </c>
      <c r="D23" t="s">
        <v>16</v>
      </c>
      <c r="E23">
        <v>0.5</v>
      </c>
      <c r="F23">
        <v>1609</v>
      </c>
      <c r="G23">
        <f>F23*Calibration_05032022!$D$25+Calibration_05032022!$D$26</f>
        <v>1.548599911742806</v>
      </c>
      <c r="H23">
        <f t="shared" si="2"/>
        <v>7.7429995587140299</v>
      </c>
      <c r="J23" t="s">
        <v>135</v>
      </c>
      <c r="K23" t="s">
        <v>126</v>
      </c>
      <c r="L23" t="s">
        <v>84</v>
      </c>
      <c r="M23" t="s">
        <v>16</v>
      </c>
      <c r="N23">
        <v>0.5</v>
      </c>
      <c r="O23">
        <v>1329</v>
      </c>
      <c r="P23">
        <f>O23*Calibration_05032022!$D$25+Calibration_05032022!$D$26</f>
        <v>1.2890391565344874</v>
      </c>
      <c r="Q23">
        <f t="shared" si="0"/>
        <v>6.4451957826724371</v>
      </c>
      <c r="S23" t="s">
        <v>136</v>
      </c>
      <c r="T23" t="s">
        <v>126</v>
      </c>
      <c r="U23" t="s">
        <v>79</v>
      </c>
      <c r="V23" t="s">
        <v>16</v>
      </c>
      <c r="W23">
        <v>0.5</v>
      </c>
      <c r="X23">
        <v>1197</v>
      </c>
      <c r="Y23">
        <f>X23*Calibration_05032022!$D$25+Calibration_05032022!$D$26</f>
        <v>1.1666748005077088</v>
      </c>
      <c r="Z23">
        <f t="shared" si="1"/>
        <v>5.8333740025385437</v>
      </c>
    </row>
    <row r="24" spans="1:26" x14ac:dyDescent="0.2">
      <c r="A24" t="s">
        <v>134</v>
      </c>
      <c r="B24" t="s">
        <v>126</v>
      </c>
      <c r="C24" t="s">
        <v>83</v>
      </c>
      <c r="D24" t="s">
        <v>16</v>
      </c>
      <c r="E24">
        <v>0.5</v>
      </c>
      <c r="F24">
        <v>1652</v>
      </c>
      <c r="G24">
        <f>F24*Calibration_05032022!$D$25+Calibration_05032022!$D$26</f>
        <v>1.5884610277212261</v>
      </c>
      <c r="H24">
        <f t="shared" si="2"/>
        <v>7.9423051386061303</v>
      </c>
      <c r="J24" t="s">
        <v>135</v>
      </c>
      <c r="K24" t="s">
        <v>126</v>
      </c>
      <c r="L24" t="s">
        <v>84</v>
      </c>
      <c r="M24" t="s">
        <v>16</v>
      </c>
      <c r="N24">
        <v>0.5</v>
      </c>
      <c r="O24">
        <v>1344</v>
      </c>
      <c r="P24">
        <f>O24*Calibration_05032022!$D$25+Calibration_05032022!$D$26</f>
        <v>1.3029441969920759</v>
      </c>
      <c r="Q24">
        <f t="shared" si="0"/>
        <v>6.5147209849603795</v>
      </c>
      <c r="S24" t="s">
        <v>136</v>
      </c>
      <c r="T24" t="s">
        <v>126</v>
      </c>
      <c r="U24" t="s">
        <v>79</v>
      </c>
      <c r="V24" t="s">
        <v>16</v>
      </c>
      <c r="W24">
        <v>0.5</v>
      </c>
      <c r="X24">
        <v>1234</v>
      </c>
      <c r="Y24">
        <f>X24*Calibration_05032022!$D$25+Calibration_05032022!$D$26</f>
        <v>1.2009739003030937</v>
      </c>
      <c r="Z24">
        <f t="shared" si="1"/>
        <v>6.0048695015154685</v>
      </c>
    </row>
    <row r="25" spans="1:26" x14ac:dyDescent="0.2">
      <c r="A25" t="s">
        <v>134</v>
      </c>
      <c r="B25" t="s">
        <v>126</v>
      </c>
      <c r="C25" t="s">
        <v>83</v>
      </c>
      <c r="D25" t="s">
        <v>16</v>
      </c>
      <c r="E25">
        <v>0.5</v>
      </c>
      <c r="F25">
        <v>1691</v>
      </c>
      <c r="G25">
        <f>F25*Calibration_05032022!$D$25+Calibration_05032022!$D$26</f>
        <v>1.6246141329109562</v>
      </c>
      <c r="H25">
        <f t="shared" si="2"/>
        <v>8.1230706645547812</v>
      </c>
      <c r="J25" t="s">
        <v>135</v>
      </c>
      <c r="K25" t="s">
        <v>126</v>
      </c>
      <c r="L25" t="s">
        <v>84</v>
      </c>
      <c r="M25" t="s">
        <v>16</v>
      </c>
      <c r="N25">
        <v>0.5</v>
      </c>
      <c r="O25">
        <v>1328</v>
      </c>
      <c r="P25">
        <f>O25*Calibration_05032022!$D$25+Calibration_05032022!$D$26</f>
        <v>1.2881121538373148</v>
      </c>
      <c r="Q25">
        <f t="shared" si="0"/>
        <v>6.4405607691865736</v>
      </c>
      <c r="S25" t="s">
        <v>136</v>
      </c>
      <c r="T25" t="s">
        <v>126</v>
      </c>
      <c r="U25" t="s">
        <v>79</v>
      </c>
      <c r="V25" t="s">
        <v>16</v>
      </c>
      <c r="W25">
        <v>0.5</v>
      </c>
      <c r="X25">
        <v>1229</v>
      </c>
      <c r="Y25">
        <f>X25*Calibration_05032022!$D$25+Calibration_05032022!$D$26</f>
        <v>1.1963388868172309</v>
      </c>
      <c r="Z25">
        <f t="shared" si="1"/>
        <v>5.9816944340861546</v>
      </c>
    </row>
    <row r="26" spans="1:26" x14ac:dyDescent="0.2">
      <c r="A26" t="s">
        <v>134</v>
      </c>
      <c r="B26" t="s">
        <v>116</v>
      </c>
      <c r="C26" t="s">
        <v>69</v>
      </c>
      <c r="D26" t="s">
        <v>16</v>
      </c>
      <c r="E26">
        <v>0.5</v>
      </c>
      <c r="F26">
        <v>1183</v>
      </c>
      <c r="G26">
        <f>F26*Calibration_05032022!$D$25+Calibration_05032022!$D$26</f>
        <v>1.1536967627472929</v>
      </c>
      <c r="H26">
        <f t="shared" si="2"/>
        <v>5.7684838137364647</v>
      </c>
      <c r="J26" t="s">
        <v>135</v>
      </c>
      <c r="K26" t="s">
        <v>116</v>
      </c>
      <c r="L26" t="s">
        <v>63</v>
      </c>
      <c r="M26" t="s">
        <v>16</v>
      </c>
      <c r="N26">
        <v>0.5</v>
      </c>
      <c r="O26">
        <v>2464</v>
      </c>
      <c r="P26">
        <f>O26*Calibration_05032022!$D$25+Calibration_05032022!$D$26</f>
        <v>2.3411872178253494</v>
      </c>
      <c r="Q26">
        <f t="shared" si="0"/>
        <v>11.705936089126748</v>
      </c>
      <c r="S26" t="s">
        <v>136</v>
      </c>
      <c r="T26" t="s">
        <v>116</v>
      </c>
      <c r="U26" t="s">
        <v>44</v>
      </c>
      <c r="V26" t="s">
        <v>16</v>
      </c>
      <c r="W26">
        <v>0.5</v>
      </c>
      <c r="X26">
        <v>3366</v>
      </c>
      <c r="Y26">
        <f>X26*Calibration_05032022!$D$25+Calibration_05032022!$D$26</f>
        <v>3.1773436506750041</v>
      </c>
      <c r="Z26">
        <f t="shared" si="1"/>
        <v>15.886718253375021</v>
      </c>
    </row>
    <row r="27" spans="1:26" x14ac:dyDescent="0.2">
      <c r="A27" t="s">
        <v>134</v>
      </c>
      <c r="B27" t="s">
        <v>116</v>
      </c>
      <c r="C27" t="s">
        <v>69</v>
      </c>
      <c r="D27" t="s">
        <v>16</v>
      </c>
      <c r="E27">
        <v>0.5</v>
      </c>
      <c r="F27">
        <v>1168</v>
      </c>
      <c r="G27">
        <f>F27*Calibration_05032022!$D$25+Calibration_05032022!$D$26</f>
        <v>1.1397917222897043</v>
      </c>
      <c r="H27">
        <f t="shared" si="2"/>
        <v>5.6989586114485213</v>
      </c>
      <c r="J27" t="s">
        <v>135</v>
      </c>
      <c r="K27" t="s">
        <v>116</v>
      </c>
      <c r="L27" t="s">
        <v>63</v>
      </c>
      <c r="M27" t="s">
        <v>16</v>
      </c>
      <c r="N27">
        <v>0.5</v>
      </c>
      <c r="O27">
        <v>2574</v>
      </c>
      <c r="P27">
        <f>O27*Calibration_05032022!$D$25+Calibration_05032022!$D$26</f>
        <v>2.4431575145143318</v>
      </c>
      <c r="Q27">
        <f t="shared" si="0"/>
        <v>12.21578757257166</v>
      </c>
      <c r="S27" t="s">
        <v>136</v>
      </c>
      <c r="T27" t="s">
        <v>116</v>
      </c>
      <c r="U27" t="s">
        <v>44</v>
      </c>
      <c r="V27" t="s">
        <v>16</v>
      </c>
      <c r="W27">
        <v>0.5</v>
      </c>
      <c r="X27">
        <v>3475</v>
      </c>
      <c r="Y27">
        <f>X27*Calibration_05032022!$D$25+Calibration_05032022!$D$26</f>
        <v>3.2783869446668135</v>
      </c>
      <c r="Z27">
        <f t="shared" si="1"/>
        <v>16.391934723334067</v>
      </c>
    </row>
    <row r="28" spans="1:26" x14ac:dyDescent="0.2">
      <c r="A28" t="s">
        <v>134</v>
      </c>
      <c r="B28" t="s">
        <v>116</v>
      </c>
      <c r="C28" t="s">
        <v>69</v>
      </c>
      <c r="D28" t="s">
        <v>16</v>
      </c>
      <c r="E28">
        <v>0.5</v>
      </c>
      <c r="F28">
        <v>1187</v>
      </c>
      <c r="G28">
        <f>F28*Calibration_05032022!$D$25+Calibration_05032022!$D$26</f>
        <v>1.1574047735359831</v>
      </c>
      <c r="H28">
        <f t="shared" si="2"/>
        <v>5.7870238676799159</v>
      </c>
      <c r="J28" t="s">
        <v>135</v>
      </c>
      <c r="K28" t="s">
        <v>116</v>
      </c>
      <c r="L28" t="s">
        <v>63</v>
      </c>
      <c r="M28" t="s">
        <v>16</v>
      </c>
      <c r="N28">
        <v>0.5</v>
      </c>
      <c r="O28">
        <v>2546</v>
      </c>
      <c r="P28">
        <f>O28*Calibration_05032022!$D$25+Calibration_05032022!$D$26</f>
        <v>2.4172014389935002</v>
      </c>
      <c r="Q28">
        <f t="shared" si="0"/>
        <v>12.0860071949675</v>
      </c>
      <c r="S28" t="s">
        <v>136</v>
      </c>
      <c r="T28" t="s">
        <v>116</v>
      </c>
      <c r="U28" t="s">
        <v>44</v>
      </c>
      <c r="V28" t="s">
        <v>16</v>
      </c>
      <c r="W28">
        <v>0.5</v>
      </c>
      <c r="X28">
        <v>3467</v>
      </c>
      <c r="Y28">
        <f>X28*Calibration_05032022!$D$25+Calibration_05032022!$D$26</f>
        <v>3.270970923089433</v>
      </c>
      <c r="Z28">
        <f t="shared" si="1"/>
        <v>16.354854615447167</v>
      </c>
    </row>
    <row r="29" spans="1:26" x14ac:dyDescent="0.2">
      <c r="A29" t="s">
        <v>134</v>
      </c>
      <c r="B29" t="s">
        <v>117</v>
      </c>
      <c r="C29" t="s">
        <v>47</v>
      </c>
      <c r="D29" t="s">
        <v>16</v>
      </c>
      <c r="E29">
        <v>0.5</v>
      </c>
      <c r="F29">
        <v>3723</v>
      </c>
      <c r="G29">
        <f>F29*Calibration_05032022!$D$25+Calibration_05032022!$D$26</f>
        <v>3.5082836135656099</v>
      </c>
      <c r="H29">
        <f t="shared" si="2"/>
        <v>17.541418067828051</v>
      </c>
      <c r="J29" t="s">
        <v>135</v>
      </c>
      <c r="K29" t="s">
        <v>117</v>
      </c>
      <c r="L29" t="s">
        <v>51</v>
      </c>
      <c r="M29" t="s">
        <v>16</v>
      </c>
      <c r="N29">
        <v>0.5</v>
      </c>
      <c r="O29">
        <v>2740</v>
      </c>
      <c r="P29">
        <f>O29*Calibration_05032022!$D$25+Calibration_05032022!$D$26</f>
        <v>2.5970399622449776</v>
      </c>
      <c r="Q29">
        <f t="shared" si="0"/>
        <v>12.985199811224888</v>
      </c>
      <c r="S29" t="s">
        <v>136</v>
      </c>
      <c r="T29" t="s">
        <v>117</v>
      </c>
      <c r="U29" t="s">
        <v>53</v>
      </c>
      <c r="V29" t="s">
        <v>16</v>
      </c>
      <c r="W29">
        <v>0.5</v>
      </c>
      <c r="X29">
        <v>3632</v>
      </c>
      <c r="Y29">
        <f>X29*Calibration_05032022!$D$25+Calibration_05032022!$D$26</f>
        <v>3.4239263681229066</v>
      </c>
      <c r="Z29">
        <f t="shared" si="1"/>
        <v>17.119631840614534</v>
      </c>
    </row>
    <row r="30" spans="1:26" x14ac:dyDescent="0.2">
      <c r="A30" t="s">
        <v>134</v>
      </c>
      <c r="B30" t="s">
        <v>117</v>
      </c>
      <c r="C30" t="s">
        <v>47</v>
      </c>
      <c r="D30" t="s">
        <v>16</v>
      </c>
      <c r="E30">
        <v>0.5</v>
      </c>
      <c r="F30">
        <v>3960</v>
      </c>
      <c r="G30">
        <f>F30*Calibration_05032022!$D$25+Calibration_05032022!$D$26</f>
        <v>3.7279832527955081</v>
      </c>
      <c r="H30">
        <f t="shared" si="2"/>
        <v>18.63991626397754</v>
      </c>
      <c r="J30" t="s">
        <v>135</v>
      </c>
      <c r="K30" t="s">
        <v>117</v>
      </c>
      <c r="L30" t="s">
        <v>51</v>
      </c>
      <c r="M30" t="s">
        <v>16</v>
      </c>
      <c r="N30">
        <v>0.5</v>
      </c>
      <c r="O30">
        <v>2851</v>
      </c>
      <c r="P30">
        <f>O30*Calibration_05032022!$D$25+Calibration_05032022!$D$26</f>
        <v>2.6999372616311326</v>
      </c>
      <c r="Q30">
        <f t="shared" si="0"/>
        <v>13.499686308155663</v>
      </c>
      <c r="S30" t="s">
        <v>136</v>
      </c>
      <c r="T30" t="s">
        <v>117</v>
      </c>
      <c r="U30" t="s">
        <v>53</v>
      </c>
      <c r="V30" t="s">
        <v>16</v>
      </c>
      <c r="W30">
        <v>0.5</v>
      </c>
      <c r="X30">
        <v>3801</v>
      </c>
      <c r="Y30">
        <f>X30*Calibration_05032022!$D$25+Calibration_05032022!$D$26</f>
        <v>3.5805898239450702</v>
      </c>
      <c r="Z30">
        <f t="shared" si="1"/>
        <v>17.902949119725349</v>
      </c>
    </row>
    <row r="31" spans="1:26" x14ac:dyDescent="0.2">
      <c r="A31" t="s">
        <v>134</v>
      </c>
      <c r="B31" t="s">
        <v>117</v>
      </c>
      <c r="C31" t="s">
        <v>47</v>
      </c>
      <c r="D31" t="s">
        <v>16</v>
      </c>
      <c r="E31">
        <v>0.5</v>
      </c>
      <c r="F31">
        <v>4021</v>
      </c>
      <c r="G31">
        <f>F31*Calibration_05032022!$D$25+Calibration_05032022!$D$26</f>
        <v>3.7845304173230345</v>
      </c>
      <c r="H31">
        <f t="shared" si="2"/>
        <v>18.922652086615173</v>
      </c>
      <c r="J31" t="s">
        <v>135</v>
      </c>
      <c r="K31" t="s">
        <v>117</v>
      </c>
      <c r="L31" t="s">
        <v>51</v>
      </c>
      <c r="M31" t="s">
        <v>16</v>
      </c>
      <c r="N31">
        <v>0.5</v>
      </c>
      <c r="O31">
        <v>2807</v>
      </c>
      <c r="P31">
        <f>O31*Calibration_05032022!$D$25+Calibration_05032022!$D$26</f>
        <v>2.6591491429555396</v>
      </c>
      <c r="Q31">
        <f t="shared" si="0"/>
        <v>13.295745714777699</v>
      </c>
      <c r="S31" t="s">
        <v>136</v>
      </c>
      <c r="T31" t="s">
        <v>117</v>
      </c>
      <c r="U31" t="s">
        <v>53</v>
      </c>
      <c r="V31" t="s">
        <v>16</v>
      </c>
      <c r="W31">
        <v>0.5</v>
      </c>
      <c r="X31">
        <v>3790</v>
      </c>
      <c r="Y31">
        <f>X31*Calibration_05032022!$D$25+Calibration_05032022!$D$26</f>
        <v>3.570392794276172</v>
      </c>
      <c r="Z31">
        <f t="shared" si="1"/>
        <v>17.851963971380862</v>
      </c>
    </row>
    <row r="32" spans="1:26" x14ac:dyDescent="0.2">
      <c r="A32" t="s">
        <v>134</v>
      </c>
      <c r="B32" t="s">
        <v>118</v>
      </c>
      <c r="C32" t="s">
        <v>65</v>
      </c>
      <c r="D32" t="s">
        <v>16</v>
      </c>
      <c r="E32">
        <v>0.5</v>
      </c>
      <c r="F32">
        <v>2239</v>
      </c>
      <c r="G32">
        <f>F32*Calibration_05032022!$D$25+Calibration_05032022!$D$26</f>
        <v>2.1326116109615225</v>
      </c>
      <c r="H32">
        <f t="shared" si="2"/>
        <v>10.663058054807612</v>
      </c>
      <c r="J32" t="s">
        <v>135</v>
      </c>
      <c r="K32" t="s">
        <v>118</v>
      </c>
      <c r="L32" t="s">
        <v>61</v>
      </c>
      <c r="M32" t="s">
        <v>16</v>
      </c>
      <c r="N32">
        <v>0.5</v>
      </c>
      <c r="O32">
        <v>3103</v>
      </c>
      <c r="P32">
        <f>O32*Calibration_05032022!$D$25+Calibration_05032022!$D$26</f>
        <v>2.933541941318619</v>
      </c>
      <c r="Q32">
        <f t="shared" si="0"/>
        <v>14.667709706593095</v>
      </c>
      <c r="S32" t="s">
        <v>136</v>
      </c>
      <c r="T32" t="s">
        <v>118</v>
      </c>
      <c r="U32" t="s">
        <v>57</v>
      </c>
      <c r="V32" t="s">
        <v>16</v>
      </c>
      <c r="W32">
        <v>0.5</v>
      </c>
      <c r="X32">
        <v>2951</v>
      </c>
      <c r="Y32">
        <f>X32*Calibration_05032022!$D$25+Calibration_05032022!$D$26</f>
        <v>2.7926375313483893</v>
      </c>
      <c r="Z32">
        <f t="shared" si="1"/>
        <v>13.963187656741948</v>
      </c>
    </row>
    <row r="33" spans="1:26" x14ac:dyDescent="0.2">
      <c r="A33" t="s">
        <v>134</v>
      </c>
      <c r="B33" t="s">
        <v>118</v>
      </c>
      <c r="C33" t="s">
        <v>65</v>
      </c>
      <c r="D33" t="s">
        <v>16</v>
      </c>
      <c r="E33">
        <v>0.5</v>
      </c>
      <c r="F33">
        <v>2310</v>
      </c>
      <c r="G33">
        <f>F33*Calibration_05032022!$D$25+Calibration_05032022!$D$26</f>
        <v>2.1984288024607745</v>
      </c>
      <c r="H33">
        <f t="shared" si="2"/>
        <v>10.992144012303873</v>
      </c>
      <c r="J33" t="s">
        <v>135</v>
      </c>
      <c r="K33" t="s">
        <v>118</v>
      </c>
      <c r="L33" t="s">
        <v>61</v>
      </c>
      <c r="M33" t="s">
        <v>16</v>
      </c>
      <c r="N33">
        <v>0.5</v>
      </c>
      <c r="O33">
        <v>3239</v>
      </c>
      <c r="P33">
        <f>O33*Calibration_05032022!$D$25+Calibration_05032022!$D$26</f>
        <v>3.0596143081340883</v>
      </c>
      <c r="Q33">
        <f t="shared" si="0"/>
        <v>15.298071540670442</v>
      </c>
      <c r="S33" t="s">
        <v>136</v>
      </c>
      <c r="T33" t="s">
        <v>118</v>
      </c>
      <c r="U33" t="s">
        <v>57</v>
      </c>
      <c r="V33" t="s">
        <v>16</v>
      </c>
      <c r="W33">
        <v>0.5</v>
      </c>
      <c r="X33">
        <v>3065</v>
      </c>
      <c r="Y33">
        <f>X33*Calibration_05032022!$D$25+Calibration_05032022!$D$26</f>
        <v>2.8983158388260617</v>
      </c>
      <c r="Z33">
        <f t="shared" si="1"/>
        <v>14.491579194130308</v>
      </c>
    </row>
    <row r="34" spans="1:26" x14ac:dyDescent="0.2">
      <c r="A34" t="s">
        <v>134</v>
      </c>
      <c r="B34" t="s">
        <v>118</v>
      </c>
      <c r="C34" t="s">
        <v>65</v>
      </c>
      <c r="D34" t="s">
        <v>16</v>
      </c>
      <c r="E34">
        <v>0.5</v>
      </c>
      <c r="F34">
        <v>2331</v>
      </c>
      <c r="G34">
        <f>F34*Calibration_05032022!$D$25+Calibration_05032022!$D$26</f>
        <v>2.2178958591013984</v>
      </c>
      <c r="H34">
        <f t="shared" si="2"/>
        <v>11.089479295506992</v>
      </c>
      <c r="J34" t="s">
        <v>135</v>
      </c>
      <c r="K34" t="s">
        <v>118</v>
      </c>
      <c r="L34" t="s">
        <v>61</v>
      </c>
      <c r="M34" t="s">
        <v>16</v>
      </c>
      <c r="N34">
        <v>0.5</v>
      </c>
      <c r="O34">
        <v>3287</v>
      </c>
      <c r="P34">
        <f>O34*Calibration_05032022!$D$25+Calibration_05032022!$D$26</f>
        <v>3.1041104375983712</v>
      </c>
      <c r="Q34">
        <f t="shared" si="0"/>
        <v>15.520552187991857</v>
      </c>
      <c r="S34" t="s">
        <v>136</v>
      </c>
      <c r="T34" t="s">
        <v>118</v>
      </c>
      <c r="U34" t="s">
        <v>57</v>
      </c>
      <c r="V34" t="s">
        <v>16</v>
      </c>
      <c r="W34">
        <v>0.5</v>
      </c>
      <c r="X34">
        <v>3035</v>
      </c>
      <c r="Y34">
        <f>X34*Calibration_05032022!$D$25+Calibration_05032022!$D$26</f>
        <v>2.8705057579108848</v>
      </c>
      <c r="Z34">
        <f t="shared" si="1"/>
        <v>14.352528789554423</v>
      </c>
    </row>
    <row r="39" spans="1:26" x14ac:dyDescent="0.2">
      <c r="H39" t="s">
        <v>146</v>
      </c>
      <c r="I39" t="s">
        <v>147</v>
      </c>
      <c r="J39" t="s">
        <v>148</v>
      </c>
      <c r="K39" t="s">
        <v>149</v>
      </c>
      <c r="L39" t="s">
        <v>150</v>
      </c>
      <c r="M39" t="s">
        <v>151</v>
      </c>
    </row>
    <row r="40" spans="1:26" x14ac:dyDescent="0.2">
      <c r="G40" t="s">
        <v>113</v>
      </c>
      <c r="H40">
        <f>AVERAGE(H2:H4)</f>
        <v>13.757702058868693</v>
      </c>
      <c r="I40">
        <f>STDEV((H2:H4))</f>
        <v>0.35421734175388991</v>
      </c>
      <c r="J40">
        <f>AVERAGE(Q2:Q4)</f>
        <v>14.266008537818317</v>
      </c>
      <c r="K40">
        <f>STDEV((Q2:Q4))</f>
        <v>0.27391060469798245</v>
      </c>
      <c r="L40">
        <f>AVERAGE(Z2:Z4)</f>
        <v>13.289565696796549</v>
      </c>
      <c r="M40">
        <f>STDEV((Z2:Z4))</f>
        <v>0.22254501319787301</v>
      </c>
    </row>
    <row r="41" spans="1:26" x14ac:dyDescent="0.2">
      <c r="G41" t="s">
        <v>114</v>
      </c>
      <c r="H41">
        <f>AVERAGE(H5:H7)</f>
        <v>15.387681801397122</v>
      </c>
      <c r="I41">
        <f>STDEV(H5:H7)</f>
        <v>0.6615145633729399</v>
      </c>
      <c r="J41">
        <f>AVERAGE(Q5:Q7)</f>
        <v>8.4954167479190943</v>
      </c>
      <c r="K41">
        <f>STDEV(Q5:Q7)</f>
        <v>0.21211623239691102</v>
      </c>
      <c r="L41">
        <f>AVERAGE(Z5:Z7)</f>
        <v>7.7615396126574803</v>
      </c>
      <c r="M41">
        <f>STDEV(Z5:Z7)</f>
        <v>0.21336170856070219</v>
      </c>
    </row>
    <row r="42" spans="1:26" x14ac:dyDescent="0.2">
      <c r="G42" t="s">
        <v>115</v>
      </c>
      <c r="H42">
        <f>AVERAGE(H8:H10)</f>
        <v>9.7020652587387186</v>
      </c>
      <c r="I42">
        <f>STDEV(H8:H10)</f>
        <v>0.3600225156180098</v>
      </c>
      <c r="J42">
        <f>AVERAGE(Q8:Q10)</f>
        <v>13.26175561588137</v>
      </c>
      <c r="K42">
        <f>STDEV(Q8:Q10)</f>
        <v>0.4579602864382572</v>
      </c>
      <c r="L42">
        <f>AVERAGE(Z8:Z10)</f>
        <v>7.3768334933308664</v>
      </c>
      <c r="M42">
        <f>STDEV(Z8:Z10)</f>
        <v>0.22248064732141604</v>
      </c>
    </row>
    <row r="43" spans="1:26" x14ac:dyDescent="0.2">
      <c r="G43" t="s">
        <v>121</v>
      </c>
      <c r="H43">
        <f>AVERAGE(H11:H13)</f>
        <v>4.2899145117462218</v>
      </c>
      <c r="I43">
        <f>STDEV(H11:H13)</f>
        <v>7.135512562772782E-2</v>
      </c>
      <c r="J43">
        <f>AVERAGE(Q11:Q13)</f>
        <v>6.9596822796032107</v>
      </c>
      <c r="K43">
        <f>STDEV(Q11:Q13)</f>
        <v>0.10197029668898239</v>
      </c>
      <c r="L43">
        <f>AVERAGE(Z11:Z13)</f>
        <v>6.9457772391456229</v>
      </c>
      <c r="M43">
        <f>STDEV(Z11:Z13)</f>
        <v>0.10958646201926039</v>
      </c>
    </row>
    <row r="44" spans="1:26" x14ac:dyDescent="0.2">
      <c r="G44" t="s">
        <v>122</v>
      </c>
    </row>
    <row r="45" spans="1:26" x14ac:dyDescent="0.2">
      <c r="G45" t="s">
        <v>123</v>
      </c>
      <c r="H45">
        <f>AVERAGE(H14:H16)</f>
        <v>6.6475913715551131</v>
      </c>
      <c r="I45">
        <f>STDEV(H14:H16)</f>
        <v>0.11059469822153109</v>
      </c>
      <c r="J45">
        <f>AVERAGE(Q14:Q16)</f>
        <v>10.219641764660068</v>
      </c>
      <c r="K45">
        <f>STDEV(Q14:Q16)</f>
        <v>0.20792224831677267</v>
      </c>
      <c r="L45">
        <f>AVERAGE(Z14:Z16)</f>
        <v>9.1999387977702458</v>
      </c>
      <c r="M45">
        <f>STDEV(Z14:Z16)</f>
        <v>0.12881113044911904</v>
      </c>
    </row>
    <row r="46" spans="1:26" x14ac:dyDescent="0.2">
      <c r="G46" t="s">
        <v>124</v>
      </c>
      <c r="H46">
        <f>AVERAGE(H17:H19)</f>
        <v>13.04854499553168</v>
      </c>
      <c r="I46">
        <f>STDEV(H17:H19)</f>
        <v>0.37727225575210782</v>
      </c>
      <c r="J46">
        <f>AVERAGE(Q17:Q19)</f>
        <v>11.569975693541439</v>
      </c>
      <c r="K46">
        <f>STDEV(Q17:Q19)</f>
        <v>0.17201666804739843</v>
      </c>
      <c r="L46">
        <f>AVERAGE(Z17:Z19)</f>
        <v>11.874341579113098</v>
      </c>
      <c r="M46">
        <f>STDEV(Z17:Z19)</f>
        <v>0.23567269868017829</v>
      </c>
    </row>
    <row r="47" spans="1:26" x14ac:dyDescent="0.2">
      <c r="G47" t="s">
        <v>125</v>
      </c>
      <c r="H47">
        <f>AVERAGE(H20:H22)</f>
        <v>10.714043203152103</v>
      </c>
      <c r="I47">
        <f>STDEV(H20:H22)</f>
        <v>0.24495509096458004</v>
      </c>
      <c r="J47">
        <f>AVERAGE(Q20:Q22)</f>
        <v>10.122306481456947</v>
      </c>
      <c r="K47">
        <f>STDEV(Q20:Q22)</f>
        <v>0.17983215198605942</v>
      </c>
      <c r="L47">
        <f>AVERAGE(Z20:Z22)</f>
        <v>10.763483347001305</v>
      </c>
      <c r="M47">
        <f>STDEV(Z20:Z22)</f>
        <v>0.16918328326254009</v>
      </c>
    </row>
    <row r="48" spans="1:26" x14ac:dyDescent="0.2">
      <c r="G48" t="s">
        <v>126</v>
      </c>
      <c r="H48">
        <f>AVERAGE(H23:H25)</f>
        <v>7.9361251206249799</v>
      </c>
      <c r="I48">
        <f>STDEV(H23:H25)</f>
        <v>0.19011090405455019</v>
      </c>
      <c r="J48">
        <f>AVERAGE(Q23:Q25)</f>
        <v>6.4668258456064622</v>
      </c>
      <c r="K48">
        <f>STDEV(Q23:Q25)</f>
        <v>4.1543099520880943E-2</v>
      </c>
      <c r="L48">
        <f>AVERAGE(Z23:Z25)</f>
        <v>5.9399793127133895</v>
      </c>
      <c r="M48">
        <f>STDEV(Z23:Z25)</f>
        <v>9.3047246362772812E-2</v>
      </c>
    </row>
    <row r="49" spans="7:13" x14ac:dyDescent="0.2">
      <c r="G49" t="s">
        <v>116</v>
      </c>
      <c r="H49">
        <f>AVERAGE(H26:H28)</f>
        <v>5.7514887642883004</v>
      </c>
      <c r="I49">
        <f>STDEV(H26:H28)</f>
        <v>4.6427320815274835E-2</v>
      </c>
      <c r="J49">
        <f>AVERAGE(Q26:Q28)</f>
        <v>12.00257695222197</v>
      </c>
      <c r="K49">
        <f>STDEV(Q26:Q28)</f>
        <v>0.26496714484286155</v>
      </c>
      <c r="L49">
        <f>AVERAGE(Z26:Z28)</f>
        <v>16.21116919738542</v>
      </c>
      <c r="M49">
        <f>STDEV(Z26:Z28)</f>
        <v>0.28159375863494318</v>
      </c>
    </row>
    <row r="50" spans="7:13" x14ac:dyDescent="0.2">
      <c r="G50" t="s">
        <v>117</v>
      </c>
      <c r="H50">
        <f>AVERAGE(H29:H31)</f>
        <v>18.367995472806921</v>
      </c>
      <c r="I50">
        <f>STDEV(H29:H31)</f>
        <v>0.72966262146751593</v>
      </c>
      <c r="J50">
        <f>AVERAGE(Q29:Q31)</f>
        <v>13.260210611386084</v>
      </c>
      <c r="K50">
        <f>STDEV(Q29:Q31)</f>
        <v>0.25907749142064579</v>
      </c>
      <c r="L50">
        <f>AVERAGE(Z29:Z31)</f>
        <v>17.624848310573579</v>
      </c>
      <c r="M50">
        <f>STDEV(Z29:Z31)</f>
        <v>0.43827232684295508</v>
      </c>
    </row>
    <row r="51" spans="7:13" x14ac:dyDescent="0.2">
      <c r="G51" t="s">
        <v>118</v>
      </c>
      <c r="H51">
        <f>AVERAGE(H32:H34)</f>
        <v>10.914893787539492</v>
      </c>
      <c r="I51">
        <f>STDEV(H32:H34)</f>
        <v>0.2234602124529334</v>
      </c>
      <c r="J51">
        <f>AVERAGE(Q32:Q34)</f>
        <v>15.162111145085129</v>
      </c>
      <c r="K51">
        <f>STDEV(Q32:Q34)</f>
        <v>0.44237879288612475</v>
      </c>
      <c r="L51">
        <f>AVERAGE(Z32:Z34)</f>
        <v>14.269098546808891</v>
      </c>
      <c r="M51">
        <f>STDEV(Z32:Z34)</f>
        <v>0.27389753239002063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C136-2B7A-4344-AB6D-E5BD562BC059}">
  <dimension ref="A1:X29"/>
  <sheetViews>
    <sheetView tabSelected="1" workbookViewId="0">
      <selection activeCell="N6" sqref="N6"/>
    </sheetView>
  </sheetViews>
  <sheetFormatPr baseColWidth="10" defaultRowHeight="16" x14ac:dyDescent="0.2"/>
  <sheetData>
    <row r="1" spans="1:24" x14ac:dyDescent="0.2">
      <c r="A1" s="2"/>
      <c r="B1" s="4" t="s">
        <v>139</v>
      </c>
      <c r="C1" s="4"/>
      <c r="D1" s="4"/>
      <c r="E1" s="4"/>
      <c r="F1" s="4"/>
      <c r="G1" s="4"/>
      <c r="H1" s="4"/>
      <c r="I1" s="4"/>
      <c r="J1" s="4"/>
      <c r="M1" s="2"/>
      <c r="N1" s="2" t="s">
        <v>139</v>
      </c>
      <c r="O1" s="2" t="s">
        <v>140</v>
      </c>
    </row>
    <row r="2" spans="1:24" x14ac:dyDescent="0.2">
      <c r="A2" s="2"/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134</v>
      </c>
      <c r="I2" s="2" t="s">
        <v>135</v>
      </c>
      <c r="J2" s="2" t="s">
        <v>136</v>
      </c>
      <c r="M2" s="2" t="s">
        <v>159</v>
      </c>
      <c r="N2" s="3">
        <f>AVERAGE('Samples raw data'!H2:H4)</f>
        <v>6.4189307062525485</v>
      </c>
      <c r="O2" s="3">
        <f>STDEV('Samples raw data'!H2:H4)</f>
        <v>0.82916664686229435</v>
      </c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2" t="s">
        <v>113</v>
      </c>
      <c r="B3" s="2">
        <v>11.614780823904781</v>
      </c>
      <c r="C3" s="2">
        <v>12.211152559085797</v>
      </c>
      <c r="D3" s="2">
        <v>18.255210144650928</v>
      </c>
      <c r="E3" s="2">
        <v>12.313122855774779</v>
      </c>
      <c r="F3" s="2">
        <v>13.816412229689623</v>
      </c>
      <c r="G3" s="2">
        <v>14.411238960375352</v>
      </c>
      <c r="H3" s="2">
        <v>13.757702058868693</v>
      </c>
      <c r="I3" s="2">
        <v>14.266008537818317</v>
      </c>
      <c r="J3" s="2">
        <v>13.289565696796549</v>
      </c>
    </row>
    <row r="4" spans="1:24" x14ac:dyDescent="0.2">
      <c r="A4" s="2" t="s">
        <v>114</v>
      </c>
      <c r="B4" s="2">
        <v>7.721369495780003</v>
      </c>
      <c r="C4" s="2">
        <v>7.5390589653360651</v>
      </c>
      <c r="D4" s="2">
        <v>7.6193991990910206</v>
      </c>
      <c r="E4" s="2">
        <v>7.7290945182564412</v>
      </c>
      <c r="F4" s="2">
        <v>6.5548911018378577</v>
      </c>
      <c r="G4" s="2">
        <v>7.6842893878930996</v>
      </c>
      <c r="H4" s="2">
        <v>15.387681801397122</v>
      </c>
      <c r="I4" s="2">
        <v>8.4954167479190943</v>
      </c>
      <c r="J4" s="2">
        <v>7.7615396126574803</v>
      </c>
    </row>
    <row r="5" spans="1:24" x14ac:dyDescent="0.2">
      <c r="A5" s="2" t="s">
        <v>115</v>
      </c>
      <c r="B5" s="2">
        <v>6.137739888110203</v>
      </c>
      <c r="C5" s="2">
        <v>7.3026732775570613</v>
      </c>
      <c r="D5" s="2">
        <v>6.5147209849603795</v>
      </c>
      <c r="E5" s="2">
        <v>12.84923941563958</v>
      </c>
      <c r="F5" s="2">
        <v>5.9446143261992512</v>
      </c>
      <c r="G5" s="2">
        <v>6.3756705803844946</v>
      </c>
      <c r="H5" s="2">
        <v>9.7020652587387186</v>
      </c>
      <c r="I5" s="2">
        <v>13.26175561588137</v>
      </c>
      <c r="J5" s="2">
        <v>7.3768334933308664</v>
      </c>
    </row>
    <row r="6" spans="1:24" x14ac:dyDescent="0.2">
      <c r="A6" s="2" t="s">
        <v>121</v>
      </c>
      <c r="B6" s="2">
        <v>6.1949050544358455</v>
      </c>
      <c r="C6" s="2">
        <v>5.1535720246119956</v>
      </c>
      <c r="D6" s="2">
        <v>6.8020918210838746</v>
      </c>
      <c r="E6" s="2">
        <v>4.1400490757033239</v>
      </c>
      <c r="F6" s="2">
        <v>7.3088532955382108</v>
      </c>
      <c r="G6" s="2">
        <v>6.9365072121738969</v>
      </c>
      <c r="H6" s="2">
        <v>4.2899145117462218</v>
      </c>
      <c r="I6" s="2">
        <v>6.9596822796032107</v>
      </c>
      <c r="J6" s="2">
        <v>6.9457772391456229</v>
      </c>
    </row>
    <row r="7" spans="1:24" x14ac:dyDescent="0.2">
      <c r="A7" s="2" t="s">
        <v>122</v>
      </c>
      <c r="B7" s="2"/>
      <c r="C7" s="2"/>
      <c r="D7" s="2"/>
      <c r="E7" s="2"/>
      <c r="F7" s="2"/>
      <c r="G7" s="2"/>
      <c r="H7" s="2"/>
      <c r="I7" s="2"/>
      <c r="J7" s="2"/>
    </row>
    <row r="8" spans="1:24" x14ac:dyDescent="0.2">
      <c r="A8" s="2" t="s">
        <v>123</v>
      </c>
      <c r="B8" s="2">
        <v>7.0292074818911532</v>
      </c>
      <c r="C8" s="2">
        <v>11.417020248507965</v>
      </c>
      <c r="D8" s="2">
        <v>9.7561404160737837</v>
      </c>
      <c r="E8" s="2">
        <v>14.06361294893564</v>
      </c>
      <c r="F8" s="2">
        <v>12.096822226434513</v>
      </c>
      <c r="G8" s="2">
        <v>8.2374009972060644</v>
      </c>
      <c r="H8" s="2">
        <v>6.6475913715551131</v>
      </c>
      <c r="I8" s="2">
        <v>10.219641764660068</v>
      </c>
      <c r="J8" s="2">
        <v>9.1999387977702458</v>
      </c>
    </row>
    <row r="9" spans="1:24" x14ac:dyDescent="0.2">
      <c r="A9" s="2" t="s">
        <v>124</v>
      </c>
      <c r="B9" s="2">
        <v>7.2794982101277457</v>
      </c>
      <c r="C9" s="2">
        <v>8.995998204392281</v>
      </c>
      <c r="D9" s="2">
        <v>7.8959550037475026</v>
      </c>
      <c r="E9" s="2">
        <v>11.668855981239844</v>
      </c>
      <c r="F9" s="2">
        <v>12.960479739300288</v>
      </c>
      <c r="G9" s="2">
        <v>15.202281261962609</v>
      </c>
      <c r="H9" s="2">
        <v>13.04854499553168</v>
      </c>
      <c r="I9" s="2">
        <v>11.569975693541439</v>
      </c>
      <c r="J9" s="2">
        <v>11.874341579113098</v>
      </c>
    </row>
    <row r="10" spans="1:24" x14ac:dyDescent="0.2">
      <c r="A10" s="2" t="s">
        <v>125</v>
      </c>
      <c r="B10" s="2">
        <v>15.274896473241128</v>
      </c>
      <c r="C10" s="2">
        <v>9.5398397867335181</v>
      </c>
      <c r="D10" s="2">
        <v>8.8399527503682318</v>
      </c>
      <c r="E10" s="2">
        <v>12.598948687402986</v>
      </c>
      <c r="F10" s="2">
        <v>15.305796563146879</v>
      </c>
      <c r="G10" s="2">
        <v>7.4216386236942062</v>
      </c>
      <c r="H10" s="2">
        <v>10.714043203152103</v>
      </c>
      <c r="I10" s="2">
        <v>10.122306481456947</v>
      </c>
      <c r="J10" s="2">
        <v>10.763483347001305</v>
      </c>
    </row>
    <row r="11" spans="1:24" x14ac:dyDescent="0.2">
      <c r="A11" s="2" t="s">
        <v>126</v>
      </c>
      <c r="B11" s="2">
        <v>6.0357695914212206</v>
      </c>
      <c r="C11" s="2">
        <v>6.1083848026997387</v>
      </c>
      <c r="D11" s="2">
        <v>12.007211965707832</v>
      </c>
      <c r="E11" s="2">
        <v>5.8410990250149828</v>
      </c>
      <c r="F11" s="2">
        <v>5.2385472718528137</v>
      </c>
      <c r="G11" s="2">
        <v>5.4919280090799818</v>
      </c>
      <c r="H11" s="2">
        <v>7.9361251206249799</v>
      </c>
      <c r="I11" s="2">
        <v>6.4668258456064622</v>
      </c>
      <c r="J11" s="2">
        <v>5.9399793127133895</v>
      </c>
    </row>
    <row r="12" spans="1:24" x14ac:dyDescent="0.2">
      <c r="A12" s="2" t="s">
        <v>116</v>
      </c>
      <c r="B12" s="2">
        <v>6.1655499690253803</v>
      </c>
      <c r="C12" s="2">
        <v>18.032729497329509</v>
      </c>
      <c r="D12" s="2">
        <v>14.667709706593094</v>
      </c>
      <c r="E12" s="2">
        <v>5.5351881349480356</v>
      </c>
      <c r="F12" s="2">
        <v>7.6425742665203344</v>
      </c>
      <c r="G12" s="2">
        <v>12.850784420134866</v>
      </c>
      <c r="H12" s="2">
        <v>5.7514887642883004</v>
      </c>
      <c r="I12" s="2">
        <v>12.00257695222197</v>
      </c>
      <c r="J12" s="2">
        <v>16.21116919738542</v>
      </c>
    </row>
    <row r="13" spans="1:24" x14ac:dyDescent="0.2">
      <c r="A13" s="2" t="s">
        <v>117</v>
      </c>
      <c r="B13" s="2">
        <v>13.179870377631127</v>
      </c>
      <c r="C13" s="2">
        <v>11.895971642047124</v>
      </c>
      <c r="D13" s="2">
        <v>11.568430689046151</v>
      </c>
      <c r="E13" s="2">
        <v>16.785910869632414</v>
      </c>
      <c r="F13" s="2">
        <v>14.150133200671746</v>
      </c>
      <c r="G13" s="2">
        <v>9.422419445091661</v>
      </c>
      <c r="H13" s="2">
        <v>18.367995472806921</v>
      </c>
      <c r="I13" s="2">
        <v>13.260210611386084</v>
      </c>
      <c r="J13" s="2">
        <v>17.624848310573579</v>
      </c>
    </row>
    <row r="14" spans="1:24" x14ac:dyDescent="0.2">
      <c r="A14" s="2" t="s">
        <v>118</v>
      </c>
      <c r="B14" s="2">
        <v>7.7800796666009306</v>
      </c>
      <c r="C14" s="2">
        <v>16.240524282795882</v>
      </c>
      <c r="D14" s="2">
        <v>11.945411785896328</v>
      </c>
      <c r="E14" s="2">
        <v>6.72175158732892</v>
      </c>
      <c r="F14" s="2">
        <v>10.17947164778259</v>
      </c>
      <c r="G14" s="2">
        <v>13.479601249716923</v>
      </c>
      <c r="H14" s="2">
        <v>10.914893787539492</v>
      </c>
      <c r="I14" s="2">
        <v>15.162111145085129</v>
      </c>
      <c r="J14" s="2">
        <v>14.269098546808891</v>
      </c>
    </row>
    <row r="16" spans="1:24" x14ac:dyDescent="0.2">
      <c r="A16" s="2"/>
      <c r="B16" s="4" t="s">
        <v>140</v>
      </c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s="2"/>
      <c r="B17" s="2" t="s">
        <v>127</v>
      </c>
      <c r="C17" s="2" t="s">
        <v>128</v>
      </c>
      <c r="D17" s="2" t="s">
        <v>129</v>
      </c>
      <c r="E17" s="2" t="s">
        <v>130</v>
      </c>
      <c r="F17" s="2" t="s">
        <v>131</v>
      </c>
      <c r="G17" s="2" t="s">
        <v>132</v>
      </c>
      <c r="H17" s="2" t="s">
        <v>134</v>
      </c>
      <c r="I17" s="2" t="s">
        <v>135</v>
      </c>
      <c r="J17" s="2" t="s">
        <v>136</v>
      </c>
    </row>
    <row r="18" spans="1:10" x14ac:dyDescent="0.2">
      <c r="A18" s="2" t="s">
        <v>113</v>
      </c>
      <c r="B18" s="2">
        <v>0.11010799482617406</v>
      </c>
      <c r="C18" s="2">
        <v>1.2045953303929091</v>
      </c>
      <c r="D18" s="2">
        <v>0.43090671168145905</v>
      </c>
      <c r="E18" s="2">
        <v>0.21546581951793503</v>
      </c>
      <c r="F18" s="2">
        <v>0.36405761543173548</v>
      </c>
      <c r="G18" s="2">
        <v>0.17418855110662024</v>
      </c>
      <c r="H18" s="2">
        <v>0.35421734175388991</v>
      </c>
      <c r="I18" s="2">
        <v>0.27391060469798245</v>
      </c>
      <c r="J18" s="2">
        <v>0.22254501319787301</v>
      </c>
    </row>
    <row r="19" spans="1:10" x14ac:dyDescent="0.2">
      <c r="A19" s="2" t="s">
        <v>114</v>
      </c>
      <c r="B19" s="2">
        <v>0.24014260878610708</v>
      </c>
      <c r="C19" s="2">
        <v>0.21285766413216278</v>
      </c>
      <c r="D19" s="2">
        <v>0.37323612178926663</v>
      </c>
      <c r="E19" s="2">
        <v>0.11988478285192503</v>
      </c>
      <c r="F19" s="2">
        <v>0.15856443684888449</v>
      </c>
      <c r="G19" s="2">
        <v>0.31444162873528497</v>
      </c>
      <c r="H19" s="2">
        <v>0.6615145633729399</v>
      </c>
      <c r="I19" s="2">
        <v>0.21211623239691102</v>
      </c>
      <c r="J19" s="2">
        <v>0.21336170856070219</v>
      </c>
    </row>
    <row r="20" spans="1:10" x14ac:dyDescent="0.2">
      <c r="A20" s="2" t="s">
        <v>115</v>
      </c>
      <c r="B20" s="2">
        <v>0.2686042636745013</v>
      </c>
      <c r="C20" s="2">
        <v>0.26387030411889151</v>
      </c>
      <c r="D20" s="2">
        <v>8.4581059077699625E-2</v>
      </c>
      <c r="E20" s="2">
        <v>0.65400242854900037</v>
      </c>
      <c r="F20" s="2">
        <v>0.23492706567422322</v>
      </c>
      <c r="G20" s="2">
        <v>0.28341885205969186</v>
      </c>
      <c r="H20" s="2">
        <v>0.3600225156180098</v>
      </c>
      <c r="I20" s="2">
        <v>0.4579602864382572</v>
      </c>
      <c r="J20" s="2">
        <v>0.22248064732141604</v>
      </c>
    </row>
    <row r="21" spans="1:10" x14ac:dyDescent="0.2">
      <c r="A21" s="2" t="s">
        <v>121</v>
      </c>
      <c r="B21" s="2">
        <v>7.2401225151565662E-2</v>
      </c>
      <c r="C21" s="2">
        <v>0.17785008388378942</v>
      </c>
      <c r="D21" s="2">
        <v>3.2112315405125817E-2</v>
      </c>
      <c r="E21" s="2">
        <v>0.15897037690490848</v>
      </c>
      <c r="F21" s="2">
        <v>0.11919587021374312</v>
      </c>
      <c r="G21" s="2">
        <v>0.11661458124499043</v>
      </c>
      <c r="H21" s="2">
        <v>7.135512562772782E-2</v>
      </c>
      <c r="I21" s="2">
        <v>0.10197029668898239</v>
      </c>
      <c r="J21" s="2">
        <v>0.10958646201926039</v>
      </c>
    </row>
    <row r="22" spans="1:10" x14ac:dyDescent="0.2">
      <c r="A22" s="2" t="s">
        <v>122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2" t="s">
        <v>123</v>
      </c>
      <c r="B23" s="2">
        <v>7.9203145165618119E-2</v>
      </c>
      <c r="C23" s="2">
        <v>3.384938427438942</v>
      </c>
      <c r="D23" s="2">
        <v>3.8594199922350345E-2</v>
      </c>
      <c r="E23" s="2">
        <v>2.2131611021880757</v>
      </c>
      <c r="F23" s="2">
        <v>0.24457474840222199</v>
      </c>
      <c r="G23" s="2">
        <v>0.28293837362457708</v>
      </c>
      <c r="H23" s="2">
        <v>0.11059469822153109</v>
      </c>
      <c r="I23" s="2">
        <v>0.20792224831677267</v>
      </c>
      <c r="J23" s="2">
        <v>0.12881113044911904</v>
      </c>
    </row>
    <row r="24" spans="1:10" x14ac:dyDescent="0.2">
      <c r="A24" s="2" t="s">
        <v>124</v>
      </c>
      <c r="B24" s="2">
        <v>7.6301951834991374E-2</v>
      </c>
      <c r="C24" s="2">
        <v>0.11590623311756314</v>
      </c>
      <c r="D24" s="2">
        <v>0.1831270306974298</v>
      </c>
      <c r="E24" s="2">
        <v>0.1692256055354377</v>
      </c>
      <c r="F24" s="2">
        <v>0.31245400234415249</v>
      </c>
      <c r="G24" s="2">
        <v>0.3583178209371034</v>
      </c>
      <c r="H24" s="2">
        <v>0.37727225575210782</v>
      </c>
      <c r="I24" s="2">
        <v>0.17201666804739843</v>
      </c>
      <c r="J24" s="2">
        <v>0.23567269868017829</v>
      </c>
    </row>
    <row r="25" spans="1:10" x14ac:dyDescent="0.2">
      <c r="A25" s="2" t="s">
        <v>125</v>
      </c>
      <c r="B25" s="2">
        <v>0.24904303140379977</v>
      </c>
      <c r="C25" s="2">
        <v>0.31386035259563844</v>
      </c>
      <c r="D25" s="2">
        <v>0.10179457659169408</v>
      </c>
      <c r="E25" s="2">
        <v>0.14783682924441341</v>
      </c>
      <c r="F25" s="2">
        <v>0.41524995885620697</v>
      </c>
      <c r="G25" s="2">
        <v>8.6754444391149377E-2</v>
      </c>
      <c r="H25" s="2">
        <v>0.24495509096458004</v>
      </c>
      <c r="I25" s="2">
        <v>0.17983215198605942</v>
      </c>
      <c r="J25" s="2">
        <v>0.16918328326254009</v>
      </c>
    </row>
    <row r="26" spans="1:10" x14ac:dyDescent="0.2">
      <c r="A26" s="2" t="s">
        <v>126</v>
      </c>
      <c r="B26" s="2">
        <v>0.54077585144772589</v>
      </c>
      <c r="C26" s="2">
        <v>0.1298906881872737</v>
      </c>
      <c r="D26" s="2">
        <v>0.3428970321063376</v>
      </c>
      <c r="E26" s="2">
        <v>2.0900433415457567E-2</v>
      </c>
      <c r="F26" s="2">
        <v>0.14783682924441341</v>
      </c>
      <c r="G26" s="2">
        <v>2.6355802342625689E-2</v>
      </c>
      <c r="H26" s="2">
        <v>0.19011090405455019</v>
      </c>
      <c r="I26" s="2">
        <v>4.1543099520880943E-2</v>
      </c>
      <c r="J26" s="2">
        <v>9.3047246362772812E-2</v>
      </c>
    </row>
    <row r="27" spans="1:10" x14ac:dyDescent="0.2">
      <c r="A27" s="2" t="s">
        <v>116</v>
      </c>
      <c r="B27" s="2">
        <v>3.4788341688885852E-2</v>
      </c>
      <c r="C27" s="2">
        <v>0.72787423000025797</v>
      </c>
      <c r="D27" s="2">
        <v>0.43598701921619781</v>
      </c>
      <c r="E27" s="2">
        <v>3.0157284646746028E-2</v>
      </c>
      <c r="F27" s="2">
        <v>0.23771489573401552</v>
      </c>
      <c r="G27" s="2">
        <v>0.3707141621794236</v>
      </c>
      <c r="H27" s="2">
        <v>4.6427320815274835E-2</v>
      </c>
      <c r="I27" s="2">
        <v>0.26496714484286155</v>
      </c>
      <c r="J27" s="2">
        <v>0.28159375863494318</v>
      </c>
    </row>
    <row r="28" spans="1:10" x14ac:dyDescent="0.2">
      <c r="A28" s="2" t="s">
        <v>117</v>
      </c>
      <c r="B28" s="2">
        <v>0.25968487767745552</v>
      </c>
      <c r="C28" s="2">
        <v>0.23506419598982564</v>
      </c>
      <c r="D28" s="2">
        <v>0.19937742761609861</v>
      </c>
      <c r="E28" s="2">
        <v>0.5307242240893687</v>
      </c>
      <c r="F28" s="2">
        <v>0.41082886805539814</v>
      </c>
      <c r="G28" s="2">
        <v>0.10168899878289664</v>
      </c>
      <c r="H28" s="2">
        <v>0.72966262146751593</v>
      </c>
      <c r="I28" s="2">
        <v>0.25907749142064579</v>
      </c>
      <c r="J28" s="2">
        <v>0.43827232684295508</v>
      </c>
    </row>
    <row r="29" spans="1:10" x14ac:dyDescent="0.2">
      <c r="A29" s="2" t="s">
        <v>118</v>
      </c>
      <c r="B29" s="2">
        <v>1.8540053943450818E-2</v>
      </c>
      <c r="C29" s="2">
        <v>0.47667082023773272</v>
      </c>
      <c r="D29" s="2">
        <v>0.34939312514266774</v>
      </c>
      <c r="E29" s="2">
        <v>0.12696327668766641</v>
      </c>
      <c r="F29" s="2">
        <v>0.2009872113922587</v>
      </c>
      <c r="G29" s="2">
        <v>0.18937495159142551</v>
      </c>
      <c r="H29" s="2">
        <v>0.2234602124529334</v>
      </c>
      <c r="I29" s="2">
        <v>0.44237879288612475</v>
      </c>
      <c r="J29" s="2">
        <v>0.27389753239002063</v>
      </c>
    </row>
  </sheetData>
  <mergeCells count="2">
    <mergeCell ref="B16:J16"/>
    <mergeCell ref="B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Calibration_05032022</vt:lpstr>
      <vt:lpstr>Samples raw data</vt:lpstr>
      <vt:lpstr>D</vt:lpstr>
      <vt:lpstr>MD</vt:lpstr>
      <vt:lpstr>NND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2022-05-11T12:29:55Z</dcterms:created>
  <dcterms:modified xsi:type="dcterms:W3CDTF">2022-05-11T16:16:34Z</dcterms:modified>
</cp:coreProperties>
</file>