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e Cozza\Documents\GitHub\FOLUR-Restoration-maps\data\metadata\"/>
    </mc:Choice>
  </mc:AlternateContent>
  <xr:revisionPtr revIDLastSave="0" documentId="8_{4095552C-3966-46DC-9F7E-D3C28FC97DFA}" xr6:coauthVersionLast="47" xr6:coauthVersionMax="47" xr10:uidLastSave="{00000000-0000-0000-0000-000000000000}"/>
  <bookViews>
    <workbookView xWindow="28680" yWindow="-120" windowWidth="29040" windowHeight="15720" xr2:uid="{72C99CD1-4192-4FB3-81A8-EE5B99E13D5A}"/>
  </bookViews>
  <sheets>
    <sheet name="Potapov et al 201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2" i="1" l="1"/>
  <c r="D252" i="1"/>
  <c r="B252" i="1"/>
  <c r="F251" i="1"/>
  <c r="D251" i="1"/>
  <c r="B251" i="1"/>
  <c r="F250" i="1"/>
  <c r="D250" i="1"/>
  <c r="B250" i="1"/>
  <c r="F249" i="1"/>
  <c r="D249" i="1"/>
  <c r="B249" i="1"/>
  <c r="F248" i="1"/>
  <c r="D248" i="1"/>
  <c r="B248" i="1"/>
  <c r="F247" i="1"/>
  <c r="D247" i="1"/>
  <c r="B247" i="1"/>
  <c r="F246" i="1"/>
  <c r="D246" i="1"/>
  <c r="B246" i="1"/>
  <c r="F245" i="1"/>
  <c r="D245" i="1"/>
  <c r="B245" i="1"/>
  <c r="F244" i="1"/>
  <c r="D244" i="1"/>
  <c r="B244" i="1"/>
  <c r="F243" i="1"/>
  <c r="D243" i="1"/>
  <c r="B243" i="1"/>
  <c r="F242" i="1"/>
  <c r="D242" i="1"/>
  <c r="B242" i="1"/>
  <c r="F241" i="1"/>
  <c r="D241" i="1"/>
  <c r="B241" i="1"/>
  <c r="F240" i="1"/>
  <c r="D240" i="1"/>
  <c r="B240" i="1"/>
  <c r="F239" i="1"/>
  <c r="D239" i="1"/>
  <c r="B239" i="1"/>
  <c r="F238" i="1"/>
  <c r="D238" i="1"/>
  <c r="B238" i="1"/>
  <c r="F237" i="1"/>
  <c r="D237" i="1"/>
  <c r="B237" i="1"/>
  <c r="F236" i="1"/>
  <c r="D236" i="1"/>
  <c r="B236" i="1"/>
  <c r="F235" i="1"/>
  <c r="D235" i="1"/>
  <c r="B235" i="1"/>
  <c r="F234" i="1"/>
  <c r="D234" i="1"/>
  <c r="B234" i="1"/>
  <c r="F233" i="1"/>
  <c r="D233" i="1"/>
  <c r="B233" i="1"/>
  <c r="F232" i="1"/>
  <c r="D232" i="1"/>
  <c r="B232" i="1"/>
  <c r="F231" i="1"/>
  <c r="D231" i="1"/>
  <c r="B231" i="1"/>
  <c r="F230" i="1"/>
  <c r="D230" i="1"/>
  <c r="B230" i="1"/>
  <c r="F229" i="1"/>
  <c r="D229" i="1"/>
  <c r="B229" i="1"/>
  <c r="F228" i="1"/>
  <c r="D228" i="1"/>
  <c r="B228" i="1"/>
  <c r="F227" i="1"/>
  <c r="D227" i="1"/>
  <c r="B227" i="1"/>
  <c r="F226" i="1"/>
  <c r="D226" i="1"/>
  <c r="B226" i="1"/>
  <c r="F225" i="1"/>
  <c r="D225" i="1"/>
  <c r="B225" i="1"/>
  <c r="F224" i="1"/>
  <c r="D224" i="1"/>
  <c r="B224" i="1"/>
  <c r="F223" i="1"/>
  <c r="D223" i="1"/>
  <c r="B223" i="1"/>
  <c r="F222" i="1"/>
  <c r="D222" i="1"/>
  <c r="B222" i="1"/>
  <c r="F221" i="1"/>
  <c r="D221" i="1"/>
  <c r="B221" i="1"/>
  <c r="F220" i="1"/>
  <c r="D220" i="1"/>
  <c r="B220" i="1"/>
  <c r="F219" i="1"/>
  <c r="D219" i="1"/>
  <c r="B219" i="1"/>
  <c r="F218" i="1"/>
  <c r="D218" i="1"/>
  <c r="B218" i="1"/>
  <c r="F217" i="1"/>
  <c r="D217" i="1"/>
  <c r="B217" i="1"/>
  <c r="F216" i="1"/>
  <c r="D216" i="1"/>
  <c r="B216" i="1"/>
  <c r="F215" i="1"/>
  <c r="D215" i="1"/>
  <c r="B215" i="1"/>
  <c r="F214" i="1"/>
  <c r="D214" i="1"/>
  <c r="B214" i="1"/>
  <c r="F213" i="1"/>
  <c r="D213" i="1"/>
  <c r="B213" i="1"/>
  <c r="F212" i="1"/>
  <c r="D212" i="1"/>
  <c r="B212" i="1"/>
  <c r="F211" i="1"/>
  <c r="D211" i="1"/>
  <c r="B211" i="1"/>
  <c r="F210" i="1"/>
  <c r="D210" i="1"/>
  <c r="B210" i="1"/>
  <c r="F209" i="1"/>
  <c r="D209" i="1"/>
  <c r="B209" i="1"/>
  <c r="F208" i="1"/>
  <c r="D208" i="1"/>
  <c r="B208" i="1"/>
  <c r="F207" i="1"/>
  <c r="D207" i="1"/>
  <c r="B207" i="1"/>
  <c r="F206" i="1"/>
  <c r="D206" i="1"/>
  <c r="B206" i="1"/>
  <c r="F205" i="1"/>
  <c r="D205" i="1"/>
  <c r="B205" i="1"/>
  <c r="F204" i="1"/>
  <c r="D204" i="1"/>
  <c r="B204" i="1"/>
  <c r="F203" i="1"/>
  <c r="D203" i="1"/>
  <c r="B203" i="1"/>
  <c r="F202" i="1"/>
  <c r="D202" i="1"/>
  <c r="B202" i="1"/>
  <c r="F201" i="1"/>
  <c r="D201" i="1"/>
  <c r="B201" i="1"/>
  <c r="F200" i="1"/>
  <c r="D200" i="1"/>
  <c r="B200" i="1"/>
  <c r="F199" i="1"/>
  <c r="D199" i="1"/>
  <c r="B199" i="1"/>
  <c r="F198" i="1"/>
  <c r="D198" i="1"/>
  <c r="B198" i="1"/>
  <c r="F197" i="1"/>
  <c r="D197" i="1"/>
  <c r="B197" i="1"/>
  <c r="F196" i="1"/>
  <c r="D196" i="1"/>
  <c r="B196" i="1"/>
  <c r="F195" i="1"/>
  <c r="D195" i="1"/>
  <c r="B195" i="1"/>
  <c r="F194" i="1"/>
  <c r="D194" i="1"/>
  <c r="B194" i="1"/>
  <c r="F193" i="1"/>
  <c r="D193" i="1"/>
  <c r="B193" i="1"/>
  <c r="F192" i="1"/>
  <c r="D192" i="1"/>
  <c r="B192" i="1"/>
  <c r="F191" i="1"/>
  <c r="D191" i="1"/>
  <c r="B191" i="1"/>
  <c r="F190" i="1"/>
  <c r="D190" i="1"/>
  <c r="B190" i="1"/>
  <c r="F189" i="1"/>
  <c r="D189" i="1"/>
  <c r="B189" i="1"/>
  <c r="F188" i="1"/>
  <c r="D188" i="1"/>
  <c r="B188" i="1"/>
  <c r="F187" i="1"/>
  <c r="D187" i="1"/>
  <c r="B187" i="1"/>
  <c r="F186" i="1"/>
  <c r="D186" i="1"/>
  <c r="B186" i="1"/>
  <c r="F185" i="1"/>
  <c r="D185" i="1"/>
  <c r="B185" i="1"/>
  <c r="F184" i="1"/>
  <c r="D184" i="1"/>
  <c r="B184" i="1"/>
  <c r="F183" i="1"/>
  <c r="D183" i="1"/>
  <c r="B183" i="1"/>
  <c r="F182" i="1"/>
  <c r="D182" i="1"/>
  <c r="B182" i="1"/>
  <c r="F181" i="1"/>
  <c r="D181" i="1"/>
  <c r="B181" i="1"/>
  <c r="F180" i="1"/>
  <c r="D180" i="1"/>
  <c r="B180" i="1"/>
  <c r="F179" i="1"/>
  <c r="D179" i="1"/>
  <c r="B179" i="1"/>
  <c r="F178" i="1"/>
  <c r="D178" i="1"/>
  <c r="B178" i="1"/>
  <c r="F177" i="1"/>
  <c r="D177" i="1"/>
  <c r="B177" i="1"/>
  <c r="F176" i="1"/>
  <c r="D176" i="1"/>
  <c r="B176" i="1"/>
  <c r="F175" i="1"/>
  <c r="D175" i="1"/>
  <c r="B175" i="1"/>
  <c r="F174" i="1"/>
  <c r="D174" i="1"/>
  <c r="B174" i="1"/>
  <c r="F173" i="1"/>
  <c r="D173" i="1"/>
  <c r="B173" i="1"/>
  <c r="F172" i="1"/>
  <c r="D172" i="1"/>
  <c r="B172" i="1"/>
  <c r="F171" i="1"/>
  <c r="D171" i="1"/>
  <c r="B171" i="1"/>
  <c r="F170" i="1"/>
  <c r="D170" i="1"/>
  <c r="B170" i="1"/>
  <c r="F169" i="1"/>
  <c r="D169" i="1"/>
  <c r="B169" i="1"/>
  <c r="F168" i="1"/>
  <c r="D168" i="1"/>
  <c r="B168" i="1"/>
  <c r="F167" i="1"/>
  <c r="D167" i="1"/>
  <c r="B167" i="1"/>
  <c r="F166" i="1"/>
  <c r="D166" i="1"/>
  <c r="B166" i="1"/>
  <c r="F165" i="1"/>
  <c r="D165" i="1"/>
  <c r="B165" i="1"/>
  <c r="F164" i="1"/>
  <c r="D164" i="1"/>
  <c r="B164" i="1"/>
  <c r="F163" i="1"/>
  <c r="D163" i="1"/>
  <c r="B163" i="1"/>
  <c r="F162" i="1"/>
  <c r="D162" i="1"/>
  <c r="B162" i="1"/>
  <c r="F161" i="1"/>
  <c r="D161" i="1"/>
  <c r="B161" i="1"/>
  <c r="F160" i="1"/>
  <c r="D160" i="1"/>
  <c r="B160" i="1"/>
  <c r="F159" i="1"/>
  <c r="D159" i="1"/>
  <c r="B159" i="1"/>
  <c r="F158" i="1"/>
  <c r="D158" i="1"/>
  <c r="B158" i="1"/>
  <c r="F157" i="1"/>
  <c r="D157" i="1"/>
  <c r="B157" i="1"/>
  <c r="F156" i="1"/>
  <c r="D156" i="1"/>
  <c r="B156" i="1"/>
  <c r="F155" i="1"/>
  <c r="D155" i="1"/>
  <c r="B155" i="1"/>
  <c r="F154" i="1"/>
  <c r="D154" i="1"/>
  <c r="B154" i="1"/>
  <c r="F153" i="1"/>
  <c r="D153" i="1"/>
  <c r="B153" i="1"/>
  <c r="F152" i="1"/>
  <c r="D152" i="1"/>
  <c r="B152" i="1"/>
  <c r="F151" i="1"/>
  <c r="D151" i="1"/>
  <c r="B151" i="1"/>
  <c r="F150" i="1"/>
  <c r="D150" i="1"/>
  <c r="B150" i="1"/>
  <c r="F149" i="1"/>
  <c r="D149" i="1"/>
  <c r="B149" i="1"/>
  <c r="F148" i="1"/>
  <c r="D148" i="1"/>
  <c r="B148" i="1"/>
  <c r="F147" i="1"/>
  <c r="D147" i="1"/>
  <c r="B147" i="1"/>
  <c r="F146" i="1"/>
  <c r="D146" i="1"/>
  <c r="B146" i="1"/>
  <c r="F145" i="1"/>
  <c r="D145" i="1"/>
  <c r="B145" i="1"/>
  <c r="F144" i="1"/>
  <c r="D144" i="1"/>
  <c r="B144" i="1"/>
  <c r="F143" i="1"/>
  <c r="D143" i="1"/>
  <c r="B143" i="1"/>
  <c r="F142" i="1"/>
  <c r="D142" i="1"/>
  <c r="B142" i="1"/>
  <c r="F141" i="1"/>
  <c r="D141" i="1"/>
  <c r="B141" i="1"/>
  <c r="F140" i="1"/>
  <c r="D140" i="1"/>
  <c r="B140" i="1"/>
  <c r="F139" i="1"/>
  <c r="D139" i="1"/>
  <c r="B139" i="1"/>
  <c r="F138" i="1"/>
  <c r="D138" i="1"/>
  <c r="B138" i="1"/>
  <c r="F137" i="1"/>
  <c r="D137" i="1"/>
  <c r="B137" i="1"/>
  <c r="F136" i="1"/>
  <c r="D136" i="1"/>
  <c r="B136" i="1"/>
  <c r="F135" i="1"/>
  <c r="D135" i="1"/>
  <c r="B135" i="1"/>
  <c r="F134" i="1"/>
  <c r="D134" i="1"/>
  <c r="B134" i="1"/>
  <c r="F133" i="1"/>
  <c r="D133" i="1"/>
  <c r="B133" i="1"/>
  <c r="F132" i="1"/>
  <c r="D132" i="1"/>
  <c r="B132" i="1"/>
  <c r="F131" i="1"/>
  <c r="D131" i="1"/>
  <c r="B131" i="1"/>
  <c r="F130" i="1"/>
  <c r="D130" i="1"/>
  <c r="B130" i="1"/>
  <c r="F129" i="1"/>
  <c r="D129" i="1"/>
  <c r="B129" i="1"/>
  <c r="F128" i="1"/>
  <c r="D128" i="1"/>
  <c r="B128" i="1"/>
  <c r="F127" i="1"/>
  <c r="D127" i="1"/>
  <c r="B127" i="1"/>
  <c r="F126" i="1"/>
  <c r="D126" i="1"/>
  <c r="B126" i="1"/>
  <c r="F125" i="1"/>
  <c r="D125" i="1"/>
  <c r="B125" i="1"/>
  <c r="F124" i="1"/>
  <c r="D124" i="1"/>
  <c r="B124" i="1"/>
  <c r="F123" i="1"/>
  <c r="D123" i="1"/>
  <c r="B123" i="1"/>
  <c r="F122" i="1"/>
  <c r="D122" i="1"/>
  <c r="B122" i="1"/>
  <c r="F121" i="1"/>
  <c r="D121" i="1"/>
  <c r="B121" i="1"/>
  <c r="F120" i="1"/>
  <c r="D120" i="1"/>
  <c r="B120" i="1"/>
  <c r="F119" i="1"/>
  <c r="D119" i="1"/>
  <c r="B119" i="1"/>
  <c r="F118" i="1"/>
  <c r="D118" i="1"/>
  <c r="B118" i="1"/>
  <c r="F117" i="1"/>
  <c r="D117" i="1"/>
  <c r="B117" i="1"/>
  <c r="F116" i="1"/>
  <c r="D116" i="1"/>
  <c r="B116" i="1"/>
  <c r="F115" i="1"/>
  <c r="D115" i="1"/>
  <c r="B115" i="1"/>
  <c r="F114" i="1"/>
  <c r="D114" i="1"/>
  <c r="B114" i="1"/>
  <c r="F113" i="1"/>
  <c r="D113" i="1"/>
  <c r="B113" i="1"/>
  <c r="F112" i="1"/>
  <c r="D112" i="1"/>
  <c r="B112" i="1"/>
  <c r="F111" i="1"/>
  <c r="D111" i="1"/>
  <c r="B111" i="1"/>
  <c r="F110" i="1"/>
  <c r="D110" i="1"/>
  <c r="B110" i="1"/>
  <c r="F109" i="1"/>
  <c r="D109" i="1"/>
  <c r="B109" i="1"/>
  <c r="F108" i="1"/>
  <c r="D108" i="1"/>
  <c r="B108" i="1"/>
  <c r="F107" i="1"/>
  <c r="D107" i="1"/>
  <c r="B107" i="1"/>
  <c r="F106" i="1"/>
  <c r="D106" i="1"/>
  <c r="B106" i="1"/>
  <c r="F105" i="1"/>
  <c r="D105" i="1"/>
  <c r="B105" i="1"/>
  <c r="F104" i="1"/>
  <c r="D104" i="1"/>
  <c r="B104" i="1"/>
  <c r="F103" i="1"/>
  <c r="D103" i="1"/>
  <c r="B103" i="1"/>
  <c r="F102" i="1"/>
  <c r="D102" i="1"/>
  <c r="B102" i="1"/>
  <c r="F101" i="1"/>
  <c r="D101" i="1"/>
  <c r="B101" i="1"/>
  <c r="F100" i="1"/>
  <c r="D100" i="1"/>
  <c r="B100" i="1"/>
  <c r="F99" i="1"/>
  <c r="D99" i="1"/>
  <c r="B99" i="1"/>
  <c r="F98" i="1"/>
  <c r="D98" i="1"/>
  <c r="B98" i="1"/>
  <c r="F97" i="1"/>
  <c r="D97" i="1"/>
  <c r="B97" i="1"/>
  <c r="F96" i="1"/>
  <c r="D96" i="1"/>
  <c r="B96" i="1"/>
  <c r="F95" i="1"/>
  <c r="D95" i="1"/>
  <c r="B95" i="1"/>
  <c r="F94" i="1"/>
  <c r="D94" i="1"/>
  <c r="B94" i="1"/>
  <c r="F93" i="1"/>
  <c r="D93" i="1"/>
  <c r="B93" i="1"/>
  <c r="F92" i="1"/>
  <c r="D92" i="1"/>
  <c r="B92" i="1"/>
  <c r="F91" i="1"/>
  <c r="D91" i="1"/>
  <c r="B91" i="1"/>
  <c r="F90" i="1"/>
  <c r="D90" i="1"/>
  <c r="B90" i="1"/>
  <c r="F89" i="1"/>
  <c r="D89" i="1"/>
  <c r="B89" i="1"/>
  <c r="F88" i="1"/>
  <c r="D88" i="1"/>
  <c r="B88" i="1"/>
  <c r="F87" i="1"/>
  <c r="D87" i="1"/>
  <c r="B87" i="1"/>
  <c r="F86" i="1"/>
  <c r="D86" i="1"/>
  <c r="B86" i="1"/>
  <c r="F85" i="1"/>
  <c r="D85" i="1"/>
  <c r="B85" i="1"/>
  <c r="F84" i="1"/>
  <c r="D84" i="1"/>
  <c r="B84" i="1"/>
  <c r="F83" i="1"/>
  <c r="D83" i="1"/>
  <c r="B83" i="1"/>
  <c r="F82" i="1"/>
  <c r="D82" i="1"/>
  <c r="B82" i="1"/>
  <c r="F81" i="1"/>
  <c r="D81" i="1"/>
  <c r="B81" i="1"/>
  <c r="F80" i="1"/>
  <c r="D80" i="1"/>
  <c r="B80" i="1"/>
  <c r="F79" i="1"/>
  <c r="D79" i="1"/>
  <c r="B79" i="1"/>
  <c r="F78" i="1"/>
  <c r="D78" i="1"/>
  <c r="B78" i="1"/>
  <c r="F77" i="1"/>
  <c r="D77" i="1"/>
  <c r="B77" i="1"/>
  <c r="F76" i="1"/>
  <c r="D76" i="1"/>
  <c r="B76" i="1"/>
  <c r="F75" i="1"/>
  <c r="D75" i="1"/>
  <c r="B75" i="1"/>
  <c r="F74" i="1"/>
  <c r="D74" i="1"/>
  <c r="B74" i="1"/>
  <c r="F73" i="1"/>
  <c r="D73" i="1"/>
  <c r="B73" i="1"/>
  <c r="F72" i="1"/>
  <c r="D72" i="1"/>
  <c r="B72" i="1"/>
  <c r="F71" i="1"/>
  <c r="D71" i="1"/>
  <c r="B71" i="1"/>
  <c r="F70" i="1"/>
  <c r="D70" i="1"/>
  <c r="B70" i="1"/>
  <c r="F69" i="1"/>
  <c r="D69" i="1"/>
  <c r="B69" i="1"/>
  <c r="F68" i="1"/>
  <c r="D68" i="1"/>
  <c r="B68" i="1"/>
  <c r="F67" i="1"/>
  <c r="D67" i="1"/>
  <c r="B67" i="1"/>
  <c r="F66" i="1"/>
  <c r="D66" i="1"/>
  <c r="B66" i="1"/>
  <c r="F65" i="1"/>
  <c r="D65" i="1"/>
  <c r="B65" i="1"/>
  <c r="F64" i="1"/>
  <c r="D64" i="1"/>
  <c r="B64" i="1"/>
  <c r="F63" i="1"/>
  <c r="D63" i="1"/>
  <c r="B63" i="1"/>
  <c r="F62" i="1"/>
  <c r="D62" i="1"/>
  <c r="B62" i="1"/>
  <c r="F61" i="1"/>
  <c r="D61" i="1"/>
  <c r="B61" i="1"/>
  <c r="F60" i="1"/>
  <c r="D60" i="1"/>
  <c r="B60" i="1"/>
  <c r="F59" i="1"/>
  <c r="D59" i="1"/>
  <c r="B59" i="1"/>
  <c r="F58" i="1"/>
  <c r="D58" i="1"/>
  <c r="B58" i="1"/>
  <c r="F57" i="1"/>
  <c r="D57" i="1"/>
  <c r="B57" i="1"/>
  <c r="F56" i="1"/>
  <c r="D56" i="1"/>
  <c r="B56" i="1"/>
  <c r="F55" i="1"/>
  <c r="D55" i="1"/>
  <c r="B55" i="1"/>
  <c r="F54" i="1"/>
  <c r="D54" i="1"/>
  <c r="B54" i="1"/>
  <c r="F53" i="1"/>
  <c r="D53" i="1"/>
  <c r="B53" i="1"/>
  <c r="F52" i="1"/>
  <c r="D52" i="1"/>
  <c r="B52" i="1"/>
  <c r="F51" i="1"/>
  <c r="D51" i="1"/>
  <c r="B51" i="1"/>
  <c r="F50" i="1"/>
  <c r="D50" i="1"/>
  <c r="B50" i="1"/>
  <c r="F49" i="1"/>
  <c r="D49" i="1"/>
  <c r="B49" i="1"/>
  <c r="F48" i="1"/>
  <c r="D48" i="1"/>
  <c r="B48" i="1"/>
  <c r="F47" i="1"/>
  <c r="D47" i="1"/>
  <c r="B47" i="1"/>
  <c r="F46" i="1"/>
  <c r="D46" i="1"/>
  <c r="B46" i="1"/>
  <c r="F45" i="1"/>
  <c r="D45" i="1"/>
  <c r="B45" i="1"/>
  <c r="F44" i="1"/>
  <c r="D44" i="1"/>
  <c r="B44" i="1"/>
  <c r="F43" i="1"/>
  <c r="D43" i="1"/>
  <c r="B43" i="1"/>
  <c r="F42" i="1"/>
  <c r="D42" i="1"/>
  <c r="B42" i="1"/>
  <c r="F41" i="1"/>
  <c r="D41" i="1"/>
  <c r="B41" i="1"/>
  <c r="F40" i="1"/>
  <c r="D40" i="1"/>
  <c r="B40" i="1"/>
  <c r="F39" i="1"/>
  <c r="D39" i="1"/>
  <c r="B39" i="1"/>
  <c r="F38" i="1"/>
  <c r="D38" i="1"/>
  <c r="B38" i="1"/>
  <c r="F37" i="1"/>
  <c r="D37" i="1"/>
  <c r="B37" i="1"/>
  <c r="F36" i="1"/>
  <c r="D36" i="1"/>
  <c r="B36" i="1"/>
  <c r="F35" i="1"/>
  <c r="D35" i="1"/>
  <c r="B35" i="1"/>
  <c r="F34" i="1"/>
  <c r="D34" i="1"/>
  <c r="B34" i="1"/>
  <c r="F33" i="1"/>
  <c r="D33" i="1"/>
  <c r="B33" i="1"/>
  <c r="F32" i="1"/>
  <c r="D32" i="1"/>
  <c r="B32" i="1"/>
  <c r="F31" i="1"/>
  <c r="D31" i="1"/>
  <c r="B31" i="1"/>
  <c r="F30" i="1"/>
  <c r="D30" i="1"/>
  <c r="B30" i="1"/>
  <c r="F29" i="1"/>
  <c r="D29" i="1"/>
  <c r="B29" i="1"/>
  <c r="F28" i="1"/>
  <c r="D28" i="1"/>
  <c r="B28" i="1"/>
  <c r="F27" i="1"/>
  <c r="D27" i="1"/>
  <c r="B27" i="1"/>
  <c r="F26" i="1"/>
  <c r="D26" i="1"/>
  <c r="B26" i="1"/>
  <c r="F25" i="1"/>
  <c r="D25" i="1"/>
  <c r="B25" i="1"/>
  <c r="F24" i="1"/>
  <c r="D24" i="1"/>
  <c r="B24" i="1"/>
  <c r="F23" i="1"/>
  <c r="D23" i="1"/>
  <c r="B23" i="1"/>
  <c r="F22" i="1"/>
  <c r="D22" i="1"/>
  <c r="B22" i="1"/>
  <c r="F21" i="1"/>
  <c r="D21" i="1"/>
  <c r="B21" i="1"/>
  <c r="F20" i="1"/>
  <c r="D20" i="1"/>
  <c r="B20" i="1"/>
  <c r="F19" i="1"/>
  <c r="D19" i="1"/>
  <c r="B19" i="1"/>
  <c r="F18" i="1"/>
  <c r="D18" i="1"/>
  <c r="B18" i="1"/>
  <c r="F17" i="1"/>
  <c r="D17" i="1"/>
  <c r="B17" i="1"/>
  <c r="F16" i="1"/>
  <c r="D16" i="1"/>
  <c r="B16" i="1"/>
  <c r="F15" i="1"/>
  <c r="D15" i="1"/>
  <c r="B15" i="1"/>
  <c r="F14" i="1"/>
  <c r="D14" i="1"/>
  <c r="B14" i="1"/>
  <c r="F13" i="1"/>
  <c r="D13" i="1"/>
  <c r="B13" i="1"/>
  <c r="F12" i="1"/>
  <c r="D12" i="1"/>
  <c r="B12" i="1"/>
  <c r="F11" i="1"/>
  <c r="D11" i="1"/>
  <c r="B11" i="1"/>
  <c r="F10" i="1"/>
  <c r="D10" i="1"/>
  <c r="B10" i="1"/>
  <c r="F9" i="1"/>
  <c r="D9" i="1"/>
  <c r="B9" i="1"/>
  <c r="F8" i="1"/>
  <c r="D8" i="1"/>
  <c r="B8" i="1"/>
  <c r="F7" i="1"/>
  <c r="D7" i="1"/>
  <c r="B7" i="1"/>
  <c r="F6" i="1"/>
  <c r="D6" i="1"/>
  <c r="B6" i="1"/>
  <c r="F5" i="1"/>
  <c r="D5" i="1"/>
  <c r="B5" i="1"/>
  <c r="F4" i="1"/>
  <c r="F254" i="1" s="1"/>
  <c r="D4" i="1"/>
  <c r="D254" i="1" s="1"/>
  <c r="B4" i="1"/>
  <c r="F3" i="1"/>
  <c r="D3" i="1"/>
  <c r="B3" i="1"/>
</calcChain>
</file>

<file path=xl/sharedStrings.xml><?xml version="1.0" encoding="utf-8"?>
<sst xmlns="http://schemas.openxmlformats.org/spreadsheetml/2006/main" count="262" uniqueCount="260">
  <si>
    <t>sqr metres</t>
  </si>
  <si>
    <t>1000 ha</t>
  </si>
  <si>
    <t>ISO</t>
  </si>
  <si>
    <t>Country</t>
  </si>
  <si>
    <t>Wide-scale</t>
  </si>
  <si>
    <t>Wide scale</t>
  </si>
  <si>
    <t>Mosaic</t>
  </si>
  <si>
    <t>Mosaic2</t>
  </si>
  <si>
    <t>wide-scale: no population, forest can grow back</t>
  </si>
  <si>
    <t>AFG</t>
  </si>
  <si>
    <t>mosaic: use trees to increase productivity, max. 10% of area to forest if included in crop and pasture land, type of trees: natural regeneration tree usable for fodder</t>
  </si>
  <si>
    <t>ALB</t>
  </si>
  <si>
    <t>DZA</t>
  </si>
  <si>
    <t>ASM</t>
  </si>
  <si>
    <t>AND</t>
  </si>
  <si>
    <t>AGO</t>
  </si>
  <si>
    <t>AIA</t>
  </si>
  <si>
    <t>ATA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</si>
  <si>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</si>
  <si>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</si>
  <si>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</si>
  <si>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</si>
  <si>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</si>
  <si>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</si>
  <si>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</si>
  <si>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</si>
  <si>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</si>
  <si>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</si>
  <si>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</si>
  <si>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</si>
  <si>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</si>
  <si>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</si>
  <si>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</si>
  <si>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</si>
  <si>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</si>
  <si>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</si>
  <si>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</si>
  <si>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</si>
  <si>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</si>
  <si>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IOT</t>
  </si>
  <si>
    <t>VGB</t>
  </si>
  <si>
    <t>BRN</t>
  </si>
  <si>
    <t>BGR</t>
  </si>
  <si>
    <t>BFA</t>
  </si>
  <si>
    <t>BDI</t>
  </si>
  <si>
    <t>CPV</t>
  </si>
  <si>
    <t>KHM</t>
  </si>
  <si>
    <t>CMR</t>
  </si>
  <si>
    <t>CAN</t>
  </si>
  <si>
    <t>CYM</t>
  </si>
  <si>
    <t>CAF</t>
  </si>
  <si>
    <t>TCD</t>
  </si>
  <si>
    <t>CHL</t>
  </si>
  <si>
    <t>CHN</t>
  </si>
  <si>
    <t>COL</t>
  </si>
  <si>
    <t>COM</t>
  </si>
  <si>
    <t>COD</t>
  </si>
  <si>
    <t>COG</t>
  </si>
  <si>
    <t>COK</t>
  </si>
  <si>
    <t>CRI</t>
  </si>
  <si>
    <t>CIV</t>
  </si>
  <si>
    <t>HRV</t>
  </si>
  <si>
    <t>CUB</t>
  </si>
  <si>
    <t>CUW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</si>
  <si>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</si>
  <si>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</si>
  <si>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</si>
  <si>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</si>
  <si>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</si>
  <si>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</si>
  <si>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</si>
  <si>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</si>
  <si>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</si>
  <si>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</si>
  <si>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</si>
  <si>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</si>
  <si>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ETH</t>
  </si>
  <si>
    <t>FLK</t>
  </si>
  <si>
    <t>FRO</t>
  </si>
  <si>
    <t>FJI</t>
  </si>
  <si>
    <t>FIN</t>
  </si>
  <si>
    <t>FRA</t>
  </si>
  <si>
    <t>PYF</t>
  </si>
  <si>
    <t>ATF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</si>
  <si>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</si>
  <si>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</si>
  <si>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</si>
  <si>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</si>
  <si>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</si>
  <si>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</si>
  <si>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</si>
  <si>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</si>
  <si>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</si>
  <si>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GUM</t>
  </si>
  <si>
    <t>GTM</t>
  </si>
  <si>
    <t>GGY</t>
  </si>
  <si>
    <t>GIN</t>
  </si>
  <si>
    <t>GNB</t>
  </si>
  <si>
    <t>GUY</t>
  </si>
  <si>
    <t>HTI</t>
  </si>
  <si>
    <t>HMD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</si>
  <si>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</si>
  <si>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</si>
  <si>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</si>
  <si>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</si>
  <si>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</si>
  <si>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</si>
  <si>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</si>
  <si>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</si>
  <si>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</si>
  <si>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IMN</t>
  </si>
  <si>
    <t>ISR</t>
  </si>
  <si>
    <t>ITA</t>
  </si>
  <si>
    <t>JAM</t>
  </si>
  <si>
    <t>JPN</t>
  </si>
  <si>
    <t>JEY</t>
  </si>
  <si>
    <t>JOR</t>
  </si>
  <si>
    <t>KAZ</t>
  </si>
  <si>
    <t>KEN</t>
  </si>
  <si>
    <t>KIR</t>
  </si>
  <si>
    <t>PRK</t>
  </si>
  <si>
    <t>KOR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</si>
  <si>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</si>
  <si>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</si>
  <si>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</si>
  <si>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</si>
  <si>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</si>
  <si>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</si>
  <si>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</si>
  <si>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</si>
  <si>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</si>
  <si>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</si>
  <si>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</si>
  <si>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</si>
  <si>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MKD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</si>
  <si>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</si>
  <si>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</si>
  <si>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</si>
  <si>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</si>
  <si>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</si>
  <si>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</si>
  <si>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</si>
  <si>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</si>
  <si>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</si>
  <si>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</si>
  <si>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</si>
  <si>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</si>
  <si>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MCO</t>
  </si>
  <si>
    <t>MNG</t>
  </si>
  <si>
    <t>MNE</t>
  </si>
  <si>
    <t>MSR</t>
  </si>
  <si>
    <t>MAR</t>
  </si>
  <si>
    <t>MOZ</t>
  </si>
  <si>
    <t>MMR</t>
  </si>
  <si>
    <t>NAM</t>
  </si>
  <si>
    <t>NRU</t>
  </si>
  <si>
    <t>NPL</t>
  </si>
  <si>
    <t>NLD</t>
  </si>
  <si>
    <t>NCL</t>
  </si>
  <si>
    <t>NZL</t>
  </si>
  <si>
    <t>NIC</t>
  </si>
  <si>
    <t>NER</t>
  </si>
  <si>
    <t>NGA</t>
  </si>
  <si>
    <t>NIU</t>
  </si>
  <si>
    <t>NFK</t>
  </si>
  <si>
    <t>MNP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</si>
  <si>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</si>
  <si>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</si>
  <si>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</si>
  <si>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</si>
  <si>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</si>
  <si>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</si>
  <si>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</si>
  <si>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</si>
  <si>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</si>
  <si>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PCN</t>
  </si>
  <si>
    <t>POL</t>
  </si>
  <si>
    <t>PRT</t>
  </si>
  <si>
    <t>PRI</t>
  </si>
  <si>
    <t>QAT</t>
  </si>
  <si>
    <t>ROU</t>
  </si>
  <si>
    <t>RUS</t>
  </si>
  <si>
    <t>RWA</t>
  </si>
  <si>
    <t>BLM</t>
  </si>
  <si>
    <t>SHN</t>
  </si>
  <si>
    <t>SPM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</si>
  <si>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</si>
  <si>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</si>
  <si>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</si>
  <si>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</si>
  <si>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</si>
  <si>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</si>
  <si>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</si>
  <si>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</si>
  <si>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</si>
  <si>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SXM</t>
  </si>
  <si>
    <t>SVK</t>
  </si>
  <si>
    <t>SVN</t>
  </si>
  <si>
    <t>SLB</t>
  </si>
  <si>
    <t>SOM</t>
  </si>
  <si>
    <t>ZAF</t>
  </si>
  <si>
    <t>SGS</t>
  </si>
  <si>
    <t>ESP</t>
  </si>
  <si>
    <t>LKA</t>
  </si>
  <si>
    <t>KNA</t>
  </si>
  <si>
    <t>LCA</t>
  </si>
  <si>
    <t>MAF</t>
  </si>
  <si>
    <t>VCT</t>
  </si>
  <si>
    <t>SDN</t>
  </si>
  <si>
    <t>SUR</t>
  </si>
  <si>
    <t>SWZ</t>
  </si>
  <si>
    <t>SWE</t>
  </si>
  <si>
    <t>CHE</t>
  </si>
  <si>
    <t>SYR</t>
  </si>
  <si>
    <t>TWN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</si>
  <si>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</si>
  <si>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</si>
  <si>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</si>
  <si>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</si>
  <si>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</si>
  <si>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</si>
  <si>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</si>
  <si>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</si>
  <si>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</si>
  <si>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</si>
  <si>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</si>
  <si>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</si>
  <si>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</si>
  <si>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</si>
  <si>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</si>
  <si>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</si>
  <si>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USA</t>
  </si>
  <si>
    <t>UMI</t>
  </si>
  <si>
    <t>URY</t>
  </si>
  <si>
    <t>UZB</t>
  </si>
  <si>
    <t>VUT</t>
  </si>
  <si>
    <t>VEN</t>
  </si>
  <si>
    <t>VNM</t>
  </si>
  <si>
    <t>VIR</t>
  </si>
  <si>
    <t>WLF</t>
  </si>
  <si>
    <t>YEM</t>
  </si>
  <si>
    <t>ZMB</t>
  </si>
  <si>
    <t>ZWE</t>
  </si>
  <si>
    <t>ALD</t>
  </si>
  <si>
    <t>ATC</t>
  </si>
  <si>
    <t>CLP</t>
  </si>
  <si>
    <t>CNM</t>
  </si>
  <si>
    <t>CYN</t>
  </si>
  <si>
    <t>ESB</t>
  </si>
  <si>
    <t>IOA</t>
  </si>
  <si>
    <t>KAB</t>
  </si>
  <si>
    <t>KAS</t>
  </si>
  <si>
    <t>KOS</t>
  </si>
  <si>
    <t>PGA</t>
  </si>
  <si>
    <t>PSX</t>
  </si>
  <si>
    <t>SAH</t>
  </si>
  <si>
    <t>SDS</t>
  </si>
  <si>
    <t>SOL</t>
  </si>
  <si>
    <t>USG</t>
  </si>
  <si>
    <t>WSB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</si>
</sst>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dsnassociationparis.sharepoint.com/Documents%20partages/FABLE%20SDSN%20Projects/FOLUR/Deliverable%20-%20Restoration%20Potential/Restoration%20data/Restoration%20Database/250504%20Compiled%20restoration%20database%20Updated.xlsx" TargetMode="External"/><Relationship Id="rId1" Type="http://schemas.openxmlformats.org/officeDocument/2006/relationships/externalLinkPath" Target="https://sdsnassociationparis.sharepoint.com/Documents%20partages/FABLE%20SDSN%20Projects/FOLUR/Deliverable%20-%20Restoration%20Potential/Restoration%20data/Restoration%20Database/250504%20Compiled%20restoration%20database%20Upd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Data"/>
      <sheetName val="Regional &amp; Country Data"/>
      <sheetName val="Global_National"/>
      <sheetName val="Potapov et al 2011"/>
      <sheetName val="Roe et al 2021"/>
      <sheetName val="Shyamsundar et al 2022"/>
      <sheetName val="Bastin et al 2019"/>
      <sheetName val="FABLE 2022"/>
      <sheetName val="ISO Country 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A3FB83-DA4A-453B-ADF2-721852583E04}" name="Table5" displayName="Table5" ref="A2:F252" totalsRowShown="0">
  <autoFilter ref="A2:F252" xr:uid="{ED16EBAC-2841-4E27-8231-7C4CBCE35645}"/>
  <sortState xmlns:xlrd2="http://schemas.microsoft.com/office/spreadsheetml/2017/richdata2" ref="A3:F252">
    <sortCondition ref="B2:B252"/>
  </sortState>
  <tableColumns count="6">
    <tableColumn id="1" xr3:uid="{B591533A-AC34-4ADB-8700-B7F17497EC1F}" name="ISO" dataDxfId="5"/>
    <tableColumn id="6" xr3:uid="{54DC70D1-04C6-4A5F-AB7A-3029EF17ED8D}" name="Country" dataDxfId="4">
      <calculatedColumnFormula>VLOOKUP(Table5[[#This Row],[ISO]],[1]!Table4[#Data],2,0)</calculatedColumnFormula>
    </tableColumn>
    <tableColumn id="2" xr3:uid="{A0804345-B1C5-4D7D-98BD-32DAD848621B}" name="Wide-scale" dataDxfId="3"/>
    <tableColumn id="4" xr3:uid="{CAC9E95C-1006-42E0-A881-1AC927364CB4}" name="Wide scale" dataDxfId="2">
      <calculatedColumnFormula>Table5[[#This Row],[Wide-scale]]/10000000</calculatedColumnFormula>
    </tableColumn>
    <tableColumn id="3" xr3:uid="{B5652C69-068F-4050-955D-4501A23F0001}" name="Mosaic" dataDxfId="1"/>
    <tableColumn id="5" xr3:uid="{2551CC59-472C-4478-A9B4-50E1AF51A368}" name="Mosaic2" dataDxfId="0">
      <calculatedColumnFormula>Table5[[#This Row],[Mosaic]]/10000000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CFBD0-CC57-4EDD-B9E4-FD162D29F52B}">
  <dimension ref="A1:H254"/>
  <sheetViews>
    <sheetView tabSelected="1" workbookViewId="0">
      <selection activeCell="H8" sqref="H8"/>
    </sheetView>
  </sheetViews>
  <sheetFormatPr defaultColWidth="8.88671875" defaultRowHeight="14.4" x14ac:dyDescent="0.3"/>
  <cols>
    <col min="3" max="3" width="15.109375" bestFit="1" customWidth="1"/>
    <col min="4" max="4" width="14.88671875" bestFit="1" customWidth="1"/>
    <col min="5" max="5" width="14.109375" customWidth="1"/>
    <col min="6" max="6" width="10.21875" bestFit="1" customWidth="1"/>
  </cols>
  <sheetData>
    <row r="1" spans="1:8" x14ac:dyDescent="0.3">
      <c r="C1" s="1" t="s">
        <v>0</v>
      </c>
      <c r="D1" s="1" t="s">
        <v>1</v>
      </c>
      <c r="E1" s="1" t="s">
        <v>0</v>
      </c>
      <c r="F1" s="1" t="s">
        <v>1</v>
      </c>
    </row>
    <row r="2" spans="1:8" x14ac:dyDescent="0.3">
      <c r="A2" t="s">
        <v>2</v>
      </c>
      <c r="B2" t="s">
        <v>3</v>
      </c>
      <c r="C2" s="1" t="s">
        <v>4</v>
      </c>
      <c r="D2" s="1" t="s">
        <v>5</v>
      </c>
      <c r="E2" s="1" t="s">
        <v>6</v>
      </c>
      <c r="F2" t="s">
        <v>7</v>
      </c>
      <c r="H2" t="s">
        <v>8</v>
      </c>
    </row>
    <row r="3" spans="1:8" x14ac:dyDescent="0.3">
      <c r="A3" s="2" t="s">
        <v>9</v>
      </c>
      <c r="B3" s="2" t="str">
        <f>VLOOKUP(Table5[[#This Row],[ISO]],[1]!Table4[#Data],2,0)</f>
        <v>Afghanistan</v>
      </c>
      <c r="C3" s="2">
        <v>387135607.94800001</v>
      </c>
      <c r="D3" s="2">
        <f>Table5[[#This Row],[Wide-scale]]/10000000</f>
        <v>38.713560794800003</v>
      </c>
      <c r="E3" s="2">
        <v>4121773526.79</v>
      </c>
      <c r="F3" s="2">
        <f>Table5[[#This Row],[Mosaic]]/10000000</f>
        <v>412.17735267900002</v>
      </c>
      <c r="H3" t="s">
        <v>10</v>
      </c>
    </row>
    <row r="4" spans="1:8" x14ac:dyDescent="0.3">
      <c r="A4" s="2" t="s">
        <v>11</v>
      </c>
      <c r="B4" s="2" t="str">
        <f>VLOOKUP(Table5[[#This Row],[ISO]],[1]!Table4[#Data],2,0)</f>
        <v>Albania</v>
      </c>
      <c r="C4" s="2">
        <v>3039188907.8000002</v>
      </c>
      <c r="D4" s="2">
        <f>Table5[[#This Row],[Wide-scale]]/10000000</f>
        <v>303.91889078000003</v>
      </c>
      <c r="E4" s="2">
        <v>10947218434.5</v>
      </c>
      <c r="F4" s="2">
        <f>Table5[[#This Row],[Mosaic]]/10000000</f>
        <v>1094.7218434500001</v>
      </c>
    </row>
    <row r="5" spans="1:8" x14ac:dyDescent="0.3">
      <c r="A5" s="2" t="s">
        <v>12</v>
      </c>
      <c r="B5" s="2" t="str">
        <f>VLOOKUP(Table5[[#This Row],[ISO]],[1]!Table4[#Data],2,0)</f>
        <v>Algeria</v>
      </c>
      <c r="C5" s="2">
        <v>1324631566.6600001</v>
      </c>
      <c r="D5" s="2">
        <f>Table5[[#This Row],[Wide-scale]]/10000000</f>
        <v>132.463156666</v>
      </c>
      <c r="E5" s="2">
        <v>33239951577.599998</v>
      </c>
      <c r="F5" s="2">
        <f>Table5[[#This Row],[Mosaic]]/10000000</f>
        <v>3323.99515776</v>
      </c>
    </row>
    <row r="6" spans="1:8" x14ac:dyDescent="0.3">
      <c r="A6" s="2" t="s">
        <v>13</v>
      </c>
      <c r="B6" s="2" t="str">
        <f>VLOOKUP(Table5[[#This Row],[ISO]],[1]!Table4[#Data],2,0)</f>
        <v>American Samoa</v>
      </c>
      <c r="C6" s="2">
        <v>0</v>
      </c>
      <c r="D6" s="2">
        <f>Table5[[#This Row],[Wide-scale]]/10000000</f>
        <v>0</v>
      </c>
      <c r="E6" s="2">
        <v>0</v>
      </c>
      <c r="F6" s="2">
        <f>Table5[[#This Row],[Mosaic]]/10000000</f>
        <v>0</v>
      </c>
    </row>
    <row r="7" spans="1:8" x14ac:dyDescent="0.3">
      <c r="A7" s="2" t="s">
        <v>14</v>
      </c>
      <c r="B7" s="2" t="str">
        <f>VLOOKUP(Table5[[#This Row],[ISO]],[1]!Table4[#Data],2,0)</f>
        <v>Andorra</v>
      </c>
      <c r="C7" s="2">
        <v>39759873.248800002</v>
      </c>
      <c r="D7" s="2">
        <f>Table5[[#This Row],[Wide-scale]]/10000000</f>
        <v>3.9759873248800002</v>
      </c>
      <c r="E7" s="2">
        <v>87192704.492899999</v>
      </c>
      <c r="F7" s="2">
        <f>Table5[[#This Row],[Mosaic]]/10000000</f>
        <v>8.7192704492900006</v>
      </c>
    </row>
    <row r="8" spans="1:8" x14ac:dyDescent="0.3">
      <c r="A8" s="2" t="s">
        <v>15</v>
      </c>
      <c r="B8" s="2" t="str">
        <f>VLOOKUP(Table5[[#This Row],[ISO]],[1]!Table4[#Data],2,0)</f>
        <v>Angola</v>
      </c>
      <c r="C8" s="2">
        <v>87745855010.199997</v>
      </c>
      <c r="D8" s="2">
        <f>Table5[[#This Row],[Wide-scale]]/10000000</f>
        <v>8774.5855010199994</v>
      </c>
      <c r="E8" s="2">
        <v>570774604277</v>
      </c>
      <c r="F8" s="2">
        <f>Table5[[#This Row],[Mosaic]]/10000000</f>
        <v>57077.460427700003</v>
      </c>
    </row>
    <row r="9" spans="1:8" x14ac:dyDescent="0.3">
      <c r="A9" s="2" t="s">
        <v>16</v>
      </c>
      <c r="B9" s="2" t="str">
        <f>VLOOKUP(Table5[[#This Row],[ISO]],[1]!Table4[#Data],2,0)</f>
        <v>Anguilla</v>
      </c>
      <c r="C9" s="2">
        <v>0</v>
      </c>
      <c r="D9" s="2">
        <f>Table5[[#This Row],[Wide-scale]]/10000000</f>
        <v>0</v>
      </c>
      <c r="E9" s="2">
        <v>22321332.350200001</v>
      </c>
      <c r="F9" s="2">
        <f>Table5[[#This Row],[Mosaic]]/10000000</f>
        <v>2.2321332350200001</v>
      </c>
    </row>
    <row r="10" spans="1:8" x14ac:dyDescent="0.3">
      <c r="A10" s="2" t="s">
        <v>17</v>
      </c>
      <c r="B10" s="2" t="str">
        <f>VLOOKUP(Table5[[#This Row],[ISO]],[1]!Table4[#Data],2,0)</f>
        <v>Antarctica</v>
      </c>
      <c r="C10" s="2">
        <v>0</v>
      </c>
      <c r="D10" s="2">
        <f>Table5[[#This Row],[Wide-scale]]/10000000</f>
        <v>0</v>
      </c>
      <c r="E10" s="2">
        <v>0</v>
      </c>
      <c r="F10" s="2">
        <f>Table5[[#This Row],[Mosaic]]/10000000</f>
        <v>0</v>
      </c>
    </row>
    <row r="11" spans="1:8" x14ac:dyDescent="0.3">
      <c r="A11" s="2" t="s">
        <v>18</v>
      </c>
      <c r="B11" s="2" t="str">
        <f>VLOOKUP(Table5[[#This Row],[ISO]],[1]!Table4[#Data],2,0)</f>
        <v>Antigua and Barbuda</v>
      </c>
      <c r="C11" s="2">
        <v>3487708.1797199999</v>
      </c>
      <c r="D11" s="2">
        <f>Table5[[#This Row],[Wide-scale]]/10000000</f>
        <v>0.34877081797199999</v>
      </c>
      <c r="E11" s="2">
        <v>88587787.764799997</v>
      </c>
      <c r="F11" s="2">
        <f>Table5[[#This Row],[Mosaic]]/10000000</f>
        <v>8.8587787764799995</v>
      </c>
    </row>
    <row r="12" spans="1:8" x14ac:dyDescent="0.3">
      <c r="A12" s="2" t="s">
        <v>19</v>
      </c>
      <c r="B12" s="2" t="str">
        <f>VLOOKUP(Table5[[#This Row],[ISO]],[1]!Table4[#Data],2,0)</f>
        <v>Argentina</v>
      </c>
      <c r="C12" s="2">
        <v>16907014172</v>
      </c>
      <c r="D12" s="2">
        <f>Table5[[#This Row],[Wide-scale]]/10000000</f>
        <v>1690.7014171999999</v>
      </c>
      <c r="E12" s="2">
        <v>417831625180</v>
      </c>
      <c r="F12" s="2">
        <f>Table5[[#This Row],[Mosaic]]/10000000</f>
        <v>41783.162517999997</v>
      </c>
    </row>
    <row r="13" spans="1:8" x14ac:dyDescent="0.3">
      <c r="A13" s="2" t="s">
        <v>20</v>
      </c>
      <c r="B13" s="2" t="str">
        <f>VLOOKUP(Table5[[#This Row],[ISO]],[1]!Table4[#Data],2,0)</f>
        <v>Armenia</v>
      </c>
      <c r="C13" s="2">
        <v>3168234110.4499998</v>
      </c>
      <c r="D13" s="2">
        <f>Table5[[#This Row],[Wide-scale]]/10000000</f>
        <v>316.823411045</v>
      </c>
      <c r="E13" s="2">
        <v>5362002555.4899998</v>
      </c>
      <c r="F13" s="2">
        <f>Table5[[#This Row],[Mosaic]]/10000000</f>
        <v>536.20025554899996</v>
      </c>
    </row>
    <row r="14" spans="1:8" x14ac:dyDescent="0.3">
      <c r="A14" s="2" t="s">
        <v>21</v>
      </c>
      <c r="B14" s="2" t="str">
        <f>VLOOKUP(Table5[[#This Row],[ISO]],[1]!Table4[#Data],2,0)</f>
        <v>Aruba</v>
      </c>
      <c r="C14" s="2">
        <v>0</v>
      </c>
      <c r="D14" s="2">
        <f>Table5[[#This Row],[Wide-scale]]/10000000</f>
        <v>0</v>
      </c>
      <c r="E14" s="2">
        <v>0</v>
      </c>
      <c r="F14" s="2">
        <f>Table5[[#This Row],[Mosaic]]/10000000</f>
        <v>0</v>
      </c>
    </row>
    <row r="15" spans="1:8" x14ac:dyDescent="0.3">
      <c r="A15" s="2" t="s">
        <v>22</v>
      </c>
      <c r="B15" s="2" t="str">
        <f>VLOOKUP(Table5[[#This Row],[ISO]],[1]!Table4[#Data],2,0)</f>
        <v>Australia</v>
      </c>
      <c r="C15" s="2">
        <v>76675869247.800003</v>
      </c>
      <c r="D15" s="2">
        <f>Table5[[#This Row],[Wide-scale]]/10000000</f>
        <v>7667.5869247800001</v>
      </c>
      <c r="E15" s="2">
        <v>506002980588</v>
      </c>
      <c r="F15" s="2">
        <f>Table5[[#This Row],[Mosaic]]/10000000</f>
        <v>50600.298058799999</v>
      </c>
    </row>
    <row r="16" spans="1:8" x14ac:dyDescent="0.3">
      <c r="A16" s="2" t="s">
        <v>23</v>
      </c>
      <c r="B16" s="2" t="str">
        <f>VLOOKUP(Table5[[#This Row],[ISO]],[1]!Table4[#Data],2,0)</f>
        <v>Austria</v>
      </c>
      <c r="C16" s="2">
        <v>4884186534.8699999</v>
      </c>
      <c r="D16" s="2">
        <f>Table5[[#This Row],[Wide-scale]]/10000000</f>
        <v>488.41865348699997</v>
      </c>
      <c r="E16" s="2">
        <v>10854445396.9</v>
      </c>
      <c r="F16" s="2">
        <f>Table5[[#This Row],[Mosaic]]/10000000</f>
        <v>1085.4445396900001</v>
      </c>
    </row>
    <row r="17" spans="1:6" x14ac:dyDescent="0.3">
      <c r="A17" s="2" t="s">
        <v>24</v>
      </c>
      <c r="B17" s="2" t="str">
        <f>VLOOKUP(Table5[[#This Row],[ISO]],[1]!Table4[#Data],2,0)</f>
        <v>Azerbaijan</v>
      </c>
      <c r="C17" s="2">
        <v>3962036492.1599998</v>
      </c>
      <c r="D17" s="2">
        <f>Table5[[#This Row],[Wide-scale]]/10000000</f>
        <v>396.20364921599997</v>
      </c>
      <c r="E17" s="2">
        <v>8680905659.3099995</v>
      </c>
      <c r="F17" s="2">
        <f>Table5[[#This Row],[Mosaic]]/10000000</f>
        <v>868.0905659309999</v>
      </c>
    </row>
    <row r="18" spans="1:6" x14ac:dyDescent="0.3">
      <c r="A18" s="2" t="s">
        <v>25</v>
      </c>
      <c r="B18" s="2" t="str">
        <f>VLOOKUP(Table5[[#This Row],[ISO]],[1]!Table4[#Data],2,0)</f>
        <v>Bahamas, The</v>
      </c>
      <c r="C18" s="2">
        <v>0</v>
      </c>
      <c r="D18" s="2">
        <f>Table5[[#This Row],[Wide-scale]]/10000000</f>
        <v>0</v>
      </c>
      <c r="E18" s="2">
        <v>0</v>
      </c>
      <c r="F18" s="2">
        <f>Table5[[#This Row],[Mosaic]]/10000000</f>
        <v>0</v>
      </c>
    </row>
    <row r="19" spans="1:6" x14ac:dyDescent="0.3">
      <c r="A19" s="2" t="s">
        <v>26</v>
      </c>
      <c r="B19" s="2" t="str">
        <f>VLOOKUP(Table5[[#This Row],[ISO]],[1]!Table4[#Data],2,0)</f>
        <v>Bahrain</v>
      </c>
      <c r="C19" s="2">
        <v>0</v>
      </c>
      <c r="D19" s="2">
        <f>Table5[[#This Row],[Wide-scale]]/10000000</f>
        <v>0</v>
      </c>
      <c r="E19" s="2">
        <v>0</v>
      </c>
      <c r="F19" s="2">
        <f>Table5[[#This Row],[Mosaic]]/10000000</f>
        <v>0</v>
      </c>
    </row>
    <row r="20" spans="1:6" x14ac:dyDescent="0.3">
      <c r="A20" s="2" t="s">
        <v>27</v>
      </c>
      <c r="B20" s="2" t="str">
        <f>VLOOKUP(Table5[[#This Row],[ISO]],[1]!Table4[#Data],2,0)</f>
        <v>Bangladesh</v>
      </c>
      <c r="C20" s="2">
        <v>227398573.317</v>
      </c>
      <c r="D20" s="2">
        <f>Table5[[#This Row],[Wide-scale]]/10000000</f>
        <v>22.739857331700001</v>
      </c>
      <c r="E20" s="2">
        <v>1489948934.3699999</v>
      </c>
      <c r="F20" s="2">
        <f>Table5[[#This Row],[Mosaic]]/10000000</f>
        <v>148.994893437</v>
      </c>
    </row>
    <row r="21" spans="1:6" x14ac:dyDescent="0.3">
      <c r="A21" s="2" t="s">
        <v>28</v>
      </c>
      <c r="B21" s="2" t="str">
        <f>VLOOKUP(Table5[[#This Row],[ISO]],[1]!Table4[#Data],2,0)</f>
        <v>Barbados</v>
      </c>
      <c r="C21" s="2">
        <v>0</v>
      </c>
      <c r="D21" s="2">
        <f>Table5[[#This Row],[Wide-scale]]/10000000</f>
        <v>0</v>
      </c>
      <c r="E21" s="2">
        <v>127650119.37800001</v>
      </c>
      <c r="F21" s="2">
        <f>Table5[[#This Row],[Mosaic]]/10000000</f>
        <v>12.765011937800001</v>
      </c>
    </row>
    <row r="22" spans="1:6" x14ac:dyDescent="0.3">
      <c r="A22" s="2" t="s">
        <v>29</v>
      </c>
      <c r="B22" s="2" t="str">
        <f>VLOOKUP(Table5[[#This Row],[ISO]],[1]!Table4[#Data],2,0)</f>
        <v>Belarus</v>
      </c>
      <c r="C22" s="2">
        <v>11114628427.1</v>
      </c>
      <c r="D22" s="2">
        <f>Table5[[#This Row],[Wide-scale]]/10000000</f>
        <v>1111.4628427100001</v>
      </c>
      <c r="E22" s="2">
        <v>70652597221.399994</v>
      </c>
      <c r="F22" s="2">
        <f>Table5[[#This Row],[Mosaic]]/10000000</f>
        <v>7065.2597221399992</v>
      </c>
    </row>
    <row r="23" spans="1:6" x14ac:dyDescent="0.3">
      <c r="A23" s="2" t="s">
        <v>30</v>
      </c>
      <c r="B23" s="2" t="str">
        <f>VLOOKUP(Table5[[#This Row],[ISO]],[1]!Table4[#Data],2,0)</f>
        <v>Belgium</v>
      </c>
      <c r="C23" s="2">
        <v>45340206.336300001</v>
      </c>
      <c r="D23" s="2">
        <f>Table5[[#This Row],[Wide-scale]]/10000000</f>
        <v>4.53402063363</v>
      </c>
      <c r="E23" s="2">
        <v>6805216200.2600002</v>
      </c>
      <c r="F23" s="2">
        <f>Table5[[#This Row],[Mosaic]]/10000000</f>
        <v>680.52162002600005</v>
      </c>
    </row>
    <row r="24" spans="1:6" x14ac:dyDescent="0.3">
      <c r="A24" s="2" t="s">
        <v>31</v>
      </c>
      <c r="B24" s="2" t="str">
        <f>VLOOKUP(Table5[[#This Row],[ISO]],[1]!Table4[#Data],2,0)</f>
        <v>Belize</v>
      </c>
      <c r="C24" s="2">
        <v>2577416344.8099999</v>
      </c>
      <c r="D24" s="2">
        <f>Table5[[#This Row],[Wide-scale]]/10000000</f>
        <v>257.74163448100001</v>
      </c>
      <c r="E24" s="2">
        <v>3565135301.3099999</v>
      </c>
      <c r="F24" s="2">
        <f>Table5[[#This Row],[Mosaic]]/10000000</f>
        <v>356.51353013099998</v>
      </c>
    </row>
    <row r="25" spans="1:6" x14ac:dyDescent="0.3">
      <c r="A25" s="2" t="s">
        <v>32</v>
      </c>
      <c r="B25" s="2" t="str">
        <f>VLOOKUP(Table5[[#This Row],[ISO]],[1]!Table4[#Data],2,0)</f>
        <v>Benin</v>
      </c>
      <c r="C25" s="2">
        <v>5354329597.5</v>
      </c>
      <c r="D25" s="2">
        <f>Table5[[#This Row],[Wide-scale]]/10000000</f>
        <v>535.43295975000001</v>
      </c>
      <c r="E25" s="2">
        <v>61334836048.5</v>
      </c>
      <c r="F25" s="2">
        <f>Table5[[#This Row],[Mosaic]]/10000000</f>
        <v>6133.4836048500001</v>
      </c>
    </row>
    <row r="26" spans="1:6" x14ac:dyDescent="0.3">
      <c r="A26" s="2" t="s">
        <v>33</v>
      </c>
      <c r="B26" s="2" t="str">
        <f>VLOOKUP(Table5[[#This Row],[ISO]],[1]!Table4[#Data],2,0)</f>
        <v>Bermuda</v>
      </c>
      <c r="C26" s="2">
        <v>0</v>
      </c>
      <c r="D26" s="2">
        <f>Table5[[#This Row],[Wide-scale]]/10000000</f>
        <v>0</v>
      </c>
      <c r="E26" s="2">
        <v>0</v>
      </c>
      <c r="F26" s="2">
        <f>Table5[[#This Row],[Mosaic]]/10000000</f>
        <v>0</v>
      </c>
    </row>
    <row r="27" spans="1:6" x14ac:dyDescent="0.3">
      <c r="A27" s="2" t="s">
        <v>34</v>
      </c>
      <c r="B27" s="2" t="str">
        <f>VLOOKUP(Table5[[#This Row],[ISO]],[1]!Table4[#Data],2,0)</f>
        <v>Bhutan</v>
      </c>
      <c r="C27" s="2">
        <v>1449491519.49</v>
      </c>
      <c r="D27" s="2">
        <f>Table5[[#This Row],[Wide-scale]]/10000000</f>
        <v>144.949151949</v>
      </c>
      <c r="E27" s="2">
        <v>1628759719.9300001</v>
      </c>
      <c r="F27" s="2">
        <f>Table5[[#This Row],[Mosaic]]/10000000</f>
        <v>162.87597199300001</v>
      </c>
    </row>
    <row r="28" spans="1:6" x14ac:dyDescent="0.3">
      <c r="A28" s="2" t="s">
        <v>35</v>
      </c>
      <c r="B28" s="2" t="str">
        <f>VLOOKUP(Table5[[#This Row],[ISO]],[1]!Table4[#Data],2,0)</f>
        <v>Bolivia</v>
      </c>
      <c r="C28" s="2">
        <v>56342530560</v>
      </c>
      <c r="D28" s="2">
        <f>Table5[[#This Row],[Wide-scale]]/10000000</f>
        <v>5634.2530559999996</v>
      </c>
      <c r="E28" s="2">
        <v>41525351129.300003</v>
      </c>
      <c r="F28" s="2">
        <f>Table5[[#This Row],[Mosaic]]/10000000</f>
        <v>4152.5351129300007</v>
      </c>
    </row>
    <row r="29" spans="1:6" x14ac:dyDescent="0.3">
      <c r="A29" s="2" t="s">
        <v>36</v>
      </c>
      <c r="B29" s="2" t="str">
        <f>VLOOKUP(Table5[[#This Row],[ISO]],[1]!Table4[#Data],2,0)</f>
        <v>Bosnia and Herzegovina</v>
      </c>
      <c r="C29" s="2">
        <v>1565283431.0599999</v>
      </c>
      <c r="D29" s="2">
        <f>Table5[[#This Row],[Wide-scale]]/10000000</f>
        <v>156.52834310599999</v>
      </c>
      <c r="E29" s="2">
        <v>16812148509.5</v>
      </c>
      <c r="F29" s="2">
        <f>Table5[[#This Row],[Mosaic]]/10000000</f>
        <v>1681.21485095</v>
      </c>
    </row>
    <row r="30" spans="1:6" x14ac:dyDescent="0.3">
      <c r="A30" s="2" t="s">
        <v>37</v>
      </c>
      <c r="B30" s="2" t="str">
        <f>VLOOKUP(Table5[[#This Row],[ISO]],[1]!Table4[#Data],2,0)</f>
        <v>Botswana</v>
      </c>
      <c r="C30" s="2">
        <v>0</v>
      </c>
      <c r="D30" s="2">
        <f>Table5[[#This Row],[Wide-scale]]/10000000</f>
        <v>0</v>
      </c>
      <c r="E30" s="2">
        <v>127110919693</v>
      </c>
      <c r="F30" s="2">
        <f>Table5[[#This Row],[Mosaic]]/10000000</f>
        <v>12711.0919693</v>
      </c>
    </row>
    <row r="31" spans="1:6" x14ac:dyDescent="0.3">
      <c r="A31" s="2" t="s">
        <v>38</v>
      </c>
      <c r="B31" s="2" t="str">
        <f>VLOOKUP(Table5[[#This Row],[ISO]],[1]!Table4[#Data],2,0)</f>
        <v>Brazil</v>
      </c>
      <c r="C31" s="2">
        <v>504596736650</v>
      </c>
      <c r="D31" s="2">
        <f>Table5[[#This Row],[Wide-scale]]/10000000</f>
        <v>50459.673665000002</v>
      </c>
      <c r="E31" s="2">
        <v>2646034910620</v>
      </c>
      <c r="F31" s="2">
        <f>Table5[[#This Row],[Mosaic]]/10000000</f>
        <v>264603.49106199999</v>
      </c>
    </row>
    <row r="32" spans="1:6" x14ac:dyDescent="0.3">
      <c r="A32" s="2" t="s">
        <v>39</v>
      </c>
      <c r="B32" s="2" t="str">
        <f>VLOOKUP(Table5[[#This Row],[ISO]],[1]!Table4[#Data],2,0)</f>
        <v>British Indian Ocean Territory</v>
      </c>
      <c r="C32" s="2">
        <v>0</v>
      </c>
      <c r="D32" s="2">
        <f>Table5[[#This Row],[Wide-scale]]/10000000</f>
        <v>0</v>
      </c>
      <c r="E32" s="2">
        <v>0</v>
      </c>
      <c r="F32" s="2">
        <f>Table5[[#This Row],[Mosaic]]/10000000</f>
        <v>0</v>
      </c>
    </row>
    <row r="33" spans="1:6" x14ac:dyDescent="0.3">
      <c r="A33" s="2" t="s">
        <v>40</v>
      </c>
      <c r="B33" s="2" t="str">
        <f>VLOOKUP(Table5[[#This Row],[ISO]],[1]!Table4[#Data],2,0)</f>
        <v>British Virgin Islands</v>
      </c>
      <c r="C33" s="2">
        <v>0</v>
      </c>
      <c r="D33" s="2">
        <f>Table5[[#This Row],[Wide-scale]]/10000000</f>
        <v>0</v>
      </c>
      <c r="E33" s="2">
        <v>14648374.354800001</v>
      </c>
      <c r="F33" s="2">
        <f>Table5[[#This Row],[Mosaic]]/10000000</f>
        <v>1.46483743548</v>
      </c>
    </row>
    <row r="34" spans="1:6" x14ac:dyDescent="0.3">
      <c r="A34" s="2" t="s">
        <v>41</v>
      </c>
      <c r="B34" s="2" t="str">
        <f>VLOOKUP(Table5[[#This Row],[ISO]],[1]!Table4[#Data],2,0)</f>
        <v>Brunei Darussalam</v>
      </c>
      <c r="C34" s="2">
        <v>60686122.327</v>
      </c>
      <c r="D34" s="2">
        <f>Table5[[#This Row],[Wide-scale]]/10000000</f>
        <v>6.0686122326999996</v>
      </c>
      <c r="E34" s="2">
        <v>581749724.37699997</v>
      </c>
      <c r="F34" s="2">
        <f>Table5[[#This Row],[Mosaic]]/10000000</f>
        <v>58.174972437699999</v>
      </c>
    </row>
    <row r="35" spans="1:6" x14ac:dyDescent="0.3">
      <c r="A35" s="2" t="s">
        <v>42</v>
      </c>
      <c r="B35" s="2" t="str">
        <f>VLOOKUP(Table5[[#This Row],[ISO]],[1]!Table4[#Data],2,0)</f>
        <v>Bulgaria</v>
      </c>
      <c r="C35" s="2">
        <v>5152740064.71</v>
      </c>
      <c r="D35" s="2">
        <f>Table5[[#This Row],[Wide-scale]]/10000000</f>
        <v>515.27400647100001</v>
      </c>
      <c r="E35" s="2">
        <v>30877378056.700001</v>
      </c>
      <c r="F35" s="2">
        <f>Table5[[#This Row],[Mosaic]]/10000000</f>
        <v>3087.7378056699999</v>
      </c>
    </row>
    <row r="36" spans="1:6" x14ac:dyDescent="0.3">
      <c r="A36" s="2" t="s">
        <v>43</v>
      </c>
      <c r="B36" s="2" t="str">
        <f>VLOOKUP(Table5[[#This Row],[ISO]],[1]!Table4[#Data],2,0)</f>
        <v>Burkina Faso</v>
      </c>
      <c r="C36" s="2">
        <v>0</v>
      </c>
      <c r="D36" s="2">
        <f>Table5[[#This Row],[Wide-scale]]/10000000</f>
        <v>0</v>
      </c>
      <c r="E36" s="2">
        <v>145119352108</v>
      </c>
      <c r="F36" s="2">
        <f>Table5[[#This Row],[Mosaic]]/10000000</f>
        <v>14511.9352108</v>
      </c>
    </row>
    <row r="37" spans="1:6" x14ac:dyDescent="0.3">
      <c r="A37" s="2" t="s">
        <v>44</v>
      </c>
      <c r="B37" s="2" t="str">
        <f>VLOOKUP(Table5[[#This Row],[ISO]],[1]!Table4[#Data],2,0)</f>
        <v>Burundi</v>
      </c>
      <c r="C37" s="2">
        <v>1247901986.7</v>
      </c>
      <c r="D37" s="2">
        <f>Table5[[#This Row],[Wide-scale]]/10000000</f>
        <v>124.79019867000001</v>
      </c>
      <c r="E37" s="2">
        <v>6923798278.3699999</v>
      </c>
      <c r="F37" s="2">
        <f>Table5[[#This Row],[Mosaic]]/10000000</f>
        <v>692.37982783699999</v>
      </c>
    </row>
    <row r="38" spans="1:6" x14ac:dyDescent="0.3">
      <c r="A38" s="2" t="s">
        <v>45</v>
      </c>
      <c r="B38" s="2" t="str">
        <f>VLOOKUP(Table5[[#This Row],[ISO]],[1]!Table4[#Data],2,0)</f>
        <v>Cabo Verde</v>
      </c>
      <c r="C38" s="2">
        <v>0</v>
      </c>
      <c r="D38" s="2">
        <f>Table5[[#This Row],[Wide-scale]]/10000000</f>
        <v>0</v>
      </c>
      <c r="E38" s="2">
        <v>568496433.29400003</v>
      </c>
      <c r="F38" s="2">
        <f>Table5[[#This Row],[Mosaic]]/10000000</f>
        <v>56.849643329400003</v>
      </c>
    </row>
    <row r="39" spans="1:6" x14ac:dyDescent="0.3">
      <c r="A39" s="2" t="s">
        <v>46</v>
      </c>
      <c r="B39" s="2" t="str">
        <f>VLOOKUP(Table5[[#This Row],[ISO]],[1]!Table4[#Data],2,0)</f>
        <v>Cambodia</v>
      </c>
      <c r="C39" s="2">
        <v>54430568935.900002</v>
      </c>
      <c r="D39" s="2">
        <f>Table5[[#This Row],[Wide-scale]]/10000000</f>
        <v>5443.0568935900001</v>
      </c>
      <c r="E39" s="2">
        <v>29172586298.400002</v>
      </c>
      <c r="F39" s="2">
        <f>Table5[[#This Row],[Mosaic]]/10000000</f>
        <v>2917.2586298400001</v>
      </c>
    </row>
    <row r="40" spans="1:6" x14ac:dyDescent="0.3">
      <c r="A40" s="2" t="s">
        <v>47</v>
      </c>
      <c r="B40" s="2" t="str">
        <f>VLOOKUP(Table5[[#This Row],[ISO]],[1]!Table4[#Data],2,0)</f>
        <v>Cameroon</v>
      </c>
      <c r="C40" s="2">
        <v>48416364950.800003</v>
      </c>
      <c r="D40" s="2">
        <f>Table5[[#This Row],[Wide-scale]]/10000000</f>
        <v>4841.6364950800007</v>
      </c>
      <c r="E40" s="2">
        <v>106846637627</v>
      </c>
      <c r="F40" s="2">
        <f>Table5[[#This Row],[Mosaic]]/10000000</f>
        <v>10684.6637627</v>
      </c>
    </row>
    <row r="41" spans="1:6" x14ac:dyDescent="0.3">
      <c r="A41" s="2" t="s">
        <v>48</v>
      </c>
      <c r="B41" s="2" t="str">
        <f>VLOOKUP(Table5[[#This Row],[ISO]],[1]!Table4[#Data],2,0)</f>
        <v>Canada</v>
      </c>
      <c r="C41" s="2">
        <v>169577254489</v>
      </c>
      <c r="D41" s="2">
        <f>Table5[[#This Row],[Wide-scale]]/10000000</f>
        <v>16957.725448900001</v>
      </c>
      <c r="E41" s="2">
        <v>227833141757</v>
      </c>
      <c r="F41" s="2">
        <f>Table5[[#This Row],[Mosaic]]/10000000</f>
        <v>22783.314175700001</v>
      </c>
    </row>
    <row r="42" spans="1:6" x14ac:dyDescent="0.3">
      <c r="A42" s="2" t="s">
        <v>49</v>
      </c>
      <c r="B42" s="2" t="str">
        <f>VLOOKUP(Table5[[#This Row],[ISO]],[1]!Table4[#Data],2,0)</f>
        <v>Cayman Islands</v>
      </c>
      <c r="C42" s="2">
        <v>0</v>
      </c>
      <c r="D42" s="2">
        <f>Table5[[#This Row],[Wide-scale]]/10000000</f>
        <v>0</v>
      </c>
      <c r="E42" s="2">
        <v>0</v>
      </c>
      <c r="F42" s="2">
        <f>Table5[[#This Row],[Mosaic]]/10000000</f>
        <v>0</v>
      </c>
    </row>
    <row r="43" spans="1:6" x14ac:dyDescent="0.3">
      <c r="A43" s="2" t="s">
        <v>50</v>
      </c>
      <c r="B43" s="2" t="str">
        <f>VLOOKUP(Table5[[#This Row],[ISO]],[1]!Table4[#Data],2,0)</f>
        <v>Central African Republic</v>
      </c>
      <c r="C43" s="2">
        <v>19319113149.099998</v>
      </c>
      <c r="D43" s="2">
        <f>Table5[[#This Row],[Wide-scale]]/10000000</f>
        <v>1931.9113149099999</v>
      </c>
      <c r="E43" s="2">
        <v>162336074766</v>
      </c>
      <c r="F43" s="2">
        <f>Table5[[#This Row],[Mosaic]]/10000000</f>
        <v>16233.6074766</v>
      </c>
    </row>
    <row r="44" spans="1:6" x14ac:dyDescent="0.3">
      <c r="A44" s="2" t="s">
        <v>51</v>
      </c>
      <c r="B44" s="2" t="str">
        <f>VLOOKUP(Table5[[#This Row],[ISO]],[1]!Table4[#Data],2,0)</f>
        <v>Chad</v>
      </c>
      <c r="C44" s="2">
        <v>0</v>
      </c>
      <c r="D44" s="2">
        <f>Table5[[#This Row],[Wide-scale]]/10000000</f>
        <v>0</v>
      </c>
      <c r="E44" s="2">
        <v>230334526063</v>
      </c>
      <c r="F44" s="2">
        <f>Table5[[#This Row],[Mosaic]]/10000000</f>
        <v>23033.452606300001</v>
      </c>
    </row>
    <row r="45" spans="1:6" x14ac:dyDescent="0.3">
      <c r="A45" s="2" t="s">
        <v>52</v>
      </c>
      <c r="B45" s="2" t="str">
        <f>VLOOKUP(Table5[[#This Row],[ISO]],[1]!Table4[#Data],2,0)</f>
        <v>Chile</v>
      </c>
      <c r="C45" s="2">
        <v>6511551171.5299997</v>
      </c>
      <c r="D45" s="2">
        <f>Table5[[#This Row],[Wide-scale]]/10000000</f>
        <v>651.15511715299999</v>
      </c>
      <c r="E45" s="2">
        <v>56078162280</v>
      </c>
      <c r="F45" s="2">
        <f>Table5[[#This Row],[Mosaic]]/10000000</f>
        <v>5607.8162279999997</v>
      </c>
    </row>
    <row r="46" spans="1:6" x14ac:dyDescent="0.3">
      <c r="A46" s="2" t="s">
        <v>53</v>
      </c>
      <c r="B46" s="2" t="str">
        <f>VLOOKUP(Table5[[#This Row],[ISO]],[1]!Table4[#Data],2,0)</f>
        <v>China</v>
      </c>
      <c r="C46" s="2">
        <v>754497305601</v>
      </c>
      <c r="D46" s="2">
        <f>Table5[[#This Row],[Wide-scale]]/10000000</f>
        <v>75449.730560099997</v>
      </c>
      <c r="E46" s="2">
        <v>1000762985090</v>
      </c>
      <c r="F46" s="2">
        <f>Table5[[#This Row],[Mosaic]]/10000000</f>
        <v>100076.298509</v>
      </c>
    </row>
    <row r="47" spans="1:6" x14ac:dyDescent="0.3">
      <c r="A47" s="2" t="s">
        <v>54</v>
      </c>
      <c r="B47" s="2" t="str">
        <f>VLOOKUP(Table5[[#This Row],[ISO]],[1]!Table4[#Data],2,0)</f>
        <v>Colombia</v>
      </c>
      <c r="C47" s="2">
        <v>57826899161.300003</v>
      </c>
      <c r="D47" s="2">
        <f>Table5[[#This Row],[Wide-scale]]/10000000</f>
        <v>5782.6899161300007</v>
      </c>
      <c r="E47" s="2">
        <v>232503183009</v>
      </c>
      <c r="F47" s="2">
        <f>Table5[[#This Row],[Mosaic]]/10000000</f>
        <v>23250.318300899999</v>
      </c>
    </row>
    <row r="48" spans="1:6" x14ac:dyDescent="0.3">
      <c r="A48" s="2" t="s">
        <v>55</v>
      </c>
      <c r="B48" s="2" t="str">
        <f>VLOOKUP(Table5[[#This Row],[ISO]],[1]!Table4[#Data],2,0)</f>
        <v>Comoros</v>
      </c>
      <c r="C48" s="2">
        <v>34179540.161200002</v>
      </c>
      <c r="D48" s="2">
        <f>Table5[[#This Row],[Wide-scale]]/10000000</f>
        <v>3.4179540161200004</v>
      </c>
      <c r="E48" s="2">
        <v>438056147.37199998</v>
      </c>
      <c r="F48" s="2">
        <f>Table5[[#This Row],[Mosaic]]/10000000</f>
        <v>43.805614737199996</v>
      </c>
    </row>
    <row r="49" spans="1:6" x14ac:dyDescent="0.3">
      <c r="A49" s="2" t="s">
        <v>56</v>
      </c>
      <c r="B49" s="2" t="str">
        <f>VLOOKUP(Table5[[#This Row],[ISO]],[1]!Table4[#Data],2,0)</f>
        <v>Congo, Dem. Rep.</v>
      </c>
      <c r="C49" s="2">
        <v>452408066532</v>
      </c>
      <c r="D49" s="2">
        <f>Table5[[#This Row],[Wide-scale]]/10000000</f>
        <v>45240.806653200001</v>
      </c>
      <c r="E49" s="2">
        <v>402247149949</v>
      </c>
      <c r="F49" s="2">
        <f>Table5[[#This Row],[Mosaic]]/10000000</f>
        <v>40224.714994900001</v>
      </c>
    </row>
    <row r="50" spans="1:6" x14ac:dyDescent="0.3">
      <c r="A50" s="2" t="s">
        <v>57</v>
      </c>
      <c r="B50" s="2" t="str">
        <f>VLOOKUP(Table5[[#This Row],[ISO]],[1]!Table4[#Data],2,0)</f>
        <v>Congo, Rep.</v>
      </c>
      <c r="C50" s="2">
        <v>101791553392</v>
      </c>
      <c r="D50" s="2">
        <f>Table5[[#This Row],[Wide-scale]]/10000000</f>
        <v>10179.155339200001</v>
      </c>
      <c r="E50" s="2">
        <v>16091587999.6</v>
      </c>
      <c r="F50" s="2">
        <f>Table5[[#This Row],[Mosaic]]/10000000</f>
        <v>1609.1587999600001</v>
      </c>
    </row>
    <row r="51" spans="1:6" x14ac:dyDescent="0.3">
      <c r="A51" s="2" t="s">
        <v>58</v>
      </c>
      <c r="B51" s="2" t="str">
        <f>VLOOKUP(Table5[[#This Row],[ISO]],[1]!Table4[#Data],2,0)</f>
        <v>Cook Islands</v>
      </c>
      <c r="C51" s="2">
        <v>0</v>
      </c>
      <c r="D51" s="2">
        <f>Table5[[#This Row],[Wide-scale]]/10000000</f>
        <v>0</v>
      </c>
      <c r="E51" s="2">
        <v>0</v>
      </c>
      <c r="F51" s="2">
        <f>Table5[[#This Row],[Mosaic]]/10000000</f>
        <v>0</v>
      </c>
    </row>
    <row r="52" spans="1:6" x14ac:dyDescent="0.3">
      <c r="A52" s="2" t="s">
        <v>59</v>
      </c>
      <c r="B52" s="2" t="str">
        <f>VLOOKUP(Table5[[#This Row],[ISO]],[1]!Table4[#Data],2,0)</f>
        <v>Costa Rica</v>
      </c>
      <c r="C52" s="2">
        <v>8397703755.1199999</v>
      </c>
      <c r="D52" s="2">
        <f>Table5[[#This Row],[Wide-scale]]/10000000</f>
        <v>839.77037551199999</v>
      </c>
      <c r="E52" s="2">
        <v>16183663495.5</v>
      </c>
      <c r="F52" s="2">
        <f>Table5[[#This Row],[Mosaic]]/10000000</f>
        <v>1618.36634955</v>
      </c>
    </row>
    <row r="53" spans="1:6" x14ac:dyDescent="0.3">
      <c r="A53" s="2" t="s">
        <v>60</v>
      </c>
      <c r="B53" s="2" t="str">
        <f>VLOOKUP(Table5[[#This Row],[ISO]],[1]!Table4[#Data],2,0)</f>
        <v>Côte d'Ivoire</v>
      </c>
      <c r="C53" s="2">
        <v>19964339162.299999</v>
      </c>
      <c r="D53" s="2">
        <f>Table5[[#This Row],[Wide-scale]]/10000000</f>
        <v>1996.43391623</v>
      </c>
      <c r="E53" s="2">
        <v>187612891028</v>
      </c>
      <c r="F53" s="2">
        <f>Table5[[#This Row],[Mosaic]]/10000000</f>
        <v>18761.289102800001</v>
      </c>
    </row>
    <row r="54" spans="1:6" x14ac:dyDescent="0.3">
      <c r="A54" s="2" t="s">
        <v>61</v>
      </c>
      <c r="B54" s="2" t="str">
        <f>VLOOKUP(Table5[[#This Row],[ISO]],[1]!Table4[#Data],2,0)</f>
        <v>Croatia</v>
      </c>
      <c r="C54" s="2">
        <v>1719440132.5999999</v>
      </c>
      <c r="D54" s="2">
        <f>Table5[[#This Row],[Wide-scale]]/10000000</f>
        <v>171.94401325999999</v>
      </c>
      <c r="E54" s="2">
        <v>16369907112.299999</v>
      </c>
      <c r="F54" s="2">
        <f>Table5[[#This Row],[Mosaic]]/10000000</f>
        <v>1636.99071123</v>
      </c>
    </row>
    <row r="55" spans="1:6" x14ac:dyDescent="0.3">
      <c r="A55" s="2" t="s">
        <v>62</v>
      </c>
      <c r="B55" s="2" t="str">
        <f>VLOOKUP(Table5[[#This Row],[ISO]],[1]!Table4[#Data],2,0)</f>
        <v>Cuba</v>
      </c>
      <c r="C55" s="2">
        <v>2695998422.9200001</v>
      </c>
      <c r="D55" s="2">
        <f>Table5[[#This Row],[Wide-scale]]/10000000</f>
        <v>269.59984229200001</v>
      </c>
      <c r="E55" s="2">
        <v>66193911084.5</v>
      </c>
      <c r="F55" s="2">
        <f>Table5[[#This Row],[Mosaic]]/10000000</f>
        <v>6619.3911084499996</v>
      </c>
    </row>
    <row r="56" spans="1:6" x14ac:dyDescent="0.3">
      <c r="A56" s="2" t="s">
        <v>63</v>
      </c>
      <c r="B56" s="2" t="str">
        <f>VLOOKUP(Table5[[#This Row],[ISO]],[1]!Table4[#Data],2,0)</f>
        <v>Curaçao</v>
      </c>
      <c r="C56" s="2">
        <v>0</v>
      </c>
      <c r="D56" s="2">
        <f>Table5[[#This Row],[Wide-scale]]/10000000</f>
        <v>0</v>
      </c>
      <c r="E56" s="2">
        <v>0</v>
      </c>
      <c r="F56" s="2">
        <f>Table5[[#This Row],[Mosaic]]/10000000</f>
        <v>0</v>
      </c>
    </row>
    <row r="57" spans="1:6" x14ac:dyDescent="0.3">
      <c r="A57" s="2" t="s">
        <v>64</v>
      </c>
      <c r="B57" s="2" t="str">
        <f>VLOOKUP(Table5[[#This Row],[ISO]],[1]!Table4[#Data],2,0)</f>
        <v>Cyprus</v>
      </c>
      <c r="C57" s="2">
        <v>0</v>
      </c>
      <c r="D57" s="2">
        <f>Table5[[#This Row],[Wide-scale]]/10000000</f>
        <v>0</v>
      </c>
      <c r="E57" s="2">
        <v>2543934346.2800002</v>
      </c>
      <c r="F57" s="2">
        <f>Table5[[#This Row],[Mosaic]]/10000000</f>
        <v>254.39343462800002</v>
      </c>
    </row>
    <row r="58" spans="1:6" x14ac:dyDescent="0.3">
      <c r="A58" s="2" t="s">
        <v>65</v>
      </c>
      <c r="B58" s="2" t="str">
        <f>VLOOKUP(Table5[[#This Row],[ISO]],[1]!Table4[#Data],2,0)</f>
        <v>Czech Republic</v>
      </c>
      <c r="C58" s="2">
        <v>1427170187.1400001</v>
      </c>
      <c r="D58" s="2">
        <f>Table5[[#This Row],[Wide-scale]]/10000000</f>
        <v>142.71701871400001</v>
      </c>
      <c r="E58" s="2">
        <v>15488214484.5</v>
      </c>
      <c r="F58" s="2">
        <f>Table5[[#This Row],[Mosaic]]/10000000</f>
        <v>1548.8214484499999</v>
      </c>
    </row>
    <row r="59" spans="1:6" x14ac:dyDescent="0.3">
      <c r="A59" s="2" t="s">
        <v>66</v>
      </c>
      <c r="B59" s="2" t="str">
        <f>VLOOKUP(Table5[[#This Row],[ISO]],[1]!Table4[#Data],2,0)</f>
        <v>Denmark</v>
      </c>
      <c r="C59" s="2">
        <v>442241397.18800002</v>
      </c>
      <c r="D59" s="2">
        <f>Table5[[#This Row],[Wide-scale]]/10000000</f>
        <v>44.224139718800004</v>
      </c>
      <c r="E59" s="2">
        <v>6961465526.71</v>
      </c>
      <c r="F59" s="2">
        <f>Table5[[#This Row],[Mosaic]]/10000000</f>
        <v>696.14655267099999</v>
      </c>
    </row>
    <row r="60" spans="1:6" x14ac:dyDescent="0.3">
      <c r="A60" s="2" t="s">
        <v>67</v>
      </c>
      <c r="B60" s="2" t="str">
        <f>VLOOKUP(Table5[[#This Row],[ISO]],[1]!Table4[#Data],2,0)</f>
        <v>Djibouti</v>
      </c>
      <c r="C60" s="2">
        <v>0</v>
      </c>
      <c r="D60" s="2">
        <f>Table5[[#This Row],[Wide-scale]]/10000000</f>
        <v>0</v>
      </c>
      <c r="E60" s="2">
        <v>0</v>
      </c>
      <c r="F60" s="2">
        <f>Table5[[#This Row],[Mosaic]]/10000000</f>
        <v>0</v>
      </c>
    </row>
    <row r="61" spans="1:6" x14ac:dyDescent="0.3">
      <c r="A61" s="2" t="s">
        <v>68</v>
      </c>
      <c r="B61" s="2" t="str">
        <f>VLOOKUP(Table5[[#This Row],[ISO]],[1]!Table4[#Data],2,0)</f>
        <v>Dominica</v>
      </c>
      <c r="C61" s="2">
        <v>0</v>
      </c>
      <c r="D61" s="2">
        <f>Table5[[#This Row],[Wide-scale]]/10000000</f>
        <v>0</v>
      </c>
      <c r="E61" s="2">
        <v>6277874.7234899998</v>
      </c>
      <c r="F61" s="2">
        <f>Table5[[#This Row],[Mosaic]]/10000000</f>
        <v>0.62778747234900001</v>
      </c>
    </row>
    <row r="62" spans="1:6" x14ac:dyDescent="0.3">
      <c r="A62" s="2" t="s">
        <v>69</v>
      </c>
      <c r="B62" s="2" t="str">
        <f>VLOOKUP(Table5[[#This Row],[ISO]],[1]!Table4[#Data],2,0)</f>
        <v>Dominican Republic</v>
      </c>
      <c r="C62" s="2">
        <v>5336891056.6000004</v>
      </c>
      <c r="D62" s="2">
        <f>Table5[[#This Row],[Wide-scale]]/10000000</f>
        <v>533.68910566</v>
      </c>
      <c r="E62" s="2">
        <v>22666615460</v>
      </c>
      <c r="F62" s="2">
        <f>Table5[[#This Row],[Mosaic]]/10000000</f>
        <v>2266.6615459999998</v>
      </c>
    </row>
    <row r="63" spans="1:6" x14ac:dyDescent="0.3">
      <c r="A63" s="2" t="s">
        <v>70</v>
      </c>
      <c r="B63" s="2" t="str">
        <f>VLOOKUP(Table5[[#This Row],[ISO]],[1]!Table4[#Data],2,0)</f>
        <v>Ecuador</v>
      </c>
      <c r="C63" s="2">
        <v>15258723286.299999</v>
      </c>
      <c r="D63" s="2">
        <f>Table5[[#This Row],[Wide-scale]]/10000000</f>
        <v>1525.8723286299999</v>
      </c>
      <c r="E63" s="2">
        <v>61951462854.599998</v>
      </c>
      <c r="F63" s="2">
        <f>Table5[[#This Row],[Mosaic]]/10000000</f>
        <v>6195.1462854599995</v>
      </c>
    </row>
    <row r="64" spans="1:6" x14ac:dyDescent="0.3">
      <c r="A64" s="2" t="s">
        <v>71</v>
      </c>
      <c r="B64" s="2" t="str">
        <f>VLOOKUP(Table5[[#This Row],[ISO]],[1]!Table4[#Data],2,0)</f>
        <v>Egypt, Arab Rep.</v>
      </c>
      <c r="C64" s="2">
        <v>0</v>
      </c>
      <c r="D64" s="2">
        <f>Table5[[#This Row],[Wide-scale]]/10000000</f>
        <v>0</v>
      </c>
      <c r="E64" s="2">
        <v>0</v>
      </c>
      <c r="F64" s="2">
        <f>Table5[[#This Row],[Mosaic]]/10000000</f>
        <v>0</v>
      </c>
    </row>
    <row r="65" spans="1:6" x14ac:dyDescent="0.3">
      <c r="A65" s="2" t="s">
        <v>72</v>
      </c>
      <c r="B65" s="2" t="str">
        <f>VLOOKUP(Table5[[#This Row],[ISO]],[1]!Table4[#Data],2,0)</f>
        <v>El Salvador</v>
      </c>
      <c r="C65" s="2">
        <v>486186520.25199997</v>
      </c>
      <c r="D65" s="2">
        <f>Table5[[#This Row],[Wide-scale]]/10000000</f>
        <v>48.618652025199999</v>
      </c>
      <c r="E65" s="2">
        <v>9066646183.9899998</v>
      </c>
      <c r="F65" s="2">
        <f>Table5[[#This Row],[Mosaic]]/10000000</f>
        <v>906.66461839900001</v>
      </c>
    </row>
    <row r="66" spans="1:6" x14ac:dyDescent="0.3">
      <c r="A66" s="2" t="s">
        <v>73</v>
      </c>
      <c r="B66" s="2" t="str">
        <f>VLOOKUP(Table5[[#This Row],[ISO]],[1]!Table4[#Data],2,0)</f>
        <v>Equatorial Guinea</v>
      </c>
      <c r="C66" s="2">
        <v>32784456.8893</v>
      </c>
      <c r="D66" s="2">
        <f>Table5[[#This Row],[Wide-scale]]/10000000</f>
        <v>3.2784456889300002</v>
      </c>
      <c r="E66" s="2">
        <v>237164156.22099999</v>
      </c>
      <c r="F66" s="2">
        <f>Table5[[#This Row],[Mosaic]]/10000000</f>
        <v>23.716415622099998</v>
      </c>
    </row>
    <row r="67" spans="1:6" x14ac:dyDescent="0.3">
      <c r="A67" s="2" t="s">
        <v>74</v>
      </c>
      <c r="B67" s="2" t="str">
        <f>VLOOKUP(Table5[[#This Row],[ISO]],[1]!Table4[#Data],2,0)</f>
        <v>Eritrea</v>
      </c>
      <c r="C67" s="2">
        <v>0</v>
      </c>
      <c r="D67" s="2">
        <f>Table5[[#This Row],[Wide-scale]]/10000000</f>
        <v>0</v>
      </c>
      <c r="E67" s="2">
        <v>6810098991.71</v>
      </c>
      <c r="F67" s="2">
        <f>Table5[[#This Row],[Mosaic]]/10000000</f>
        <v>681.00989917100003</v>
      </c>
    </row>
    <row r="68" spans="1:6" x14ac:dyDescent="0.3">
      <c r="A68" s="2" t="s">
        <v>75</v>
      </c>
      <c r="B68" s="2" t="str">
        <f>VLOOKUP(Table5[[#This Row],[ISO]],[1]!Table4[#Data],2,0)</f>
        <v>Estonia</v>
      </c>
      <c r="C68" s="2">
        <v>2852247749.3699999</v>
      </c>
      <c r="D68" s="2">
        <f>Table5[[#This Row],[Wide-scale]]/10000000</f>
        <v>285.22477493700001</v>
      </c>
      <c r="E68" s="2">
        <v>11261112170.700001</v>
      </c>
      <c r="F68" s="2">
        <f>Table5[[#This Row],[Mosaic]]/10000000</f>
        <v>1126.1112170700001</v>
      </c>
    </row>
    <row r="69" spans="1:6" x14ac:dyDescent="0.3">
      <c r="A69" s="2" t="s">
        <v>76</v>
      </c>
      <c r="B69" s="2" t="str">
        <f>VLOOKUP(Table5[[#This Row],[ISO]],[1]!Table4[#Data],2,0)</f>
        <v>Ethiopia</v>
      </c>
      <c r="C69" s="2">
        <v>4158743233.4899998</v>
      </c>
      <c r="D69" s="2">
        <f>Table5[[#This Row],[Wide-scale]]/10000000</f>
        <v>415.87432334899995</v>
      </c>
      <c r="E69" s="2">
        <v>310449275576</v>
      </c>
      <c r="F69" s="2">
        <f>Table5[[#This Row],[Mosaic]]/10000000</f>
        <v>31044.9275576</v>
      </c>
    </row>
    <row r="70" spans="1:6" x14ac:dyDescent="0.3">
      <c r="A70" s="2" t="s">
        <v>77</v>
      </c>
      <c r="B70" s="2" t="str">
        <f>VLOOKUP(Table5[[#This Row],[ISO]],[1]!Table4[#Data],2,0)</f>
        <v>Falkland Islands (Malvinas)</v>
      </c>
      <c r="C70" s="2">
        <v>0</v>
      </c>
      <c r="D70" s="2">
        <f>Table5[[#This Row],[Wide-scale]]/10000000</f>
        <v>0</v>
      </c>
      <c r="E70" s="2">
        <v>0</v>
      </c>
      <c r="F70" s="2">
        <f>Table5[[#This Row],[Mosaic]]/10000000</f>
        <v>0</v>
      </c>
    </row>
    <row r="71" spans="1:6" x14ac:dyDescent="0.3">
      <c r="A71" s="2" t="s">
        <v>78</v>
      </c>
      <c r="B71" s="2" t="str">
        <f>VLOOKUP(Table5[[#This Row],[ISO]],[1]!Table4[#Data],2,0)</f>
        <v>Faroe Islands</v>
      </c>
      <c r="C71" s="2">
        <v>0</v>
      </c>
      <c r="D71" s="2">
        <f>Table5[[#This Row],[Wide-scale]]/10000000</f>
        <v>0</v>
      </c>
      <c r="E71" s="2">
        <v>401086440.667</v>
      </c>
      <c r="F71" s="2">
        <f>Table5[[#This Row],[Mosaic]]/10000000</f>
        <v>40.108644066700002</v>
      </c>
    </row>
    <row r="72" spans="1:6" x14ac:dyDescent="0.3">
      <c r="A72" s="2" t="s">
        <v>79</v>
      </c>
      <c r="B72" s="2" t="str">
        <f>VLOOKUP(Table5[[#This Row],[ISO]],[1]!Table4[#Data],2,0)</f>
        <v>Fiji</v>
      </c>
      <c r="C72" s="2">
        <v>3647445214.3499999</v>
      </c>
      <c r="D72" s="2">
        <f>Table5[[#This Row],[Wide-scale]]/10000000</f>
        <v>364.74452143499997</v>
      </c>
      <c r="E72" s="2">
        <v>3112430779.5799999</v>
      </c>
      <c r="F72" s="2">
        <f>Table5[[#This Row],[Mosaic]]/10000000</f>
        <v>311.24307795800001</v>
      </c>
    </row>
    <row r="73" spans="1:6" x14ac:dyDescent="0.3">
      <c r="A73" s="2" t="s">
        <v>80</v>
      </c>
      <c r="B73" s="2" t="str">
        <f>VLOOKUP(Table5[[#This Row],[ISO]],[1]!Table4[#Data],2,0)</f>
        <v>Finland</v>
      </c>
      <c r="C73" s="2">
        <v>17066053665</v>
      </c>
      <c r="D73" s="2">
        <f>Table5[[#This Row],[Wide-scale]]/10000000</f>
        <v>1706.6053664999999</v>
      </c>
      <c r="E73" s="2">
        <v>17889152795.400002</v>
      </c>
      <c r="F73" s="2">
        <f>Table5[[#This Row],[Mosaic]]/10000000</f>
        <v>1788.9152795400003</v>
      </c>
    </row>
    <row r="74" spans="1:6" x14ac:dyDescent="0.3">
      <c r="A74" s="2" t="s">
        <v>81</v>
      </c>
      <c r="B74" s="2" t="str">
        <f>VLOOKUP(Table5[[#This Row],[ISO]],[1]!Table4[#Data],2,0)</f>
        <v>France</v>
      </c>
      <c r="C74" s="2">
        <v>19185882696.599998</v>
      </c>
      <c r="D74" s="2">
        <f>Table5[[#This Row],[Wide-scale]]/10000000</f>
        <v>1918.5882696599999</v>
      </c>
      <c r="E74" s="2">
        <v>171353893036</v>
      </c>
      <c r="F74" s="2">
        <f>Table5[[#This Row],[Mosaic]]/10000000</f>
        <v>17135.389303600001</v>
      </c>
    </row>
    <row r="75" spans="1:6" x14ac:dyDescent="0.3">
      <c r="A75" s="2" t="s">
        <v>82</v>
      </c>
      <c r="B75" s="2" t="str">
        <f>VLOOKUP(Table5[[#This Row],[ISO]],[1]!Table4[#Data],2,0)</f>
        <v>French Polynesia</v>
      </c>
      <c r="C75" s="2">
        <v>0</v>
      </c>
      <c r="D75" s="2">
        <f>Table5[[#This Row],[Wide-scale]]/10000000</f>
        <v>0</v>
      </c>
      <c r="E75" s="2">
        <v>0</v>
      </c>
      <c r="F75" s="2">
        <f>Table5[[#This Row],[Mosaic]]/10000000</f>
        <v>0</v>
      </c>
    </row>
    <row r="76" spans="1:6" x14ac:dyDescent="0.3">
      <c r="A76" s="2" t="s">
        <v>83</v>
      </c>
      <c r="B76" s="2" t="str">
        <f>VLOOKUP(Table5[[#This Row],[ISO]],[1]!Table4[#Data],2,0)</f>
        <v>French Southern Territories</v>
      </c>
      <c r="C76" s="2">
        <v>0</v>
      </c>
      <c r="D76" s="2">
        <f>Table5[[#This Row],[Wide-scale]]/10000000</f>
        <v>0</v>
      </c>
      <c r="E76" s="2">
        <v>0</v>
      </c>
      <c r="F76" s="2">
        <f>Table5[[#This Row],[Mosaic]]/10000000</f>
        <v>0</v>
      </c>
    </row>
    <row r="77" spans="1:6" x14ac:dyDescent="0.3">
      <c r="A77" s="2" t="s">
        <v>84</v>
      </c>
      <c r="B77" s="2" t="str">
        <f>VLOOKUP(Table5[[#This Row],[ISO]],[1]!Table4[#Data],2,0)</f>
        <v>Gabon</v>
      </c>
      <c r="C77" s="2">
        <v>24428605632.400002</v>
      </c>
      <c r="D77" s="2">
        <f>Table5[[#This Row],[Wide-scale]]/10000000</f>
        <v>2442.8605632400004</v>
      </c>
      <c r="E77" s="2">
        <v>2437210475.9899998</v>
      </c>
      <c r="F77" s="2">
        <f>Table5[[#This Row],[Mosaic]]/10000000</f>
        <v>243.72104759899997</v>
      </c>
    </row>
    <row r="78" spans="1:6" x14ac:dyDescent="0.3">
      <c r="A78" s="2" t="s">
        <v>85</v>
      </c>
      <c r="B78" s="2" t="str">
        <f>VLOOKUP(Table5[[#This Row],[ISO]],[1]!Table4[#Data],2,0)</f>
        <v>Gambia, The</v>
      </c>
      <c r="C78" s="2">
        <v>20228707.442299999</v>
      </c>
      <c r="D78" s="2">
        <f>Table5[[#This Row],[Wide-scale]]/10000000</f>
        <v>2.02287074423</v>
      </c>
      <c r="E78" s="2">
        <v>5330613181.8800001</v>
      </c>
      <c r="F78" s="2">
        <f>Table5[[#This Row],[Mosaic]]/10000000</f>
        <v>533.06131818799997</v>
      </c>
    </row>
    <row r="79" spans="1:6" x14ac:dyDescent="0.3">
      <c r="A79" s="2" t="s">
        <v>86</v>
      </c>
      <c r="B79" s="2" t="str">
        <f>VLOOKUP(Table5[[#This Row],[ISO]],[1]!Table4[#Data],2,0)</f>
        <v>Georgia</v>
      </c>
      <c r="C79" s="2">
        <v>6045593358.7200003</v>
      </c>
      <c r="D79" s="2">
        <f>Table5[[#This Row],[Wide-scale]]/10000000</f>
        <v>604.55933587200002</v>
      </c>
      <c r="E79" s="2">
        <v>11710328984.200001</v>
      </c>
      <c r="F79" s="2">
        <f>Table5[[#This Row],[Mosaic]]/10000000</f>
        <v>1171.03289842</v>
      </c>
    </row>
    <row r="80" spans="1:6" x14ac:dyDescent="0.3">
      <c r="A80" s="2" t="s">
        <v>87</v>
      </c>
      <c r="B80" s="2" t="str">
        <f>VLOOKUP(Table5[[#This Row],[ISO]],[1]!Table4[#Data],2,0)</f>
        <v>Germany</v>
      </c>
      <c r="C80" s="2">
        <v>3957851242.3400002</v>
      </c>
      <c r="D80" s="2">
        <f>Table5[[#This Row],[Wide-scale]]/10000000</f>
        <v>395.78512423400002</v>
      </c>
      <c r="E80" s="2">
        <v>71695421967.100006</v>
      </c>
      <c r="F80" s="2">
        <f>Table5[[#This Row],[Mosaic]]/10000000</f>
        <v>7169.542196710001</v>
      </c>
    </row>
    <row r="81" spans="1:6" x14ac:dyDescent="0.3">
      <c r="A81" s="2" t="s">
        <v>88</v>
      </c>
      <c r="B81" s="2" t="str">
        <f>VLOOKUP(Table5[[#This Row],[ISO]],[1]!Table4[#Data],2,0)</f>
        <v>Ghana</v>
      </c>
      <c r="C81" s="2">
        <v>10521020494.9</v>
      </c>
      <c r="D81" s="2">
        <f>Table5[[#This Row],[Wide-scale]]/10000000</f>
        <v>1052.1020494899999</v>
      </c>
      <c r="E81" s="2">
        <v>134966633597</v>
      </c>
      <c r="F81" s="2">
        <f>Table5[[#This Row],[Mosaic]]/10000000</f>
        <v>13496.6633597</v>
      </c>
    </row>
    <row r="82" spans="1:6" x14ac:dyDescent="0.3">
      <c r="A82" s="2" t="s">
        <v>89</v>
      </c>
      <c r="B82" s="2" t="str">
        <f>VLOOKUP(Table5[[#This Row],[ISO]],[1]!Table4[#Data],2,0)</f>
        <v>Gibraltar</v>
      </c>
      <c r="C82" s="2">
        <v>697541.63594299997</v>
      </c>
      <c r="D82" s="2">
        <f>Table5[[#This Row],[Wide-scale]]/10000000</f>
        <v>6.9754163594299992E-2</v>
      </c>
      <c r="E82" s="2">
        <v>0</v>
      </c>
      <c r="F82" s="2">
        <f>Table5[[#This Row],[Mosaic]]/10000000</f>
        <v>0</v>
      </c>
    </row>
    <row r="83" spans="1:6" x14ac:dyDescent="0.3">
      <c r="A83" s="2" t="s">
        <v>90</v>
      </c>
      <c r="B83" s="2" t="str">
        <f>VLOOKUP(Table5[[#This Row],[ISO]],[1]!Table4[#Data],2,0)</f>
        <v>Greece</v>
      </c>
      <c r="C83" s="2">
        <v>12287195917.1</v>
      </c>
      <c r="D83" s="2">
        <f>Table5[[#This Row],[Wide-scale]]/10000000</f>
        <v>1228.71959171</v>
      </c>
      <c r="E83" s="2">
        <v>58419809551.900002</v>
      </c>
      <c r="F83" s="2">
        <f>Table5[[#This Row],[Mosaic]]/10000000</f>
        <v>5841.9809551899998</v>
      </c>
    </row>
    <row r="84" spans="1:6" x14ac:dyDescent="0.3">
      <c r="A84" s="2" t="s">
        <v>91</v>
      </c>
      <c r="B84" s="2" t="str">
        <f>VLOOKUP(Table5[[#This Row],[ISO]],[1]!Table4[#Data],2,0)</f>
        <v>Greenland</v>
      </c>
      <c r="C84" s="2">
        <v>0</v>
      </c>
      <c r="D84" s="2">
        <f>Table5[[#This Row],[Wide-scale]]/10000000</f>
        <v>0</v>
      </c>
      <c r="E84" s="2">
        <v>0</v>
      </c>
      <c r="F84" s="2">
        <f>Table5[[#This Row],[Mosaic]]/10000000</f>
        <v>0</v>
      </c>
    </row>
    <row r="85" spans="1:6" x14ac:dyDescent="0.3">
      <c r="A85" s="2" t="s">
        <v>92</v>
      </c>
      <c r="B85" s="2" t="str">
        <f>VLOOKUP(Table5[[#This Row],[ISO]],[1]!Table4[#Data],2,0)</f>
        <v>Grenada</v>
      </c>
      <c r="C85" s="2">
        <v>4185249.8156599998</v>
      </c>
      <c r="D85" s="2">
        <f>Table5[[#This Row],[Wide-scale]]/10000000</f>
        <v>0.41852498156599999</v>
      </c>
      <c r="E85" s="2">
        <v>36969706.704999998</v>
      </c>
      <c r="F85" s="2">
        <f>Table5[[#This Row],[Mosaic]]/10000000</f>
        <v>3.6969706704999998</v>
      </c>
    </row>
    <row r="86" spans="1:6" x14ac:dyDescent="0.3">
      <c r="A86" s="2" t="s">
        <v>93</v>
      </c>
      <c r="B86" s="2" t="str">
        <f>VLOOKUP(Table5[[#This Row],[ISO]],[1]!Table4[#Data],2,0)</f>
        <v>Guam</v>
      </c>
      <c r="C86" s="2">
        <v>0</v>
      </c>
      <c r="D86" s="2">
        <f>Table5[[#This Row],[Wide-scale]]/10000000</f>
        <v>0</v>
      </c>
      <c r="E86" s="2">
        <v>0</v>
      </c>
      <c r="F86" s="2">
        <f>Table5[[#This Row],[Mosaic]]/10000000</f>
        <v>0</v>
      </c>
    </row>
    <row r="87" spans="1:6" x14ac:dyDescent="0.3">
      <c r="A87" s="2" t="s">
        <v>94</v>
      </c>
      <c r="B87" s="2" t="str">
        <f>VLOOKUP(Table5[[#This Row],[ISO]],[1]!Table4[#Data],2,0)</f>
        <v>Guatemala</v>
      </c>
      <c r="C87" s="2">
        <v>16462680149.9</v>
      </c>
      <c r="D87" s="2">
        <f>Table5[[#This Row],[Wide-scale]]/10000000</f>
        <v>1646.26801499</v>
      </c>
      <c r="E87" s="2">
        <v>30975731427.299999</v>
      </c>
      <c r="F87" s="2">
        <f>Table5[[#This Row],[Mosaic]]/10000000</f>
        <v>3097.5731427299997</v>
      </c>
    </row>
    <row r="88" spans="1:6" x14ac:dyDescent="0.3">
      <c r="A88" s="2" t="s">
        <v>95</v>
      </c>
      <c r="B88" s="2" t="str">
        <f>VLOOKUP(Table5[[#This Row],[ISO]],[1]!Table4[#Data],2,0)</f>
        <v>Guernsey</v>
      </c>
      <c r="C88" s="2">
        <v>3487708.1797199999</v>
      </c>
      <c r="D88" s="2">
        <f>Table5[[#This Row],[Wide-scale]]/10000000</f>
        <v>0.34877081797199999</v>
      </c>
      <c r="E88" s="2">
        <v>20926249.078299999</v>
      </c>
      <c r="F88" s="2">
        <f>Table5[[#This Row],[Mosaic]]/10000000</f>
        <v>2.0926249078299999</v>
      </c>
    </row>
    <row r="89" spans="1:6" x14ac:dyDescent="0.3">
      <c r="A89" s="2" t="s">
        <v>96</v>
      </c>
      <c r="B89" s="2" t="str">
        <f>VLOOKUP(Table5[[#This Row],[ISO]],[1]!Table4[#Data],2,0)</f>
        <v>Guinea</v>
      </c>
      <c r="C89" s="2">
        <v>20132446696.599998</v>
      </c>
      <c r="D89" s="2">
        <f>Table5[[#This Row],[Wide-scale]]/10000000</f>
        <v>2013.2446696599998</v>
      </c>
      <c r="E89" s="2">
        <v>77132061477.699997</v>
      </c>
      <c r="F89" s="2">
        <f>Table5[[#This Row],[Mosaic]]/10000000</f>
        <v>7713.2061477699999</v>
      </c>
    </row>
    <row r="90" spans="1:6" x14ac:dyDescent="0.3">
      <c r="A90" s="2" t="s">
        <v>97</v>
      </c>
      <c r="B90" s="2" t="str">
        <f>VLOOKUP(Table5[[#This Row],[ISO]],[1]!Table4[#Data],2,0)</f>
        <v>Guinea-Bissau</v>
      </c>
      <c r="C90" s="2">
        <v>663362095.78199995</v>
      </c>
      <c r="D90" s="2">
        <f>Table5[[#This Row],[Wide-scale]]/10000000</f>
        <v>66.336209578199998</v>
      </c>
      <c r="E90" s="2">
        <v>10366166251.700001</v>
      </c>
      <c r="F90" s="2">
        <f>Table5[[#This Row],[Mosaic]]/10000000</f>
        <v>1036.6166251700001</v>
      </c>
    </row>
    <row r="91" spans="1:6" x14ac:dyDescent="0.3">
      <c r="A91" s="2" t="s">
        <v>98</v>
      </c>
      <c r="B91" s="2" t="str">
        <f>VLOOKUP(Table5[[#This Row],[ISO]],[1]!Table4[#Data],2,0)</f>
        <v>Guyana</v>
      </c>
      <c r="C91" s="2">
        <v>2046587159.8599999</v>
      </c>
      <c r="D91" s="2">
        <f>Table5[[#This Row],[Wide-scale]]/10000000</f>
        <v>204.65871598599998</v>
      </c>
      <c r="E91" s="2">
        <v>1042824745.73</v>
      </c>
      <c r="F91" s="2">
        <f>Table5[[#This Row],[Mosaic]]/10000000</f>
        <v>104.282474573</v>
      </c>
    </row>
    <row r="92" spans="1:6" x14ac:dyDescent="0.3">
      <c r="A92" s="2" t="s">
        <v>99</v>
      </c>
      <c r="B92" s="2" t="str">
        <f>VLOOKUP(Table5[[#This Row],[ISO]],[1]!Table4[#Data],2,0)</f>
        <v>Haiti</v>
      </c>
      <c r="C92" s="2">
        <v>1586209680.1300001</v>
      </c>
      <c r="D92" s="2">
        <f>Table5[[#This Row],[Wide-scale]]/10000000</f>
        <v>158.62096801300001</v>
      </c>
      <c r="E92" s="2">
        <v>12592021612</v>
      </c>
      <c r="F92" s="2">
        <f>Table5[[#This Row],[Mosaic]]/10000000</f>
        <v>1259.2021612000001</v>
      </c>
    </row>
    <row r="93" spans="1:6" x14ac:dyDescent="0.3">
      <c r="A93" s="2" t="s">
        <v>100</v>
      </c>
      <c r="B93" s="2" t="str">
        <f>VLOOKUP(Table5[[#This Row],[ISO]],[1]!Table4[#Data],2,0)</f>
        <v>Heard Island and McDonald Islands</v>
      </c>
      <c r="C93" s="2">
        <v>0</v>
      </c>
      <c r="D93" s="2">
        <f>Table5[[#This Row],[Wide-scale]]/10000000</f>
        <v>0</v>
      </c>
      <c r="E93" s="2">
        <v>0</v>
      </c>
      <c r="F93" s="2">
        <f>Table5[[#This Row],[Mosaic]]/10000000</f>
        <v>0</v>
      </c>
    </row>
    <row r="94" spans="1:6" x14ac:dyDescent="0.3">
      <c r="A94" s="2" t="s">
        <v>101</v>
      </c>
      <c r="B94" s="2" t="str">
        <f>VLOOKUP(Table5[[#This Row],[ISO]],[1]!Table4[#Data],2,0)</f>
        <v>Honduras</v>
      </c>
      <c r="C94" s="2">
        <v>11931449682.799999</v>
      </c>
      <c r="D94" s="2">
        <f>Table5[[#This Row],[Wide-scale]]/10000000</f>
        <v>1193.1449682799998</v>
      </c>
      <c r="E94" s="2">
        <v>36346104482.400002</v>
      </c>
      <c r="F94" s="2">
        <f>Table5[[#This Row],[Mosaic]]/10000000</f>
        <v>3634.6104482400001</v>
      </c>
    </row>
    <row r="95" spans="1:6" x14ac:dyDescent="0.3">
      <c r="A95" s="2" t="s">
        <v>102</v>
      </c>
      <c r="B95" s="2" t="str">
        <f>VLOOKUP(Table5[[#This Row],[ISO]],[1]!Table4[#Data],2,0)</f>
        <v>Hong Kong SAR, China</v>
      </c>
      <c r="C95" s="2">
        <v>34877081.797200002</v>
      </c>
      <c r="D95" s="2">
        <f>Table5[[#This Row],[Wide-scale]]/10000000</f>
        <v>3.4877081797200002</v>
      </c>
      <c r="E95" s="2">
        <v>172292784.07800001</v>
      </c>
      <c r="F95" s="2">
        <f>Table5[[#This Row],[Mosaic]]/10000000</f>
        <v>17.229278407800003</v>
      </c>
    </row>
    <row r="96" spans="1:6" x14ac:dyDescent="0.3">
      <c r="A96" s="2" t="s">
        <v>103</v>
      </c>
      <c r="B96" s="2" t="str">
        <f>VLOOKUP(Table5[[#This Row],[ISO]],[1]!Table4[#Data],2,0)</f>
        <v>Hungary</v>
      </c>
      <c r="C96" s="2">
        <v>927032834.16799998</v>
      </c>
      <c r="D96" s="2">
        <f>Table5[[#This Row],[Wide-scale]]/10000000</f>
        <v>92.703283416800005</v>
      </c>
      <c r="E96" s="2">
        <v>26729795489.299999</v>
      </c>
      <c r="F96" s="2">
        <f>Table5[[#This Row],[Mosaic]]/10000000</f>
        <v>2672.97954893</v>
      </c>
    </row>
    <row r="97" spans="1:6" x14ac:dyDescent="0.3">
      <c r="A97" s="2" t="s">
        <v>104</v>
      </c>
      <c r="B97" s="2" t="str">
        <f>VLOOKUP(Table5[[#This Row],[ISO]],[1]!Table4[#Data],2,0)</f>
        <v>Iceland</v>
      </c>
      <c r="C97" s="2">
        <v>0</v>
      </c>
      <c r="D97" s="2">
        <f>Table5[[#This Row],[Wide-scale]]/10000000</f>
        <v>0</v>
      </c>
      <c r="E97" s="2">
        <v>32784456.8893</v>
      </c>
      <c r="F97" s="2">
        <f>Table5[[#This Row],[Mosaic]]/10000000</f>
        <v>3.2784456889300002</v>
      </c>
    </row>
    <row r="98" spans="1:6" x14ac:dyDescent="0.3">
      <c r="A98" s="2" t="s">
        <v>105</v>
      </c>
      <c r="B98" s="2" t="str">
        <f>VLOOKUP(Table5[[#This Row],[ISO]],[1]!Table4[#Data],2,0)</f>
        <v>India</v>
      </c>
      <c r="C98" s="2">
        <v>173542081148</v>
      </c>
      <c r="D98" s="2">
        <f>Table5[[#This Row],[Wide-scale]]/10000000</f>
        <v>17354.2081148</v>
      </c>
      <c r="E98" s="2">
        <v>549665599290</v>
      </c>
      <c r="F98" s="2">
        <f>Table5[[#This Row],[Mosaic]]/10000000</f>
        <v>54966.559929000003</v>
      </c>
    </row>
    <row r="99" spans="1:6" x14ac:dyDescent="0.3">
      <c r="A99" s="2" t="s">
        <v>106</v>
      </c>
      <c r="B99" s="2" t="str">
        <f>VLOOKUP(Table5[[#This Row],[ISO]],[1]!Table4[#Data],2,0)</f>
        <v>Indonesia</v>
      </c>
      <c r="C99" s="2">
        <v>86472143983</v>
      </c>
      <c r="D99" s="2">
        <f>Table5[[#This Row],[Wide-scale]]/10000000</f>
        <v>8647.2143983000005</v>
      </c>
      <c r="E99" s="2">
        <v>315996824207</v>
      </c>
      <c r="F99" s="2">
        <f>Table5[[#This Row],[Mosaic]]/10000000</f>
        <v>31599.682420699999</v>
      </c>
    </row>
    <row r="100" spans="1:6" x14ac:dyDescent="0.3">
      <c r="A100" s="2" t="s">
        <v>107</v>
      </c>
      <c r="B100" s="2" t="str">
        <f>VLOOKUP(Table5[[#This Row],[ISO]],[1]!Table4[#Data],2,0)</f>
        <v>Iran, Islamic Rep.</v>
      </c>
      <c r="C100" s="2">
        <v>5811916910.6800003</v>
      </c>
      <c r="D100" s="2">
        <f>Table5[[#This Row],[Wide-scale]]/10000000</f>
        <v>581.19169106800007</v>
      </c>
      <c r="E100" s="2">
        <v>7766428574.5900002</v>
      </c>
      <c r="F100" s="2">
        <f>Table5[[#This Row],[Mosaic]]/10000000</f>
        <v>776.64285745899997</v>
      </c>
    </row>
    <row r="101" spans="1:6" x14ac:dyDescent="0.3">
      <c r="A101" s="2" t="s">
        <v>108</v>
      </c>
      <c r="B101" s="2" t="str">
        <f>VLOOKUP(Table5[[#This Row],[ISO]],[1]!Table4[#Data],2,0)</f>
        <v>Iraq</v>
      </c>
      <c r="C101" s="2">
        <v>0</v>
      </c>
      <c r="D101" s="2">
        <f>Table5[[#This Row],[Wide-scale]]/10000000</f>
        <v>0</v>
      </c>
      <c r="E101" s="2">
        <v>0</v>
      </c>
      <c r="F101" s="2">
        <f>Table5[[#This Row],[Mosaic]]/10000000</f>
        <v>0</v>
      </c>
    </row>
    <row r="102" spans="1:6" x14ac:dyDescent="0.3">
      <c r="A102" s="2" t="s">
        <v>109</v>
      </c>
      <c r="B102" s="2" t="str">
        <f>VLOOKUP(Table5[[#This Row],[ISO]],[1]!Table4[#Data],2,0)</f>
        <v>Ireland</v>
      </c>
      <c r="C102" s="2">
        <v>13806441600.200001</v>
      </c>
      <c r="D102" s="2">
        <f>Table5[[#This Row],[Wide-scale]]/10000000</f>
        <v>1380.6441600200001</v>
      </c>
      <c r="E102" s="2">
        <v>44136249472.699997</v>
      </c>
      <c r="F102" s="2">
        <f>Table5[[#This Row],[Mosaic]]/10000000</f>
        <v>4413.6249472700001</v>
      </c>
    </row>
    <row r="103" spans="1:6" x14ac:dyDescent="0.3">
      <c r="A103" s="2" t="s">
        <v>110</v>
      </c>
      <c r="B103" s="2" t="str">
        <f>VLOOKUP(Table5[[#This Row],[ISO]],[1]!Table4[#Data],2,0)</f>
        <v>Isle of Man</v>
      </c>
      <c r="C103" s="2">
        <v>141600952.09599999</v>
      </c>
      <c r="D103" s="2">
        <f>Table5[[#This Row],[Wide-scale]]/10000000</f>
        <v>14.160095209599998</v>
      </c>
      <c r="E103" s="2">
        <v>264368280.02200001</v>
      </c>
      <c r="F103" s="2">
        <f>Table5[[#This Row],[Mosaic]]/10000000</f>
        <v>26.436828002200002</v>
      </c>
    </row>
    <row r="104" spans="1:6" x14ac:dyDescent="0.3">
      <c r="A104" s="2" t="s">
        <v>111</v>
      </c>
      <c r="B104" s="2" t="str">
        <f>VLOOKUP(Table5[[#This Row],[ISO]],[1]!Table4[#Data],2,0)</f>
        <v>Israel</v>
      </c>
      <c r="C104" s="2">
        <v>5580333.0875399997</v>
      </c>
      <c r="D104" s="2">
        <f>Table5[[#This Row],[Wide-scale]]/10000000</f>
        <v>0.55803330875399992</v>
      </c>
      <c r="E104" s="2">
        <v>2687627923.29</v>
      </c>
      <c r="F104" s="2">
        <f>Table5[[#This Row],[Mosaic]]/10000000</f>
        <v>268.76279232899998</v>
      </c>
    </row>
    <row r="105" spans="1:6" x14ac:dyDescent="0.3">
      <c r="A105" s="2" t="s">
        <v>112</v>
      </c>
      <c r="B105" s="2" t="str">
        <f>VLOOKUP(Table5[[#This Row],[ISO]],[1]!Table4[#Data],2,0)</f>
        <v>Italy</v>
      </c>
      <c r="C105" s="2">
        <v>9826269025.5300007</v>
      </c>
      <c r="D105" s="2">
        <f>Table5[[#This Row],[Wide-scale]]/10000000</f>
        <v>982.62690255300004</v>
      </c>
      <c r="E105" s="2">
        <v>85000331131.100006</v>
      </c>
      <c r="F105" s="2">
        <f>Table5[[#This Row],[Mosaic]]/10000000</f>
        <v>8500.0331131100011</v>
      </c>
    </row>
    <row r="106" spans="1:6" x14ac:dyDescent="0.3">
      <c r="A106" s="2" t="s">
        <v>113</v>
      </c>
      <c r="B106" s="2" t="str">
        <f>VLOOKUP(Table5[[#This Row],[ISO]],[1]!Table4[#Data],2,0)</f>
        <v>Jamaica</v>
      </c>
      <c r="C106" s="2">
        <v>292269945.45999998</v>
      </c>
      <c r="D106" s="2">
        <f>Table5[[#This Row],[Wide-scale]]/10000000</f>
        <v>29.226994545999997</v>
      </c>
      <c r="E106" s="2">
        <v>3899955286.5599999</v>
      </c>
      <c r="F106" s="2">
        <f>Table5[[#This Row],[Mosaic]]/10000000</f>
        <v>389.99552865599998</v>
      </c>
    </row>
    <row r="107" spans="1:6" x14ac:dyDescent="0.3">
      <c r="A107" s="2" t="s">
        <v>114</v>
      </c>
      <c r="B107" s="2" t="str">
        <f>VLOOKUP(Table5[[#This Row],[ISO]],[1]!Table4[#Data],2,0)</f>
        <v>Japan</v>
      </c>
      <c r="C107" s="2">
        <v>5030670278.4200001</v>
      </c>
      <c r="D107" s="2">
        <f>Table5[[#This Row],[Wide-scale]]/10000000</f>
        <v>503.06702784200002</v>
      </c>
      <c r="E107" s="2">
        <v>46897816809.400002</v>
      </c>
      <c r="F107" s="2">
        <f>Table5[[#This Row],[Mosaic]]/10000000</f>
        <v>4689.7816809400001</v>
      </c>
    </row>
    <row r="108" spans="1:6" x14ac:dyDescent="0.3">
      <c r="A108" s="2" t="s">
        <v>115</v>
      </c>
      <c r="B108" s="2" t="str">
        <f>VLOOKUP(Table5[[#This Row],[ISO]],[1]!Table4[#Data],2,0)</f>
        <v>Jersey</v>
      </c>
      <c r="C108" s="2">
        <v>5580333.0875399997</v>
      </c>
      <c r="D108" s="2">
        <f>Table5[[#This Row],[Wide-scale]]/10000000</f>
        <v>0.55803330875399992</v>
      </c>
      <c r="E108" s="2">
        <v>25111498.894000001</v>
      </c>
      <c r="F108" s="2">
        <f>Table5[[#This Row],[Mosaic]]/10000000</f>
        <v>2.5111498893999999</v>
      </c>
    </row>
    <row r="109" spans="1:6" x14ac:dyDescent="0.3">
      <c r="A109" s="2" t="s">
        <v>116</v>
      </c>
      <c r="B109" s="2" t="str">
        <f>VLOOKUP(Table5[[#This Row],[ISO]],[1]!Table4[#Data],2,0)</f>
        <v>Jordan</v>
      </c>
      <c r="C109" s="2">
        <v>0</v>
      </c>
      <c r="D109" s="2">
        <f>Table5[[#This Row],[Wide-scale]]/10000000</f>
        <v>0</v>
      </c>
      <c r="E109" s="2">
        <v>27901665.4377</v>
      </c>
      <c r="F109" s="2">
        <f>Table5[[#This Row],[Mosaic]]/10000000</f>
        <v>2.7901665437699998</v>
      </c>
    </row>
    <row r="110" spans="1:6" x14ac:dyDescent="0.3">
      <c r="A110" s="2" t="s">
        <v>117</v>
      </c>
      <c r="B110" s="2" t="str">
        <f>VLOOKUP(Table5[[#This Row],[ISO]],[1]!Table4[#Data],2,0)</f>
        <v>Kazakhstan</v>
      </c>
      <c r="C110" s="2">
        <v>7590648082.3299999</v>
      </c>
      <c r="D110" s="2">
        <f>Table5[[#This Row],[Wide-scale]]/10000000</f>
        <v>759.06480823300001</v>
      </c>
      <c r="E110" s="2">
        <v>60700770701.400002</v>
      </c>
      <c r="F110" s="2">
        <f>Table5[[#This Row],[Mosaic]]/10000000</f>
        <v>6070.0770701399997</v>
      </c>
    </row>
    <row r="111" spans="1:6" x14ac:dyDescent="0.3">
      <c r="A111" s="2" t="s">
        <v>118</v>
      </c>
      <c r="B111" s="2" t="str">
        <f>VLOOKUP(Table5[[#This Row],[ISO]],[1]!Table4[#Data],2,0)</f>
        <v>Kenya</v>
      </c>
      <c r="C111" s="2">
        <v>25959709523.299999</v>
      </c>
      <c r="D111" s="2">
        <f>Table5[[#This Row],[Wide-scale]]/10000000</f>
        <v>2595.9709523299998</v>
      </c>
      <c r="E111" s="2">
        <v>60982577522.300003</v>
      </c>
      <c r="F111" s="2">
        <f>Table5[[#This Row],[Mosaic]]/10000000</f>
        <v>6098.2577522300007</v>
      </c>
    </row>
    <row r="112" spans="1:6" x14ac:dyDescent="0.3">
      <c r="A112" s="2" t="s">
        <v>119</v>
      </c>
      <c r="B112" s="2" t="str">
        <f>VLOOKUP(Table5[[#This Row],[ISO]],[1]!Table4[#Data],2,0)</f>
        <v>Kiribati</v>
      </c>
      <c r="C112" s="2">
        <v>0</v>
      </c>
      <c r="D112" s="2">
        <f>Table5[[#This Row],[Wide-scale]]/10000000</f>
        <v>0</v>
      </c>
      <c r="E112" s="2">
        <v>0</v>
      </c>
      <c r="F112" s="2">
        <f>Table5[[#This Row],[Mosaic]]/10000000</f>
        <v>0</v>
      </c>
    </row>
    <row r="113" spans="1:6" x14ac:dyDescent="0.3">
      <c r="A113" s="2" t="s">
        <v>120</v>
      </c>
      <c r="B113" s="2" t="str">
        <f>VLOOKUP(Table5[[#This Row],[ISO]],[1]!Table4[#Data],2,0)</f>
        <v>Korea, Dem. People's Rep.</v>
      </c>
      <c r="C113" s="2">
        <v>13515566738</v>
      </c>
      <c r="D113" s="2">
        <f>Table5[[#This Row],[Wide-scale]]/10000000</f>
        <v>1351.5566738</v>
      </c>
      <c r="E113" s="2">
        <v>15867677134.4</v>
      </c>
      <c r="F113" s="2">
        <f>Table5[[#This Row],[Mosaic]]/10000000</f>
        <v>1586.7677134399999</v>
      </c>
    </row>
    <row r="114" spans="1:6" x14ac:dyDescent="0.3">
      <c r="A114" s="2" t="s">
        <v>121</v>
      </c>
      <c r="B114" s="2" t="str">
        <f>VLOOKUP(Table5[[#This Row],[ISO]],[1]!Table4[#Data],2,0)</f>
        <v>Korea, Rep.</v>
      </c>
      <c r="C114" s="2">
        <v>4711893750.8000002</v>
      </c>
      <c r="D114" s="2">
        <f>Table5[[#This Row],[Wide-scale]]/10000000</f>
        <v>471.18937507999999</v>
      </c>
      <c r="E114" s="2">
        <v>17013040500.700001</v>
      </c>
      <c r="F114" s="2">
        <f>Table5[[#This Row],[Mosaic]]/10000000</f>
        <v>1701.3040500700001</v>
      </c>
    </row>
    <row r="115" spans="1:6" x14ac:dyDescent="0.3">
      <c r="A115" s="2" t="s">
        <v>122</v>
      </c>
      <c r="B115" s="2" t="str">
        <f>VLOOKUP(Table5[[#This Row],[ISO]],[1]!Table4[#Data],2,0)</f>
        <v>Kuwait</v>
      </c>
      <c r="C115" s="2">
        <v>0</v>
      </c>
      <c r="D115" s="2">
        <f>Table5[[#This Row],[Wide-scale]]/10000000</f>
        <v>0</v>
      </c>
      <c r="E115" s="2">
        <v>0</v>
      </c>
      <c r="F115" s="2">
        <f>Table5[[#This Row],[Mosaic]]/10000000</f>
        <v>0</v>
      </c>
    </row>
    <row r="116" spans="1:6" x14ac:dyDescent="0.3">
      <c r="A116" s="2" t="s">
        <v>123</v>
      </c>
      <c r="B116" s="2" t="str">
        <f>VLOOKUP(Table5[[#This Row],[ISO]],[1]!Table4[#Data],2,0)</f>
        <v>Kyrgyz Republic</v>
      </c>
      <c r="C116" s="2">
        <v>0</v>
      </c>
      <c r="D116" s="2">
        <f>Table5[[#This Row],[Wide-scale]]/10000000</f>
        <v>0</v>
      </c>
      <c r="E116" s="2">
        <v>15266396244.200001</v>
      </c>
      <c r="F116" s="2">
        <f>Table5[[#This Row],[Mosaic]]/10000000</f>
        <v>1526.63962442</v>
      </c>
    </row>
    <row r="117" spans="1:6" x14ac:dyDescent="0.3">
      <c r="A117" s="2" t="s">
        <v>124</v>
      </c>
      <c r="B117" s="2" t="str">
        <f>VLOOKUP(Table5[[#This Row],[ISO]],[1]!Table4[#Data],2,0)</f>
        <v>Lao PDR</v>
      </c>
      <c r="C117" s="2">
        <v>35360478150.900002</v>
      </c>
      <c r="D117" s="2">
        <f>Table5[[#This Row],[Wide-scale]]/10000000</f>
        <v>3536.0478150900003</v>
      </c>
      <c r="E117" s="2">
        <v>24848525697.200001</v>
      </c>
      <c r="F117" s="2">
        <f>Table5[[#This Row],[Mosaic]]/10000000</f>
        <v>2484.8525697200002</v>
      </c>
    </row>
    <row r="118" spans="1:6" x14ac:dyDescent="0.3">
      <c r="A118" s="2" t="s">
        <v>125</v>
      </c>
      <c r="B118" s="2" t="str">
        <f>VLOOKUP(Table5[[#This Row],[ISO]],[1]!Table4[#Data],2,0)</f>
        <v>Latvia</v>
      </c>
      <c r="C118" s="2">
        <v>3348199852.5300002</v>
      </c>
      <c r="D118" s="2">
        <f>Table5[[#This Row],[Wide-scale]]/10000000</f>
        <v>334.81998525300003</v>
      </c>
      <c r="E118" s="2">
        <v>15782577054.799999</v>
      </c>
      <c r="F118" s="2">
        <f>Table5[[#This Row],[Mosaic]]/10000000</f>
        <v>1578.2577054799999</v>
      </c>
    </row>
    <row r="119" spans="1:6" x14ac:dyDescent="0.3">
      <c r="A119" s="2" t="s">
        <v>126</v>
      </c>
      <c r="B119" s="2" t="str">
        <f>VLOOKUP(Table5[[#This Row],[ISO]],[1]!Table4[#Data],2,0)</f>
        <v>Lebanon</v>
      </c>
      <c r="C119" s="2">
        <v>221818240.22999999</v>
      </c>
      <c r="D119" s="2">
        <f>Table5[[#This Row],[Wide-scale]]/10000000</f>
        <v>22.181824022999997</v>
      </c>
      <c r="E119" s="2">
        <v>2245386526.0999999</v>
      </c>
      <c r="F119" s="2">
        <f>Table5[[#This Row],[Mosaic]]/10000000</f>
        <v>224.53865260999999</v>
      </c>
    </row>
    <row r="120" spans="1:6" x14ac:dyDescent="0.3">
      <c r="A120" s="2" t="s">
        <v>127</v>
      </c>
      <c r="B120" s="2" t="str">
        <f>VLOOKUP(Table5[[#This Row],[ISO]],[1]!Table4[#Data],2,0)</f>
        <v>Lesotho</v>
      </c>
      <c r="C120" s="2">
        <v>0</v>
      </c>
      <c r="D120" s="2">
        <f>Table5[[#This Row],[Wide-scale]]/10000000</f>
        <v>0</v>
      </c>
      <c r="E120" s="2">
        <v>64871372.142700002</v>
      </c>
      <c r="F120" s="2">
        <f>Table5[[#This Row],[Mosaic]]/10000000</f>
        <v>6.4871372142700006</v>
      </c>
    </row>
    <row r="121" spans="1:6" x14ac:dyDescent="0.3">
      <c r="A121" s="2" t="s">
        <v>128</v>
      </c>
      <c r="B121" s="2" t="str">
        <f>VLOOKUP(Table5[[#This Row],[ISO]],[1]!Table4[#Data],2,0)</f>
        <v>Liberia</v>
      </c>
      <c r="C121" s="2">
        <v>214145282.23500001</v>
      </c>
      <c r="D121" s="2">
        <f>Table5[[#This Row],[Wide-scale]]/10000000</f>
        <v>21.414528223500003</v>
      </c>
      <c r="E121" s="2">
        <v>12312307416</v>
      </c>
      <c r="F121" s="2">
        <f>Table5[[#This Row],[Mosaic]]/10000000</f>
        <v>1231.2307416000001</v>
      </c>
    </row>
    <row r="122" spans="1:6" x14ac:dyDescent="0.3">
      <c r="A122" s="2" t="s">
        <v>129</v>
      </c>
      <c r="B122" s="2" t="str">
        <f>VLOOKUP(Table5[[#This Row],[ISO]],[1]!Table4[#Data],2,0)</f>
        <v>Libya</v>
      </c>
      <c r="C122" s="2">
        <v>0</v>
      </c>
      <c r="D122" s="2">
        <f>Table5[[#This Row],[Wide-scale]]/10000000</f>
        <v>0</v>
      </c>
      <c r="E122" s="2">
        <v>4022722614.48</v>
      </c>
      <c r="F122" s="2">
        <f>Table5[[#This Row],[Mosaic]]/10000000</f>
        <v>402.27226144799999</v>
      </c>
    </row>
    <row r="123" spans="1:6" x14ac:dyDescent="0.3">
      <c r="A123" s="2" t="s">
        <v>130</v>
      </c>
      <c r="B123" s="2" t="str">
        <f>VLOOKUP(Table5[[#This Row],[ISO]],[1]!Table4[#Data],2,0)</f>
        <v>Liechtenstein</v>
      </c>
      <c r="C123" s="2">
        <v>10463124.539100001</v>
      </c>
      <c r="D123" s="2">
        <f>Table5[[#This Row],[Wide-scale]]/10000000</f>
        <v>1.0463124539100002</v>
      </c>
      <c r="E123" s="2">
        <v>29296748.709600002</v>
      </c>
      <c r="F123" s="2">
        <f>Table5[[#This Row],[Mosaic]]/10000000</f>
        <v>2.92967487096</v>
      </c>
    </row>
    <row r="124" spans="1:6" x14ac:dyDescent="0.3">
      <c r="A124" s="2" t="s">
        <v>131</v>
      </c>
      <c r="B124" s="2" t="str">
        <f>VLOOKUP(Table5[[#This Row],[ISO]],[1]!Table4[#Data],2,0)</f>
        <v>Lithuania</v>
      </c>
      <c r="C124" s="2">
        <v>2315838231.3299999</v>
      </c>
      <c r="D124" s="2">
        <f>Table5[[#This Row],[Wide-scale]]/10000000</f>
        <v>231.58382313299998</v>
      </c>
      <c r="E124" s="2">
        <v>15316619242</v>
      </c>
      <c r="F124" s="2">
        <f>Table5[[#This Row],[Mosaic]]/10000000</f>
        <v>1531.6619241999999</v>
      </c>
    </row>
    <row r="125" spans="1:6" x14ac:dyDescent="0.3">
      <c r="A125" s="2" t="s">
        <v>132</v>
      </c>
      <c r="B125" s="2" t="str">
        <f>VLOOKUP(Table5[[#This Row],[ISO]],[1]!Table4[#Data],2,0)</f>
        <v>Luxembourg</v>
      </c>
      <c r="C125" s="2">
        <v>6975416.3594300002</v>
      </c>
      <c r="D125" s="2">
        <f>Table5[[#This Row],[Wide-scale]]/10000000</f>
        <v>0.697541635943</v>
      </c>
      <c r="E125" s="2">
        <v>791709756.79499996</v>
      </c>
      <c r="F125" s="2">
        <f>Table5[[#This Row],[Mosaic]]/10000000</f>
        <v>79.170975679499989</v>
      </c>
    </row>
    <row r="126" spans="1:6" x14ac:dyDescent="0.3">
      <c r="A126" s="2" t="s">
        <v>133</v>
      </c>
      <c r="B126" s="2" t="str">
        <f>VLOOKUP(Table5[[#This Row],[ISO]],[1]!Table4[#Data],2,0)</f>
        <v>Macao SAR, China</v>
      </c>
      <c r="C126" s="2">
        <v>5580333.0875399997</v>
      </c>
      <c r="D126" s="2">
        <f>Table5[[#This Row],[Wide-scale]]/10000000</f>
        <v>0.55803330875399992</v>
      </c>
      <c r="E126" s="2">
        <v>0</v>
      </c>
      <c r="F126" s="2">
        <f>Table5[[#This Row],[Mosaic]]/10000000</f>
        <v>0</v>
      </c>
    </row>
    <row r="127" spans="1:6" x14ac:dyDescent="0.3">
      <c r="A127" s="2" t="s">
        <v>134</v>
      </c>
      <c r="B127" s="2" t="str">
        <f>VLOOKUP(Table5[[#This Row],[ISO]],[1]!Table4[#Data],2,0)</f>
        <v>Macedonia, FYR</v>
      </c>
      <c r="C127" s="2">
        <v>2356993187.8499999</v>
      </c>
      <c r="D127" s="2">
        <f>Table5[[#This Row],[Wide-scale]]/10000000</f>
        <v>235.699318785</v>
      </c>
      <c r="E127" s="2">
        <v>8311906133.8999996</v>
      </c>
      <c r="F127" s="2">
        <f>Table5[[#This Row],[Mosaic]]/10000000</f>
        <v>831.19061338999995</v>
      </c>
    </row>
    <row r="128" spans="1:6" x14ac:dyDescent="0.3">
      <c r="A128" s="2" t="s">
        <v>135</v>
      </c>
      <c r="B128" s="2" t="str">
        <f>VLOOKUP(Table5[[#This Row],[ISO]],[1]!Table4[#Data],2,0)</f>
        <v>Madagascar</v>
      </c>
      <c r="C128" s="2">
        <v>30963175677.900002</v>
      </c>
      <c r="D128" s="2">
        <f>Table5[[#This Row],[Wide-scale]]/10000000</f>
        <v>3096.3175677900003</v>
      </c>
      <c r="E128" s="2">
        <v>330562888649</v>
      </c>
      <c r="F128" s="2">
        <f>Table5[[#This Row],[Mosaic]]/10000000</f>
        <v>33056.288864900001</v>
      </c>
    </row>
    <row r="129" spans="1:6" x14ac:dyDescent="0.3">
      <c r="A129" s="2" t="s">
        <v>136</v>
      </c>
      <c r="B129" s="2" t="str">
        <f>VLOOKUP(Table5[[#This Row],[ISO]],[1]!Table4[#Data],2,0)</f>
        <v>Malawi</v>
      </c>
      <c r="C129" s="2">
        <v>4882791.4516000003</v>
      </c>
      <c r="D129" s="2">
        <f>Table5[[#This Row],[Wide-scale]]/10000000</f>
        <v>0.48827914516000004</v>
      </c>
      <c r="E129" s="2">
        <v>49045547506.400002</v>
      </c>
      <c r="F129" s="2">
        <f>Table5[[#This Row],[Mosaic]]/10000000</f>
        <v>4904.5547506399998</v>
      </c>
    </row>
    <row r="130" spans="1:6" x14ac:dyDescent="0.3">
      <c r="A130" s="2" t="s">
        <v>137</v>
      </c>
      <c r="B130" s="2" t="str">
        <f>VLOOKUP(Table5[[#This Row],[ISO]],[1]!Table4[#Data],2,0)</f>
        <v>Malaysia</v>
      </c>
      <c r="C130" s="2">
        <v>10633324698.299999</v>
      </c>
      <c r="D130" s="2">
        <f>Table5[[#This Row],[Wide-scale]]/10000000</f>
        <v>1063.33246983</v>
      </c>
      <c r="E130" s="2">
        <v>67493431152.199997</v>
      </c>
      <c r="F130" s="2">
        <f>Table5[[#This Row],[Mosaic]]/10000000</f>
        <v>6749.3431152200001</v>
      </c>
    </row>
    <row r="131" spans="1:6" x14ac:dyDescent="0.3">
      <c r="A131" s="2" t="s">
        <v>138</v>
      </c>
      <c r="B131" s="2" t="str">
        <f>VLOOKUP(Table5[[#This Row],[ISO]],[1]!Table4[#Data],2,0)</f>
        <v>Maldives</v>
      </c>
      <c r="C131" s="2">
        <v>0</v>
      </c>
      <c r="D131" s="2">
        <f>Table5[[#This Row],[Wide-scale]]/10000000</f>
        <v>0</v>
      </c>
      <c r="E131" s="2">
        <v>0</v>
      </c>
      <c r="F131" s="2">
        <f>Table5[[#This Row],[Mosaic]]/10000000</f>
        <v>0</v>
      </c>
    </row>
    <row r="132" spans="1:6" x14ac:dyDescent="0.3">
      <c r="A132" s="2" t="s">
        <v>139</v>
      </c>
      <c r="B132" s="2" t="str">
        <f>VLOOKUP(Table5[[#This Row],[ISO]],[1]!Table4[#Data],2,0)</f>
        <v>Mali</v>
      </c>
      <c r="C132" s="2">
        <v>0</v>
      </c>
      <c r="D132" s="2">
        <f>Table5[[#This Row],[Wide-scale]]/10000000</f>
        <v>0</v>
      </c>
      <c r="E132" s="2">
        <v>173283990743</v>
      </c>
      <c r="F132" s="2">
        <f>Table5[[#This Row],[Mosaic]]/10000000</f>
        <v>17328.399074299999</v>
      </c>
    </row>
    <row r="133" spans="1:6" x14ac:dyDescent="0.3">
      <c r="A133" s="2" t="s">
        <v>140</v>
      </c>
      <c r="B133" s="2" t="str">
        <f>VLOOKUP(Table5[[#This Row],[ISO]],[1]!Table4[#Data],2,0)</f>
        <v>Malta</v>
      </c>
      <c r="C133" s="2">
        <v>0</v>
      </c>
      <c r="D133" s="2">
        <f>Table5[[#This Row],[Wide-scale]]/10000000</f>
        <v>0</v>
      </c>
      <c r="E133" s="2">
        <v>31389373.617400002</v>
      </c>
      <c r="F133" s="2">
        <f>Table5[[#This Row],[Mosaic]]/10000000</f>
        <v>3.13893736174</v>
      </c>
    </row>
    <row r="134" spans="1:6" x14ac:dyDescent="0.3">
      <c r="A134" s="2" t="s">
        <v>141</v>
      </c>
      <c r="B134" s="2" t="str">
        <f>VLOOKUP(Table5[[#This Row],[ISO]],[1]!Table4[#Data],2,0)</f>
        <v>Marshall Islands</v>
      </c>
      <c r="C134" s="2">
        <v>0</v>
      </c>
      <c r="D134" s="2">
        <f>Table5[[#This Row],[Wide-scale]]/10000000</f>
        <v>0</v>
      </c>
      <c r="E134" s="2">
        <v>0</v>
      </c>
      <c r="F134" s="2">
        <f>Table5[[#This Row],[Mosaic]]/10000000</f>
        <v>0</v>
      </c>
    </row>
    <row r="135" spans="1:6" x14ac:dyDescent="0.3">
      <c r="A135" s="2" t="s">
        <v>142</v>
      </c>
      <c r="B135" s="2" t="str">
        <f>VLOOKUP(Table5[[#This Row],[ISO]],[1]!Table4[#Data],2,0)</f>
        <v>Mauritania</v>
      </c>
      <c r="C135" s="2">
        <v>0</v>
      </c>
      <c r="D135" s="2">
        <f>Table5[[#This Row],[Wide-scale]]/10000000</f>
        <v>0</v>
      </c>
      <c r="E135" s="2">
        <v>0</v>
      </c>
      <c r="F135" s="2">
        <f>Table5[[#This Row],[Mosaic]]/10000000</f>
        <v>0</v>
      </c>
    </row>
    <row r="136" spans="1:6" x14ac:dyDescent="0.3">
      <c r="A136" s="2" t="s">
        <v>143</v>
      </c>
      <c r="B136" s="2" t="str">
        <f>VLOOKUP(Table5[[#This Row],[ISO]],[1]!Table4[#Data],2,0)</f>
        <v>Mauritius</v>
      </c>
      <c r="C136" s="2">
        <v>94865662.488299996</v>
      </c>
      <c r="D136" s="2">
        <f>Table5[[#This Row],[Wide-scale]]/10000000</f>
        <v>9.48656624883</v>
      </c>
      <c r="E136" s="2">
        <v>1161406823.8499999</v>
      </c>
      <c r="F136" s="2">
        <f>Table5[[#This Row],[Mosaic]]/10000000</f>
        <v>116.14068238499999</v>
      </c>
    </row>
    <row r="137" spans="1:6" x14ac:dyDescent="0.3">
      <c r="A137" s="2" t="s">
        <v>144</v>
      </c>
      <c r="B137" s="2" t="str">
        <f>VLOOKUP(Table5[[#This Row],[ISO]],[1]!Table4[#Data],2,0)</f>
        <v>Mexico</v>
      </c>
      <c r="C137" s="2">
        <v>89848943042.600006</v>
      </c>
      <c r="D137" s="2">
        <f>Table5[[#This Row],[Wide-scale]]/10000000</f>
        <v>8984.8943042600004</v>
      </c>
      <c r="E137" s="2">
        <v>393216078389</v>
      </c>
      <c r="F137" s="2">
        <f>Table5[[#This Row],[Mosaic]]/10000000</f>
        <v>39321.607838900003</v>
      </c>
    </row>
    <row r="138" spans="1:6" x14ac:dyDescent="0.3">
      <c r="A138" s="2" t="s">
        <v>145</v>
      </c>
      <c r="B138" s="2" t="str">
        <f>VLOOKUP(Table5[[#This Row],[ISO]],[1]!Table4[#Data],2,0)</f>
        <v>Micronesia, Fed. Sts.</v>
      </c>
      <c r="C138" s="2">
        <v>0</v>
      </c>
      <c r="D138" s="2">
        <f>Table5[[#This Row],[Wide-scale]]/10000000</f>
        <v>0</v>
      </c>
      <c r="E138" s="2">
        <v>1395083.27189</v>
      </c>
      <c r="F138" s="2">
        <f>Table5[[#This Row],[Mosaic]]/10000000</f>
        <v>0.139508327189</v>
      </c>
    </row>
    <row r="139" spans="1:6" x14ac:dyDescent="0.3">
      <c r="A139" s="2" t="s">
        <v>146</v>
      </c>
      <c r="B139" s="2" t="str">
        <f>VLOOKUP(Table5[[#This Row],[ISO]],[1]!Table4[#Data],2,0)</f>
        <v>Moldova</v>
      </c>
      <c r="C139" s="2">
        <v>41852498.156599998</v>
      </c>
      <c r="D139" s="2">
        <f>Table5[[#This Row],[Wide-scale]]/10000000</f>
        <v>4.1852498156599998</v>
      </c>
      <c r="E139" s="2">
        <v>7635290747.0299997</v>
      </c>
      <c r="F139" s="2">
        <f>Table5[[#This Row],[Mosaic]]/10000000</f>
        <v>763.52907470299999</v>
      </c>
    </row>
    <row r="140" spans="1:6" x14ac:dyDescent="0.3">
      <c r="A140" s="2" t="s">
        <v>147</v>
      </c>
      <c r="B140" s="2" t="str">
        <f>VLOOKUP(Table5[[#This Row],[ISO]],[1]!Table4[#Data],2,0)</f>
        <v>Monaco</v>
      </c>
      <c r="C140" s="2">
        <v>0</v>
      </c>
      <c r="D140" s="2">
        <f>Table5[[#This Row],[Wide-scale]]/10000000</f>
        <v>0</v>
      </c>
      <c r="E140" s="2">
        <v>4882791.4516000003</v>
      </c>
      <c r="F140" s="2">
        <f>Table5[[#This Row],[Mosaic]]/10000000</f>
        <v>0.48827914516000004</v>
      </c>
    </row>
    <row r="141" spans="1:6" x14ac:dyDescent="0.3">
      <c r="A141" s="2" t="s">
        <v>148</v>
      </c>
      <c r="B141" s="2" t="str">
        <f>VLOOKUP(Table5[[#This Row],[ISO]],[1]!Table4[#Data],2,0)</f>
        <v>Mongolia</v>
      </c>
      <c r="C141" s="2">
        <v>34546447061.699997</v>
      </c>
      <c r="D141" s="2">
        <f>Table5[[#This Row],[Wide-scale]]/10000000</f>
        <v>3454.6447061699996</v>
      </c>
      <c r="E141" s="2">
        <v>77157172976.600006</v>
      </c>
      <c r="F141" s="2">
        <f>Table5[[#This Row],[Mosaic]]/10000000</f>
        <v>7715.7172976600004</v>
      </c>
    </row>
    <row r="142" spans="1:6" x14ac:dyDescent="0.3">
      <c r="A142" s="2" t="s">
        <v>149</v>
      </c>
      <c r="B142" s="2" t="str">
        <f>VLOOKUP(Table5[[#This Row],[ISO]],[1]!Table4[#Data],2,0)</f>
        <v>Montenegro</v>
      </c>
      <c r="C142" s="2">
        <v>808450756.05799997</v>
      </c>
      <c r="D142" s="2">
        <f>Table5[[#This Row],[Wide-scale]]/10000000</f>
        <v>80.845075605799991</v>
      </c>
      <c r="E142" s="2">
        <v>6330887887.8199997</v>
      </c>
      <c r="F142" s="2">
        <f>Table5[[#This Row],[Mosaic]]/10000000</f>
        <v>633.08878878199994</v>
      </c>
    </row>
    <row r="143" spans="1:6" x14ac:dyDescent="0.3">
      <c r="A143" s="2" t="s">
        <v>150</v>
      </c>
      <c r="B143" s="2" t="str">
        <f>VLOOKUP(Table5[[#This Row],[ISO]],[1]!Table4[#Data],2,0)</f>
        <v>Montserrat</v>
      </c>
      <c r="C143" s="2">
        <v>4185249.8156599998</v>
      </c>
      <c r="D143" s="2">
        <f>Table5[[#This Row],[Wide-scale]]/10000000</f>
        <v>0.41852498156599999</v>
      </c>
      <c r="E143" s="2">
        <v>41852498.156599998</v>
      </c>
      <c r="F143" s="2">
        <f>Table5[[#This Row],[Mosaic]]/10000000</f>
        <v>4.1852498156599998</v>
      </c>
    </row>
    <row r="144" spans="1:6" x14ac:dyDescent="0.3">
      <c r="A144" s="2" t="s">
        <v>151</v>
      </c>
      <c r="B144" s="2" t="str">
        <f>VLOOKUP(Table5[[#This Row],[ISO]],[1]!Table4[#Data],2,0)</f>
        <v>Morocco</v>
      </c>
      <c r="C144" s="2">
        <v>903316418.546</v>
      </c>
      <c r="D144" s="2">
        <f>Table5[[#This Row],[Wide-scale]]/10000000</f>
        <v>90.331641854599994</v>
      </c>
      <c r="E144" s="2">
        <v>44597324494</v>
      </c>
      <c r="F144" s="2">
        <f>Table5[[#This Row],[Mosaic]]/10000000</f>
        <v>4459.7324494000004</v>
      </c>
    </row>
    <row r="145" spans="1:6" x14ac:dyDescent="0.3">
      <c r="A145" s="2" t="s">
        <v>152</v>
      </c>
      <c r="B145" s="2" t="str">
        <f>VLOOKUP(Table5[[#This Row],[ISO]],[1]!Table4[#Data],2,0)</f>
        <v>Mozambique</v>
      </c>
      <c r="C145" s="2">
        <v>135676730982</v>
      </c>
      <c r="D145" s="2">
        <f>Table5[[#This Row],[Wide-scale]]/10000000</f>
        <v>13567.673098200001</v>
      </c>
      <c r="E145" s="2">
        <v>401165960414</v>
      </c>
      <c r="F145" s="2">
        <f>Table5[[#This Row],[Mosaic]]/10000000</f>
        <v>40116.5960414</v>
      </c>
    </row>
    <row r="146" spans="1:6" x14ac:dyDescent="0.3">
      <c r="A146" s="2" t="s">
        <v>153</v>
      </c>
      <c r="B146" s="2" t="str">
        <f>VLOOKUP(Table5[[#This Row],[ISO]],[1]!Table4[#Data],2,0)</f>
        <v>Myanmar</v>
      </c>
      <c r="C146" s="2">
        <v>121006035295</v>
      </c>
      <c r="D146" s="2">
        <f>Table5[[#This Row],[Wide-scale]]/10000000</f>
        <v>12100.6035295</v>
      </c>
      <c r="E146" s="2">
        <v>95206760348.199997</v>
      </c>
      <c r="F146" s="2">
        <f>Table5[[#This Row],[Mosaic]]/10000000</f>
        <v>9520.6760348200005</v>
      </c>
    </row>
    <row r="147" spans="1:6" x14ac:dyDescent="0.3">
      <c r="A147" s="2" t="s">
        <v>154</v>
      </c>
      <c r="B147" s="2" t="str">
        <f>VLOOKUP(Table5[[#This Row],[ISO]],[1]!Table4[#Data],2,0)</f>
        <v>Namibia</v>
      </c>
      <c r="C147" s="2">
        <v>0</v>
      </c>
      <c r="D147" s="2">
        <f>Table5[[#This Row],[Wide-scale]]/10000000</f>
        <v>0</v>
      </c>
      <c r="E147" s="2">
        <v>53671643636</v>
      </c>
      <c r="F147" s="2">
        <f>Table5[[#This Row],[Mosaic]]/10000000</f>
        <v>5367.1643635999999</v>
      </c>
    </row>
    <row r="148" spans="1:6" x14ac:dyDescent="0.3">
      <c r="A148" s="2" t="s">
        <v>155</v>
      </c>
      <c r="B148" s="2" t="str">
        <f>VLOOKUP(Table5[[#This Row],[ISO]],[1]!Table4[#Data],2,0)</f>
        <v>Nauru</v>
      </c>
      <c r="C148" s="2">
        <v>0</v>
      </c>
      <c r="D148" s="2">
        <f>Table5[[#This Row],[Wide-scale]]/10000000</f>
        <v>0</v>
      </c>
      <c r="E148" s="2">
        <v>0</v>
      </c>
      <c r="F148" s="2">
        <f>Table5[[#This Row],[Mosaic]]/10000000</f>
        <v>0</v>
      </c>
    </row>
    <row r="149" spans="1:6" x14ac:dyDescent="0.3">
      <c r="A149" s="2" t="s">
        <v>156</v>
      </c>
      <c r="B149" s="2" t="str">
        <f>VLOOKUP(Table5[[#This Row],[ISO]],[1]!Table4[#Data],2,0)</f>
        <v>Nepal</v>
      </c>
      <c r="C149" s="2">
        <v>11207401464.700001</v>
      </c>
      <c r="D149" s="2">
        <f>Table5[[#This Row],[Wide-scale]]/10000000</f>
        <v>1120.7401464700001</v>
      </c>
      <c r="E149" s="2">
        <v>25221012930.799999</v>
      </c>
      <c r="F149" s="2">
        <f>Table5[[#This Row],[Mosaic]]/10000000</f>
        <v>2522.1012930799998</v>
      </c>
    </row>
    <row r="150" spans="1:6" x14ac:dyDescent="0.3">
      <c r="A150" s="2" t="s">
        <v>157</v>
      </c>
      <c r="B150" s="2" t="str">
        <f>VLOOKUP(Table5[[#This Row],[ISO]],[1]!Table4[#Data],2,0)</f>
        <v>Netherlands</v>
      </c>
      <c r="C150" s="2">
        <v>162527201.17500001</v>
      </c>
      <c r="D150" s="2">
        <f>Table5[[#This Row],[Wide-scale]]/10000000</f>
        <v>16.252720117500001</v>
      </c>
      <c r="E150" s="2">
        <v>13768774351.9</v>
      </c>
      <c r="F150" s="2">
        <f>Table5[[#This Row],[Mosaic]]/10000000</f>
        <v>1376.8774351899999</v>
      </c>
    </row>
    <row r="151" spans="1:6" x14ac:dyDescent="0.3">
      <c r="A151" s="2" t="s">
        <v>158</v>
      </c>
      <c r="B151" s="2" t="str">
        <f>VLOOKUP(Table5[[#This Row],[ISO]],[1]!Table4[#Data],2,0)</f>
        <v>New Caledonia</v>
      </c>
      <c r="C151" s="2">
        <v>0</v>
      </c>
      <c r="D151" s="2">
        <f>Table5[[#This Row],[Wide-scale]]/10000000</f>
        <v>0</v>
      </c>
      <c r="E151" s="2">
        <v>6686634122.1499996</v>
      </c>
      <c r="F151" s="2">
        <f>Table5[[#This Row],[Mosaic]]/10000000</f>
        <v>668.66341221499999</v>
      </c>
    </row>
    <row r="152" spans="1:6" x14ac:dyDescent="0.3">
      <c r="A152" s="2" t="s">
        <v>159</v>
      </c>
      <c r="B152" s="2" t="str">
        <f>VLOOKUP(Table5[[#This Row],[ISO]],[1]!Table4[#Data],2,0)</f>
        <v>New Zealand</v>
      </c>
      <c r="C152" s="2">
        <v>22918427990.5</v>
      </c>
      <c r="D152" s="2">
        <f>Table5[[#This Row],[Wide-scale]]/10000000</f>
        <v>2291.8427990499999</v>
      </c>
      <c r="E152" s="2">
        <v>80258443090</v>
      </c>
      <c r="F152" s="2">
        <f>Table5[[#This Row],[Mosaic]]/10000000</f>
        <v>8025.8443090000001</v>
      </c>
    </row>
    <row r="153" spans="1:6" x14ac:dyDescent="0.3">
      <c r="A153" s="2" t="s">
        <v>160</v>
      </c>
      <c r="B153" s="2" t="str">
        <f>VLOOKUP(Table5[[#This Row],[ISO]],[1]!Table4[#Data],2,0)</f>
        <v>Nicaragua</v>
      </c>
      <c r="C153" s="2">
        <v>21634253838.799999</v>
      </c>
      <c r="D153" s="2">
        <f>Table5[[#This Row],[Wide-scale]]/10000000</f>
        <v>2163.42538388</v>
      </c>
      <c r="E153" s="2">
        <v>43052967312</v>
      </c>
      <c r="F153" s="2">
        <f>Table5[[#This Row],[Mosaic]]/10000000</f>
        <v>4305.2967312000001</v>
      </c>
    </row>
    <row r="154" spans="1:6" x14ac:dyDescent="0.3">
      <c r="A154" s="2" t="s">
        <v>161</v>
      </c>
      <c r="B154" s="2" t="str">
        <f>VLOOKUP(Table5[[#This Row],[ISO]],[1]!Table4[#Data],2,0)</f>
        <v>Niger</v>
      </c>
      <c r="C154" s="2">
        <v>0</v>
      </c>
      <c r="D154" s="2">
        <f>Table5[[#This Row],[Wide-scale]]/10000000</f>
        <v>0</v>
      </c>
      <c r="E154" s="2">
        <v>5262254101.5500002</v>
      </c>
      <c r="F154" s="2">
        <f>Table5[[#This Row],[Mosaic]]/10000000</f>
        <v>526.22541015499996</v>
      </c>
    </row>
    <row r="155" spans="1:6" x14ac:dyDescent="0.3">
      <c r="A155" s="2" t="s">
        <v>162</v>
      </c>
      <c r="B155" s="2" t="str">
        <f>VLOOKUP(Table5[[#This Row],[ISO]],[1]!Table4[#Data],2,0)</f>
        <v>Nigeria</v>
      </c>
      <c r="C155" s="2">
        <v>46248405546.300003</v>
      </c>
      <c r="D155" s="2">
        <f>Table5[[#This Row],[Wide-scale]]/10000000</f>
        <v>4624.84055463</v>
      </c>
      <c r="E155" s="2">
        <v>322654859122</v>
      </c>
      <c r="F155" s="2">
        <f>Table5[[#This Row],[Mosaic]]/10000000</f>
        <v>32265.485912200002</v>
      </c>
    </row>
    <row r="156" spans="1:6" x14ac:dyDescent="0.3">
      <c r="A156" s="2" t="s">
        <v>163</v>
      </c>
      <c r="B156" s="2" t="str">
        <f>VLOOKUP(Table5[[#This Row],[ISO]],[1]!Table4[#Data],2,0)</f>
        <v>Niue</v>
      </c>
      <c r="C156" s="2">
        <v>0</v>
      </c>
      <c r="D156" s="2">
        <f>Table5[[#This Row],[Wide-scale]]/10000000</f>
        <v>0</v>
      </c>
      <c r="E156" s="2">
        <v>0</v>
      </c>
      <c r="F156" s="2">
        <f>Table5[[#This Row],[Mosaic]]/10000000</f>
        <v>0</v>
      </c>
    </row>
    <row r="157" spans="1:6" x14ac:dyDescent="0.3">
      <c r="A157" s="2" t="s">
        <v>164</v>
      </c>
      <c r="B157" s="2" t="str">
        <f>VLOOKUP(Table5[[#This Row],[ISO]],[1]!Table4[#Data],2,0)</f>
        <v>Norfolk Island</v>
      </c>
      <c r="C157" s="2">
        <v>0</v>
      </c>
      <c r="D157" s="2">
        <f>Table5[[#This Row],[Wide-scale]]/10000000</f>
        <v>0</v>
      </c>
      <c r="E157" s="2">
        <v>0</v>
      </c>
      <c r="F157" s="2">
        <f>Table5[[#This Row],[Mosaic]]/10000000</f>
        <v>0</v>
      </c>
    </row>
    <row r="158" spans="1:6" x14ac:dyDescent="0.3">
      <c r="A158" s="2" t="s">
        <v>165</v>
      </c>
      <c r="B158" s="2" t="str">
        <f>VLOOKUP(Table5[[#This Row],[ISO]],[1]!Table4[#Data],2,0)</f>
        <v>Northern Mariana Islands</v>
      </c>
      <c r="C158" s="2">
        <v>0</v>
      </c>
      <c r="D158" s="2">
        <f>Table5[[#This Row],[Wide-scale]]/10000000</f>
        <v>0</v>
      </c>
      <c r="E158" s="2">
        <v>0</v>
      </c>
      <c r="F158" s="2">
        <f>Table5[[#This Row],[Mosaic]]/10000000</f>
        <v>0</v>
      </c>
    </row>
    <row r="159" spans="1:6" x14ac:dyDescent="0.3">
      <c r="A159" s="2" t="s">
        <v>166</v>
      </c>
      <c r="B159" s="2" t="str">
        <f>VLOOKUP(Table5[[#This Row],[ISO]],[1]!Table4[#Data],2,0)</f>
        <v>Norway</v>
      </c>
      <c r="C159" s="2">
        <v>2325603814.23</v>
      </c>
      <c r="D159" s="2">
        <f>Table5[[#This Row],[Wide-scale]]/10000000</f>
        <v>232.560381423</v>
      </c>
      <c r="E159" s="2">
        <v>5340378764.7799997</v>
      </c>
      <c r="F159" s="2">
        <f>Table5[[#This Row],[Mosaic]]/10000000</f>
        <v>534.03787647799993</v>
      </c>
    </row>
    <row r="160" spans="1:6" x14ac:dyDescent="0.3">
      <c r="A160" s="2" t="s">
        <v>167</v>
      </c>
      <c r="B160" s="2" t="str">
        <f>VLOOKUP(Table5[[#This Row],[ISO]],[1]!Table4[#Data],2,0)</f>
        <v>Oman</v>
      </c>
      <c r="C160" s="2">
        <v>0</v>
      </c>
      <c r="D160" s="2">
        <f>Table5[[#This Row],[Wide-scale]]/10000000</f>
        <v>0</v>
      </c>
      <c r="E160" s="2">
        <v>0</v>
      </c>
      <c r="F160" s="2">
        <f>Table5[[#This Row],[Mosaic]]/10000000</f>
        <v>0</v>
      </c>
    </row>
    <row r="161" spans="1:6" x14ac:dyDescent="0.3">
      <c r="A161" s="2" t="s">
        <v>168</v>
      </c>
      <c r="B161" s="2" t="str">
        <f>VLOOKUP(Table5[[#This Row],[ISO]],[1]!Table4[#Data],2,0)</f>
        <v>Pakistan</v>
      </c>
      <c r="C161" s="2">
        <v>2232133235.02</v>
      </c>
      <c r="D161" s="2">
        <f>Table5[[#This Row],[Wide-scale]]/10000000</f>
        <v>223.21332350200001</v>
      </c>
      <c r="E161" s="2">
        <v>27167154095.099998</v>
      </c>
      <c r="F161" s="2">
        <f>Table5[[#This Row],[Mosaic]]/10000000</f>
        <v>2716.71540951</v>
      </c>
    </row>
    <row r="162" spans="1:6" x14ac:dyDescent="0.3">
      <c r="A162" s="2" t="s">
        <v>169</v>
      </c>
      <c r="B162" s="2" t="str">
        <f>VLOOKUP(Table5[[#This Row],[ISO]],[1]!Table4[#Data],2,0)</f>
        <v>Palau</v>
      </c>
      <c r="C162" s="2">
        <v>0</v>
      </c>
      <c r="D162" s="2">
        <f>Table5[[#This Row],[Wide-scale]]/10000000</f>
        <v>0</v>
      </c>
      <c r="E162" s="2">
        <v>4882791.4516000003</v>
      </c>
      <c r="F162" s="2">
        <f>Table5[[#This Row],[Mosaic]]/10000000</f>
        <v>0.48827914516000004</v>
      </c>
    </row>
    <row r="163" spans="1:6" x14ac:dyDescent="0.3">
      <c r="A163" s="2" t="s">
        <v>170</v>
      </c>
      <c r="B163" s="2" t="str">
        <f>VLOOKUP(Table5[[#This Row],[ISO]],[1]!Table4[#Data],2,0)</f>
        <v>Panama</v>
      </c>
      <c r="C163" s="2">
        <v>8797395112.5100002</v>
      </c>
      <c r="D163" s="2">
        <f>Table5[[#This Row],[Wide-scale]]/10000000</f>
        <v>879.73951125100007</v>
      </c>
      <c r="E163" s="2">
        <v>25393305714.900002</v>
      </c>
      <c r="F163" s="2">
        <f>Table5[[#This Row],[Mosaic]]/10000000</f>
        <v>2539.3305714900002</v>
      </c>
    </row>
    <row r="164" spans="1:6" x14ac:dyDescent="0.3">
      <c r="A164" s="2" t="s">
        <v>171</v>
      </c>
      <c r="B164" s="2" t="str">
        <f>VLOOKUP(Table5[[#This Row],[ISO]],[1]!Table4[#Data],2,0)</f>
        <v>Papua New Guinea</v>
      </c>
      <c r="C164" s="2">
        <v>11502461576.700001</v>
      </c>
      <c r="D164" s="2">
        <f>Table5[[#This Row],[Wide-scale]]/10000000</f>
        <v>1150.24615767</v>
      </c>
      <c r="E164" s="2">
        <v>32386160615.200001</v>
      </c>
      <c r="F164" s="2">
        <f>Table5[[#This Row],[Mosaic]]/10000000</f>
        <v>3238.6160615200001</v>
      </c>
    </row>
    <row r="165" spans="1:6" x14ac:dyDescent="0.3">
      <c r="A165" s="2" t="s">
        <v>172</v>
      </c>
      <c r="B165" s="2" t="str">
        <f>VLOOKUP(Table5[[#This Row],[ISO]],[1]!Table4[#Data],2,0)</f>
        <v>Paraguay</v>
      </c>
      <c r="C165" s="2">
        <v>22790777871.200001</v>
      </c>
      <c r="D165" s="2">
        <f>Table5[[#This Row],[Wide-scale]]/10000000</f>
        <v>2279.0777871200003</v>
      </c>
      <c r="E165" s="2">
        <v>92662826001.899994</v>
      </c>
      <c r="F165" s="2">
        <f>Table5[[#This Row],[Mosaic]]/10000000</f>
        <v>9266.2826001899994</v>
      </c>
    </row>
    <row r="166" spans="1:6" x14ac:dyDescent="0.3">
      <c r="A166" s="2" t="s">
        <v>173</v>
      </c>
      <c r="B166" s="2" t="str">
        <f>VLOOKUP(Table5[[#This Row],[ISO]],[1]!Table4[#Data],2,0)</f>
        <v>Peru</v>
      </c>
      <c r="C166" s="2">
        <v>12828488226.6</v>
      </c>
      <c r="D166" s="2">
        <f>Table5[[#This Row],[Wide-scale]]/10000000</f>
        <v>1282.84882266</v>
      </c>
      <c r="E166" s="2">
        <v>28325770752.400002</v>
      </c>
      <c r="F166" s="2">
        <f>Table5[[#This Row],[Mosaic]]/10000000</f>
        <v>2832.5770752400003</v>
      </c>
    </row>
    <row r="167" spans="1:6" x14ac:dyDescent="0.3">
      <c r="A167" s="2" t="s">
        <v>174</v>
      </c>
      <c r="B167" s="2" t="str">
        <f>VLOOKUP(Table5[[#This Row],[ISO]],[1]!Table4[#Data],2,0)</f>
        <v>Philippines</v>
      </c>
      <c r="C167" s="2">
        <v>9693736114.7000008</v>
      </c>
      <c r="D167" s="2">
        <f>Table5[[#This Row],[Wide-scale]]/10000000</f>
        <v>969.37361147000013</v>
      </c>
      <c r="E167" s="2">
        <v>105012800666</v>
      </c>
      <c r="F167" s="2">
        <f>Table5[[#This Row],[Mosaic]]/10000000</f>
        <v>10501.2800666</v>
      </c>
    </row>
    <row r="168" spans="1:6" x14ac:dyDescent="0.3">
      <c r="A168" s="2" t="s">
        <v>175</v>
      </c>
      <c r="B168" s="2" t="str">
        <f>VLOOKUP(Table5[[#This Row],[ISO]],[1]!Table4[#Data],2,0)</f>
        <v>Pitcairn</v>
      </c>
      <c r="C168" s="2">
        <v>0</v>
      </c>
      <c r="D168" s="2">
        <f>Table5[[#This Row],[Wide-scale]]/10000000</f>
        <v>0</v>
      </c>
      <c r="E168" s="2">
        <v>0</v>
      </c>
      <c r="F168" s="2">
        <f>Table5[[#This Row],[Mosaic]]/10000000</f>
        <v>0</v>
      </c>
    </row>
    <row r="169" spans="1:6" x14ac:dyDescent="0.3">
      <c r="A169" s="2" t="s">
        <v>176</v>
      </c>
      <c r="B169" s="2" t="str">
        <f>VLOOKUP(Table5[[#This Row],[ISO]],[1]!Table4[#Data],2,0)</f>
        <v>Poland</v>
      </c>
      <c r="C169" s="2">
        <v>4766999540.0299997</v>
      </c>
      <c r="D169" s="2">
        <f>Table5[[#This Row],[Wide-scale]]/10000000</f>
        <v>476.69995400299996</v>
      </c>
      <c r="E169" s="2">
        <v>58819500909.300003</v>
      </c>
      <c r="F169" s="2">
        <f>Table5[[#This Row],[Mosaic]]/10000000</f>
        <v>5881.9500909300004</v>
      </c>
    </row>
    <row r="170" spans="1:6" x14ac:dyDescent="0.3">
      <c r="A170" s="2" t="s">
        <v>177</v>
      </c>
      <c r="B170" s="2" t="str">
        <f>VLOOKUP(Table5[[#This Row],[ISO]],[1]!Table4[#Data],2,0)</f>
        <v>Portugal</v>
      </c>
      <c r="C170" s="2">
        <v>15006213214</v>
      </c>
      <c r="D170" s="2">
        <f>Table5[[#This Row],[Wide-scale]]/10000000</f>
        <v>1500.6213213999999</v>
      </c>
      <c r="E170" s="2">
        <v>36160558407.300003</v>
      </c>
      <c r="F170" s="2">
        <f>Table5[[#This Row],[Mosaic]]/10000000</f>
        <v>3616.0558407300005</v>
      </c>
    </row>
    <row r="171" spans="1:6" x14ac:dyDescent="0.3">
      <c r="A171" s="2" t="s">
        <v>178</v>
      </c>
      <c r="B171" s="2" t="str">
        <f>VLOOKUP(Table5[[#This Row],[ISO]],[1]!Table4[#Data],2,0)</f>
        <v>Puerto Rico</v>
      </c>
      <c r="C171" s="2">
        <v>126952577.742</v>
      </c>
      <c r="D171" s="2">
        <f>Table5[[#This Row],[Wide-scale]]/10000000</f>
        <v>12.6952577742</v>
      </c>
      <c r="E171" s="2">
        <v>3212876775.1500001</v>
      </c>
      <c r="F171" s="2">
        <f>Table5[[#This Row],[Mosaic]]/10000000</f>
        <v>321.28767751499998</v>
      </c>
    </row>
    <row r="172" spans="1:6" x14ac:dyDescent="0.3">
      <c r="A172" s="2" t="s">
        <v>179</v>
      </c>
      <c r="B172" s="2" t="str">
        <f>VLOOKUP(Table5[[#This Row],[ISO]],[1]!Table4[#Data],2,0)</f>
        <v>Qatar</v>
      </c>
      <c r="C172" s="2">
        <v>0</v>
      </c>
      <c r="D172" s="2">
        <f>Table5[[#This Row],[Wide-scale]]/10000000</f>
        <v>0</v>
      </c>
      <c r="E172" s="2">
        <v>0</v>
      </c>
      <c r="F172" s="2">
        <f>Table5[[#This Row],[Mosaic]]/10000000</f>
        <v>0</v>
      </c>
    </row>
    <row r="173" spans="1:6" x14ac:dyDescent="0.3">
      <c r="A173" s="2" t="s">
        <v>180</v>
      </c>
      <c r="B173" s="2" t="str">
        <f>VLOOKUP(Table5[[#This Row],[ISO]],[1]!Table4[#Data],2,0)</f>
        <v>Romania</v>
      </c>
      <c r="C173" s="2">
        <v>6647571790.54</v>
      </c>
      <c r="D173" s="2">
        <f>Table5[[#This Row],[Wide-scale]]/10000000</f>
        <v>664.75717905399995</v>
      </c>
      <c r="E173" s="2">
        <v>51948018253.599998</v>
      </c>
      <c r="F173" s="2">
        <f>Table5[[#This Row],[Mosaic]]/10000000</f>
        <v>5194.8018253600003</v>
      </c>
    </row>
    <row r="174" spans="1:6" x14ac:dyDescent="0.3">
      <c r="A174" s="2" t="s">
        <v>181</v>
      </c>
      <c r="B174" s="2" t="str">
        <f>VLOOKUP(Table5[[#This Row],[ISO]],[1]!Table4[#Data],2,0)</f>
        <v>Russian Federation</v>
      </c>
      <c r="C174" s="2">
        <v>641819917439</v>
      </c>
      <c r="D174" s="2">
        <f>Table5[[#This Row],[Wide-scale]]/10000000</f>
        <v>64181.991743899998</v>
      </c>
      <c r="E174" s="2">
        <v>1054667607630</v>
      </c>
      <c r="F174" s="2">
        <f>Table5[[#This Row],[Mosaic]]/10000000</f>
        <v>105466.760763</v>
      </c>
    </row>
    <row r="175" spans="1:6" x14ac:dyDescent="0.3">
      <c r="A175" s="2" t="s">
        <v>182</v>
      </c>
      <c r="B175" s="2" t="str">
        <f>VLOOKUP(Table5[[#This Row],[ISO]],[1]!Table4[#Data],2,0)</f>
        <v>Rwanda</v>
      </c>
      <c r="C175" s="2">
        <v>694751469.39900005</v>
      </c>
      <c r="D175" s="2">
        <f>Table5[[#This Row],[Wide-scale]]/10000000</f>
        <v>69.4751469399</v>
      </c>
      <c r="E175" s="2">
        <v>6613392250.3800001</v>
      </c>
      <c r="F175" s="2">
        <f>Table5[[#This Row],[Mosaic]]/10000000</f>
        <v>661.339225038</v>
      </c>
    </row>
    <row r="176" spans="1:6" x14ac:dyDescent="0.3">
      <c r="A176" s="2" t="s">
        <v>183</v>
      </c>
      <c r="B176" s="2" t="str">
        <f>VLOOKUP(Table5[[#This Row],[ISO]],[1]!Table4[#Data],2,0)</f>
        <v>Saint Barthélemy</v>
      </c>
      <c r="C176" s="2">
        <v>2092624.9078299999</v>
      </c>
      <c r="D176" s="2">
        <f>Table5[[#This Row],[Wide-scale]]/10000000</f>
        <v>0.20926249078299999</v>
      </c>
      <c r="E176" s="2">
        <v>3487708.1797199999</v>
      </c>
      <c r="F176" s="2">
        <f>Table5[[#This Row],[Mosaic]]/10000000</f>
        <v>0.34877081797199999</v>
      </c>
    </row>
    <row r="177" spans="1:6" x14ac:dyDescent="0.3">
      <c r="A177" s="2" t="s">
        <v>184</v>
      </c>
      <c r="B177" s="2" t="str">
        <f>VLOOKUP(Table5[[#This Row],[ISO]],[1]!Table4[#Data],2,0)</f>
        <v>Saint Helena, Ascension and Tristan da Cunha</v>
      </c>
      <c r="C177" s="2">
        <v>0</v>
      </c>
      <c r="D177" s="2">
        <f>Table5[[#This Row],[Wide-scale]]/10000000</f>
        <v>0</v>
      </c>
      <c r="E177" s="2">
        <v>0</v>
      </c>
      <c r="F177" s="2">
        <f>Table5[[#This Row],[Mosaic]]/10000000</f>
        <v>0</v>
      </c>
    </row>
    <row r="178" spans="1:6" x14ac:dyDescent="0.3">
      <c r="A178" s="2" t="s">
        <v>185</v>
      </c>
      <c r="B178" s="2" t="str">
        <f>VLOOKUP(Table5[[#This Row],[ISO]],[1]!Table4[#Data],2,0)</f>
        <v>Saint Pierre and Miquelon</v>
      </c>
      <c r="C178" s="2">
        <v>0</v>
      </c>
      <c r="D178" s="2">
        <f>Table5[[#This Row],[Wide-scale]]/10000000</f>
        <v>0</v>
      </c>
      <c r="E178" s="2">
        <v>0</v>
      </c>
      <c r="F178" s="2">
        <f>Table5[[#This Row],[Mosaic]]/10000000</f>
        <v>0</v>
      </c>
    </row>
    <row r="179" spans="1:6" x14ac:dyDescent="0.3">
      <c r="A179" s="2" t="s">
        <v>186</v>
      </c>
      <c r="B179" s="2" t="str">
        <f>VLOOKUP(Table5[[#This Row],[ISO]],[1]!Table4[#Data],2,0)</f>
        <v>Samoa</v>
      </c>
      <c r="C179" s="2">
        <v>0</v>
      </c>
      <c r="D179" s="2">
        <f>Table5[[#This Row],[Wide-scale]]/10000000</f>
        <v>0</v>
      </c>
      <c r="E179" s="2">
        <v>0</v>
      </c>
      <c r="F179" s="2">
        <f>Table5[[#This Row],[Mosaic]]/10000000</f>
        <v>0</v>
      </c>
    </row>
    <row r="180" spans="1:6" x14ac:dyDescent="0.3">
      <c r="A180" s="2" t="s">
        <v>187</v>
      </c>
      <c r="B180" s="2" t="str">
        <f>VLOOKUP(Table5[[#This Row],[ISO]],[1]!Table4[#Data],2,0)</f>
        <v>San Marino</v>
      </c>
      <c r="C180" s="2">
        <v>0</v>
      </c>
      <c r="D180" s="2">
        <f>Table5[[#This Row],[Wide-scale]]/10000000</f>
        <v>0</v>
      </c>
      <c r="E180" s="2">
        <v>18833624.170499999</v>
      </c>
      <c r="F180" s="2">
        <f>Table5[[#This Row],[Mosaic]]/10000000</f>
        <v>1.8833624170499998</v>
      </c>
    </row>
    <row r="181" spans="1:6" x14ac:dyDescent="0.3">
      <c r="A181" s="2" t="s">
        <v>188</v>
      </c>
      <c r="B181" s="2" t="str">
        <f>VLOOKUP(Table5[[#This Row],[ISO]],[1]!Table4[#Data],2,0)</f>
        <v>São Tomé and Principe</v>
      </c>
      <c r="C181" s="2">
        <v>0</v>
      </c>
      <c r="D181" s="2">
        <f>Table5[[#This Row],[Wide-scale]]/10000000</f>
        <v>0</v>
      </c>
      <c r="E181" s="2">
        <v>2092624.9078299999</v>
      </c>
      <c r="F181" s="2">
        <f>Table5[[#This Row],[Mosaic]]/10000000</f>
        <v>0.20926249078299999</v>
      </c>
    </row>
    <row r="182" spans="1:6" x14ac:dyDescent="0.3">
      <c r="A182" s="2" t="s">
        <v>189</v>
      </c>
      <c r="B182" s="2" t="str">
        <f>VLOOKUP(Table5[[#This Row],[ISO]],[1]!Table4[#Data],2,0)</f>
        <v>Saudi Arabia</v>
      </c>
      <c r="C182" s="2">
        <v>0</v>
      </c>
      <c r="D182" s="2">
        <f>Table5[[#This Row],[Wide-scale]]/10000000</f>
        <v>0</v>
      </c>
      <c r="E182" s="2">
        <v>0</v>
      </c>
      <c r="F182" s="2">
        <f>Table5[[#This Row],[Mosaic]]/10000000</f>
        <v>0</v>
      </c>
    </row>
    <row r="183" spans="1:6" x14ac:dyDescent="0.3">
      <c r="A183" s="2" t="s">
        <v>190</v>
      </c>
      <c r="B183" s="2" t="str">
        <f>VLOOKUP(Table5[[#This Row],[ISO]],[1]!Table4[#Data],2,0)</f>
        <v>Senegal</v>
      </c>
      <c r="C183" s="2">
        <v>697541.63594299997</v>
      </c>
      <c r="D183" s="2">
        <f>Table5[[#This Row],[Wide-scale]]/10000000</f>
        <v>6.9754163594299992E-2</v>
      </c>
      <c r="E183" s="2">
        <v>55356904228.400002</v>
      </c>
      <c r="F183" s="2">
        <f>Table5[[#This Row],[Mosaic]]/10000000</f>
        <v>5535.6904228399999</v>
      </c>
    </row>
    <row r="184" spans="1:6" x14ac:dyDescent="0.3">
      <c r="A184" s="2" t="s">
        <v>191</v>
      </c>
      <c r="B184" s="2" t="str">
        <f>VLOOKUP(Table5[[#This Row],[ISO]],[1]!Table4[#Data],2,0)</f>
        <v>Serbia</v>
      </c>
      <c r="C184" s="2">
        <v>3167536568.8200002</v>
      </c>
      <c r="D184" s="2">
        <f>Table5[[#This Row],[Wide-scale]]/10000000</f>
        <v>316.75365688200003</v>
      </c>
      <c r="E184" s="2">
        <v>21750743292</v>
      </c>
      <c r="F184" s="2">
        <f>Table5[[#This Row],[Mosaic]]/10000000</f>
        <v>2175.0743292000002</v>
      </c>
    </row>
    <row r="185" spans="1:6" x14ac:dyDescent="0.3">
      <c r="A185" s="2" t="s">
        <v>192</v>
      </c>
      <c r="B185" s="2" t="str">
        <f>VLOOKUP(Table5[[#This Row],[ISO]],[1]!Table4[#Data],2,0)</f>
        <v>Seychelles</v>
      </c>
      <c r="C185" s="2">
        <v>7672957.9953699997</v>
      </c>
      <c r="D185" s="2">
        <f>Table5[[#This Row],[Wide-scale]]/10000000</f>
        <v>0.767295799537</v>
      </c>
      <c r="E185" s="2">
        <v>0</v>
      </c>
      <c r="F185" s="2">
        <f>Table5[[#This Row],[Mosaic]]/10000000</f>
        <v>0</v>
      </c>
    </row>
    <row r="186" spans="1:6" x14ac:dyDescent="0.3">
      <c r="A186" s="2" t="s">
        <v>193</v>
      </c>
      <c r="B186" s="2" t="str">
        <f>VLOOKUP(Table5[[#This Row],[ISO]],[1]!Table4[#Data],2,0)</f>
        <v>Sierra Leone</v>
      </c>
      <c r="C186" s="2">
        <v>2536958929.9200001</v>
      </c>
      <c r="D186" s="2">
        <f>Table5[[#This Row],[Wide-scale]]/10000000</f>
        <v>253.69589299200001</v>
      </c>
      <c r="E186" s="2">
        <v>30665325399.299999</v>
      </c>
      <c r="F186" s="2">
        <f>Table5[[#This Row],[Mosaic]]/10000000</f>
        <v>3066.53253993</v>
      </c>
    </row>
    <row r="187" spans="1:6" x14ac:dyDescent="0.3">
      <c r="A187" s="2" t="s">
        <v>194</v>
      </c>
      <c r="B187" s="2" t="str">
        <f>VLOOKUP(Table5[[#This Row],[ISO]],[1]!Table4[#Data],2,0)</f>
        <v>Singapore</v>
      </c>
      <c r="C187" s="2">
        <v>0</v>
      </c>
      <c r="D187" s="2">
        <f>Table5[[#This Row],[Wide-scale]]/10000000</f>
        <v>0</v>
      </c>
      <c r="E187" s="2">
        <v>48130372.880099997</v>
      </c>
      <c r="F187" s="2">
        <f>Table5[[#This Row],[Mosaic]]/10000000</f>
        <v>4.8130372880099994</v>
      </c>
    </row>
    <row r="188" spans="1:6" x14ac:dyDescent="0.3">
      <c r="A188" s="2" t="s">
        <v>195</v>
      </c>
      <c r="B188" s="2" t="str">
        <f>VLOOKUP(Table5[[#This Row],[ISO]],[1]!Table4[#Data],2,0)</f>
        <v>Sint Maarten (Dutch part)</v>
      </c>
      <c r="C188" s="2">
        <v>0</v>
      </c>
      <c r="D188" s="2">
        <f>Table5[[#This Row],[Wide-scale]]/10000000</f>
        <v>0</v>
      </c>
      <c r="E188" s="2">
        <v>1395083.27189</v>
      </c>
      <c r="F188" s="2">
        <f>Table5[[#This Row],[Mosaic]]/10000000</f>
        <v>0.139508327189</v>
      </c>
    </row>
    <row r="189" spans="1:6" x14ac:dyDescent="0.3">
      <c r="A189" s="2" t="s">
        <v>196</v>
      </c>
      <c r="B189" s="2" t="str">
        <f>VLOOKUP(Table5[[#This Row],[ISO]],[1]!Table4[#Data],2,0)</f>
        <v>Slovak Republic</v>
      </c>
      <c r="C189" s="2">
        <v>961212374.33000004</v>
      </c>
      <c r="D189" s="2">
        <f>Table5[[#This Row],[Wide-scale]]/10000000</f>
        <v>96.121237433000005</v>
      </c>
      <c r="E189" s="2">
        <v>7883615569.4300003</v>
      </c>
      <c r="F189" s="2">
        <f>Table5[[#This Row],[Mosaic]]/10000000</f>
        <v>788.36155694299998</v>
      </c>
    </row>
    <row r="190" spans="1:6" x14ac:dyDescent="0.3">
      <c r="A190" s="2" t="s">
        <v>197</v>
      </c>
      <c r="B190" s="2" t="str">
        <f>VLOOKUP(Table5[[#This Row],[ISO]],[1]!Table4[#Data],2,0)</f>
        <v>Slovenia</v>
      </c>
      <c r="C190" s="2">
        <v>968885332.32500005</v>
      </c>
      <c r="D190" s="2">
        <f>Table5[[#This Row],[Wide-scale]]/10000000</f>
        <v>96.888533232500009</v>
      </c>
      <c r="E190" s="2">
        <v>3443065515.0100002</v>
      </c>
      <c r="F190" s="2">
        <f>Table5[[#This Row],[Mosaic]]/10000000</f>
        <v>344.306551501</v>
      </c>
    </row>
    <row r="191" spans="1:6" x14ac:dyDescent="0.3">
      <c r="A191" s="2" t="s">
        <v>198</v>
      </c>
      <c r="B191" s="2" t="str">
        <f>VLOOKUP(Table5[[#This Row],[ISO]],[1]!Table4[#Data],2,0)</f>
        <v>Solomon Islands</v>
      </c>
      <c r="C191" s="2">
        <v>0</v>
      </c>
      <c r="D191" s="2">
        <f>Table5[[#This Row],[Wide-scale]]/10000000</f>
        <v>0</v>
      </c>
      <c r="E191" s="2">
        <v>313893736.17400002</v>
      </c>
      <c r="F191" s="2">
        <f>Table5[[#This Row],[Mosaic]]/10000000</f>
        <v>31.389373617400004</v>
      </c>
    </row>
    <row r="192" spans="1:6" x14ac:dyDescent="0.3">
      <c r="A192" s="2" t="s">
        <v>199</v>
      </c>
      <c r="B192" s="2" t="str">
        <f>VLOOKUP(Table5[[#This Row],[ISO]],[1]!Table4[#Data],2,0)</f>
        <v>Somalia</v>
      </c>
      <c r="C192" s="2">
        <v>23177215937.5</v>
      </c>
      <c r="D192" s="2">
        <f>Table5[[#This Row],[Wide-scale]]/10000000</f>
        <v>2317.72159375</v>
      </c>
      <c r="E192" s="2">
        <v>5323637765.5200005</v>
      </c>
      <c r="F192" s="2">
        <f>Table5[[#This Row],[Mosaic]]/10000000</f>
        <v>532.36377655199999</v>
      </c>
    </row>
    <row r="193" spans="1:6" x14ac:dyDescent="0.3">
      <c r="A193" s="2" t="s">
        <v>200</v>
      </c>
      <c r="B193" s="2" t="str">
        <f>VLOOKUP(Table5[[#This Row],[ISO]],[1]!Table4[#Data],2,0)</f>
        <v>South Africa</v>
      </c>
      <c r="C193" s="2">
        <v>4073643153.9099998</v>
      </c>
      <c r="D193" s="2">
        <f>Table5[[#This Row],[Wide-scale]]/10000000</f>
        <v>407.36431539099999</v>
      </c>
      <c r="E193" s="2">
        <v>267703924126</v>
      </c>
      <c r="F193" s="2">
        <f>Table5[[#This Row],[Mosaic]]/10000000</f>
        <v>26770.392412599998</v>
      </c>
    </row>
    <row r="194" spans="1:6" x14ac:dyDescent="0.3">
      <c r="A194" s="2" t="s">
        <v>201</v>
      </c>
      <c r="B194" s="2" t="str">
        <f>VLOOKUP(Table5[[#This Row],[ISO]],[1]!Table4[#Data],2,0)</f>
        <v>South Georgia and the South Sandwich Islands</v>
      </c>
      <c r="C194" s="2">
        <v>0</v>
      </c>
      <c r="D194" s="2">
        <f>Table5[[#This Row],[Wide-scale]]/10000000</f>
        <v>0</v>
      </c>
      <c r="E194" s="2">
        <v>0</v>
      </c>
      <c r="F194" s="2">
        <f>Table5[[#This Row],[Mosaic]]/10000000</f>
        <v>0</v>
      </c>
    </row>
    <row r="195" spans="1:6" x14ac:dyDescent="0.3">
      <c r="A195" s="2" t="s">
        <v>202</v>
      </c>
      <c r="B195" s="2" t="str">
        <f>VLOOKUP(Table5[[#This Row],[ISO]],[1]!Table4[#Data],2,0)</f>
        <v>Spain</v>
      </c>
      <c r="C195" s="2">
        <v>52328178445.199997</v>
      </c>
      <c r="D195" s="2">
        <f>Table5[[#This Row],[Wide-scale]]/10000000</f>
        <v>5232.8178445200001</v>
      </c>
      <c r="E195" s="2">
        <v>182625468331</v>
      </c>
      <c r="F195" s="2">
        <f>Table5[[#This Row],[Mosaic]]/10000000</f>
        <v>18262.546833100001</v>
      </c>
    </row>
    <row r="196" spans="1:6" x14ac:dyDescent="0.3">
      <c r="A196" s="2" t="s">
        <v>203</v>
      </c>
      <c r="B196" s="2" t="str">
        <f>VLOOKUP(Table5[[#This Row],[ISO]],[1]!Table4[#Data],2,0)</f>
        <v>Sri Lanka</v>
      </c>
      <c r="C196" s="2">
        <v>7532752126.5500002</v>
      </c>
      <c r="D196" s="2">
        <f>Table5[[#This Row],[Wide-scale]]/10000000</f>
        <v>753.27521265500002</v>
      </c>
      <c r="E196" s="2">
        <v>19529073181.5</v>
      </c>
      <c r="F196" s="2">
        <f>Table5[[#This Row],[Mosaic]]/10000000</f>
        <v>1952.90731815</v>
      </c>
    </row>
    <row r="197" spans="1:6" x14ac:dyDescent="0.3">
      <c r="A197" s="2" t="s">
        <v>204</v>
      </c>
      <c r="B197" s="2" t="str">
        <f>VLOOKUP(Table5[[#This Row],[ISO]],[1]!Table4[#Data],2,0)</f>
        <v>St. Kitts and Nevis</v>
      </c>
      <c r="C197" s="2">
        <v>4882791.4516000003</v>
      </c>
      <c r="D197" s="2">
        <f>Table5[[#This Row],[Wide-scale]]/10000000</f>
        <v>0.48827914516000004</v>
      </c>
      <c r="E197" s="2">
        <v>89982871.036699995</v>
      </c>
      <c r="F197" s="2">
        <f>Table5[[#This Row],[Mosaic]]/10000000</f>
        <v>8.9982871036700001</v>
      </c>
    </row>
    <row r="198" spans="1:6" x14ac:dyDescent="0.3">
      <c r="A198" s="2" t="s">
        <v>205</v>
      </c>
      <c r="B198" s="2" t="str">
        <f>VLOOKUP(Table5[[#This Row],[ISO]],[1]!Table4[#Data],2,0)</f>
        <v>St. Lucia</v>
      </c>
      <c r="C198" s="2">
        <v>2092624.9078299999</v>
      </c>
      <c r="D198" s="2">
        <f>Table5[[#This Row],[Wide-scale]]/10000000</f>
        <v>0.20926249078299999</v>
      </c>
      <c r="E198" s="2">
        <v>50920539.423799999</v>
      </c>
      <c r="F198" s="2">
        <f>Table5[[#This Row],[Mosaic]]/10000000</f>
        <v>5.0920539423799998</v>
      </c>
    </row>
    <row r="199" spans="1:6" x14ac:dyDescent="0.3">
      <c r="A199" s="2" t="s">
        <v>206</v>
      </c>
      <c r="B199" s="2" t="str">
        <f>VLOOKUP(Table5[[#This Row],[ISO]],[1]!Table4[#Data],2,0)</f>
        <v>St. Martin (French part)</v>
      </c>
      <c r="C199" s="2">
        <v>0</v>
      </c>
      <c r="D199" s="2">
        <f>Table5[[#This Row],[Wide-scale]]/10000000</f>
        <v>0</v>
      </c>
      <c r="E199" s="2">
        <v>6975416.3594300002</v>
      </c>
      <c r="F199" s="2">
        <f>Table5[[#This Row],[Mosaic]]/10000000</f>
        <v>0.697541635943</v>
      </c>
    </row>
    <row r="200" spans="1:6" x14ac:dyDescent="0.3">
      <c r="A200" s="2" t="s">
        <v>207</v>
      </c>
      <c r="B200" s="2" t="str">
        <f>VLOOKUP(Table5[[#This Row],[ISO]],[1]!Table4[#Data],2,0)</f>
        <v>St. Vincent and the Grenadines</v>
      </c>
      <c r="C200" s="2">
        <v>8370499.6313199997</v>
      </c>
      <c r="D200" s="2">
        <f>Table5[[#This Row],[Wide-scale]]/10000000</f>
        <v>0.83704996313199997</v>
      </c>
      <c r="E200" s="2">
        <v>49525456.152000003</v>
      </c>
      <c r="F200" s="2">
        <f>Table5[[#This Row],[Mosaic]]/10000000</f>
        <v>4.9525456152</v>
      </c>
    </row>
    <row r="201" spans="1:6" x14ac:dyDescent="0.3">
      <c r="A201" s="2" t="s">
        <v>208</v>
      </c>
      <c r="B201" s="2" t="str">
        <f>VLOOKUP(Table5[[#This Row],[ISO]],[1]!Table4[#Data],2,0)</f>
        <v>Sudan</v>
      </c>
      <c r="C201" s="2">
        <v>0</v>
      </c>
      <c r="D201" s="2">
        <f>Table5[[#This Row],[Wide-scale]]/10000000</f>
        <v>0</v>
      </c>
      <c r="E201" s="2">
        <v>171418764408</v>
      </c>
      <c r="F201" s="2">
        <f>Table5[[#This Row],[Mosaic]]/10000000</f>
        <v>17141.876440799999</v>
      </c>
    </row>
    <row r="202" spans="1:6" x14ac:dyDescent="0.3">
      <c r="A202" s="2" t="s">
        <v>209</v>
      </c>
      <c r="B202" s="2" t="str">
        <f>VLOOKUP(Table5[[#This Row],[ISO]],[1]!Table4[#Data],2,0)</f>
        <v>Suriname</v>
      </c>
      <c r="C202" s="2">
        <v>360629025.78299999</v>
      </c>
      <c r="D202" s="2">
        <f>Table5[[#This Row],[Wide-scale]]/10000000</f>
        <v>36.062902578299997</v>
      </c>
      <c r="E202" s="2">
        <v>859371295.48199999</v>
      </c>
      <c r="F202" s="2">
        <f>Table5[[#This Row],[Mosaic]]/10000000</f>
        <v>85.937129548200005</v>
      </c>
    </row>
    <row r="203" spans="1:6" x14ac:dyDescent="0.3">
      <c r="A203" s="2" t="s">
        <v>210</v>
      </c>
      <c r="B203" s="2" t="str">
        <f>VLOOKUP(Table5[[#This Row],[ISO]],[1]!Table4[#Data],2,0)</f>
        <v>Swaziland</v>
      </c>
      <c r="C203" s="2">
        <v>426895481.19700003</v>
      </c>
      <c r="D203" s="2">
        <f>Table5[[#This Row],[Wide-scale]]/10000000</f>
        <v>42.6895481197</v>
      </c>
      <c r="E203" s="2">
        <v>11928659516.299999</v>
      </c>
      <c r="F203" s="2">
        <f>Table5[[#This Row],[Mosaic]]/10000000</f>
        <v>1192.8659516299999</v>
      </c>
    </row>
    <row r="204" spans="1:6" x14ac:dyDescent="0.3">
      <c r="A204" s="2" t="s">
        <v>211</v>
      </c>
      <c r="B204" s="2" t="str">
        <f>VLOOKUP(Table5[[#This Row],[ISO]],[1]!Table4[#Data],2,0)</f>
        <v>Sweden</v>
      </c>
      <c r="C204" s="2">
        <v>15073874752.700001</v>
      </c>
      <c r="D204" s="2">
        <f>Table5[[#This Row],[Wide-scale]]/10000000</f>
        <v>1507.3874752700001</v>
      </c>
      <c r="E204" s="2">
        <v>17864738838.099998</v>
      </c>
      <c r="F204" s="2">
        <f>Table5[[#This Row],[Mosaic]]/10000000</f>
        <v>1786.4738838099997</v>
      </c>
    </row>
    <row r="205" spans="1:6" x14ac:dyDescent="0.3">
      <c r="A205" s="2" t="s">
        <v>212</v>
      </c>
      <c r="B205" s="2" t="str">
        <f>VLOOKUP(Table5[[#This Row],[ISO]],[1]!Table4[#Data],2,0)</f>
        <v>Switzerland</v>
      </c>
      <c r="C205" s="2">
        <v>1767570505.48</v>
      </c>
      <c r="D205" s="2">
        <f>Table5[[#This Row],[Wide-scale]]/10000000</f>
        <v>176.757050548</v>
      </c>
      <c r="E205" s="2">
        <v>8046840312.2399998</v>
      </c>
      <c r="F205" s="2">
        <f>Table5[[#This Row],[Mosaic]]/10000000</f>
        <v>804.68403122400002</v>
      </c>
    </row>
    <row r="206" spans="1:6" x14ac:dyDescent="0.3">
      <c r="A206" s="2" t="s">
        <v>213</v>
      </c>
      <c r="B206" s="2" t="str">
        <f>VLOOKUP(Table5[[#This Row],[ISO]],[1]!Table4[#Data],2,0)</f>
        <v>Syrian Arab Republic</v>
      </c>
      <c r="C206" s="2">
        <v>248324822.396</v>
      </c>
      <c r="D206" s="2">
        <f>Table5[[#This Row],[Wide-scale]]/10000000</f>
        <v>24.832482239600001</v>
      </c>
      <c r="E206" s="2">
        <v>9886257606.2199993</v>
      </c>
      <c r="F206" s="2">
        <f>Table5[[#This Row],[Mosaic]]/10000000</f>
        <v>988.62576062199992</v>
      </c>
    </row>
    <row r="207" spans="1:6" x14ac:dyDescent="0.3">
      <c r="A207" s="2" t="s">
        <v>214</v>
      </c>
      <c r="B207" s="2" t="str">
        <f>VLOOKUP(Table5[[#This Row],[ISO]],[1]!Table4[#Data],2,0)</f>
        <v>Taiwan, China</v>
      </c>
      <c r="C207" s="2">
        <v>479211103.89300001</v>
      </c>
      <c r="D207" s="2">
        <f>Table5[[#This Row],[Wide-scale]]/10000000</f>
        <v>47.921110389299997</v>
      </c>
      <c r="E207" s="2">
        <v>5657760209.1300001</v>
      </c>
      <c r="F207" s="2">
        <f>Table5[[#This Row],[Mosaic]]/10000000</f>
        <v>565.77602091300002</v>
      </c>
    </row>
    <row r="208" spans="1:6" x14ac:dyDescent="0.3">
      <c r="A208" s="2" t="s">
        <v>215</v>
      </c>
      <c r="B208" s="2" t="str">
        <f>VLOOKUP(Table5[[#This Row],[ISO]],[1]!Table4[#Data],2,0)</f>
        <v>Tajikistan</v>
      </c>
      <c r="C208" s="2">
        <v>0</v>
      </c>
      <c r="D208" s="2">
        <f>Table5[[#This Row],[Wide-scale]]/10000000</f>
        <v>0</v>
      </c>
      <c r="E208" s="2">
        <v>8326554508.25</v>
      </c>
      <c r="F208" s="2">
        <f>Table5[[#This Row],[Mosaic]]/10000000</f>
        <v>832.655450825</v>
      </c>
    </row>
    <row r="209" spans="1:6" x14ac:dyDescent="0.3">
      <c r="A209" s="2" t="s">
        <v>216</v>
      </c>
      <c r="B209" s="2" t="str">
        <f>VLOOKUP(Table5[[#This Row],[ISO]],[1]!Table4[#Data],2,0)</f>
        <v>Tanzania</v>
      </c>
      <c r="C209" s="2">
        <v>83019312885</v>
      </c>
      <c r="D209" s="2">
        <f>Table5[[#This Row],[Wide-scale]]/10000000</f>
        <v>8301.9312884999999</v>
      </c>
      <c r="E209" s="2">
        <v>511078293531</v>
      </c>
      <c r="F209" s="2">
        <f>Table5[[#This Row],[Mosaic]]/10000000</f>
        <v>51107.829353100002</v>
      </c>
    </row>
    <row r="210" spans="1:6" x14ac:dyDescent="0.3">
      <c r="A210" s="2" t="s">
        <v>217</v>
      </c>
      <c r="B210" s="2" t="str">
        <f>VLOOKUP(Table5[[#This Row],[ISO]],[1]!Table4[#Data],2,0)</f>
        <v>Thailand</v>
      </c>
      <c r="C210" s="2">
        <v>81665384569.699997</v>
      </c>
      <c r="D210" s="2">
        <f>Table5[[#This Row],[Wide-scale]]/10000000</f>
        <v>8166.53845697</v>
      </c>
      <c r="E210" s="2">
        <v>166266024343</v>
      </c>
      <c r="F210" s="2">
        <f>Table5[[#This Row],[Mosaic]]/10000000</f>
        <v>16626.602434299999</v>
      </c>
    </row>
    <row r="211" spans="1:6" x14ac:dyDescent="0.3">
      <c r="A211" s="2" t="s">
        <v>218</v>
      </c>
      <c r="B211" s="2" t="str">
        <f>VLOOKUP(Table5[[#This Row],[ISO]],[1]!Table4[#Data],2,0)</f>
        <v>Timor-Leste</v>
      </c>
      <c r="C211" s="2">
        <v>37667248.340899996</v>
      </c>
      <c r="D211" s="2">
        <f>Table5[[#This Row],[Wide-scale]]/10000000</f>
        <v>3.7667248340899997</v>
      </c>
      <c r="E211" s="2">
        <v>4891859492.8699999</v>
      </c>
      <c r="F211" s="2">
        <f>Table5[[#This Row],[Mosaic]]/10000000</f>
        <v>489.18594928699997</v>
      </c>
    </row>
    <row r="212" spans="1:6" x14ac:dyDescent="0.3">
      <c r="A212" s="2" t="s">
        <v>219</v>
      </c>
      <c r="B212" s="2" t="str">
        <f>VLOOKUP(Table5[[#This Row],[ISO]],[1]!Table4[#Data],2,0)</f>
        <v>Togo</v>
      </c>
      <c r="C212" s="2">
        <v>11171826841.299999</v>
      </c>
      <c r="D212" s="2">
        <f>Table5[[#This Row],[Wide-scale]]/10000000</f>
        <v>1117.1826841299999</v>
      </c>
      <c r="E212" s="2">
        <v>24283516972.099998</v>
      </c>
      <c r="F212" s="2">
        <f>Table5[[#This Row],[Mosaic]]/10000000</f>
        <v>2428.3516972099997</v>
      </c>
    </row>
    <row r="213" spans="1:6" x14ac:dyDescent="0.3">
      <c r="A213" s="2" t="s">
        <v>220</v>
      </c>
      <c r="B213" s="2" t="str">
        <f>VLOOKUP(Table5[[#This Row],[ISO]],[1]!Table4[#Data],2,0)</f>
        <v>Tonga</v>
      </c>
      <c r="C213" s="2">
        <v>0</v>
      </c>
      <c r="D213" s="2">
        <f>Table5[[#This Row],[Wide-scale]]/10000000</f>
        <v>0</v>
      </c>
      <c r="E213" s="2">
        <v>0</v>
      </c>
      <c r="F213" s="2">
        <f>Table5[[#This Row],[Mosaic]]/10000000</f>
        <v>0</v>
      </c>
    </row>
    <row r="214" spans="1:6" x14ac:dyDescent="0.3">
      <c r="A214" s="2" t="s">
        <v>221</v>
      </c>
      <c r="B214" s="2" t="str">
        <f>VLOOKUP(Table5[[#This Row],[ISO]],[1]!Table4[#Data],2,0)</f>
        <v>Trinidad and Tobago</v>
      </c>
      <c r="C214" s="2">
        <v>171595242.442</v>
      </c>
      <c r="D214" s="2">
        <f>Table5[[#This Row],[Wide-scale]]/10000000</f>
        <v>17.1595242442</v>
      </c>
      <c r="E214" s="2">
        <v>1033756704.47</v>
      </c>
      <c r="F214" s="2">
        <f>Table5[[#This Row],[Mosaic]]/10000000</f>
        <v>103.375670447</v>
      </c>
    </row>
    <row r="215" spans="1:6" x14ac:dyDescent="0.3">
      <c r="A215" s="2" t="s">
        <v>222</v>
      </c>
      <c r="B215" s="2" t="str">
        <f>VLOOKUP(Table5[[#This Row],[ISO]],[1]!Table4[#Data],2,0)</f>
        <v>Tunisia</v>
      </c>
      <c r="C215" s="2">
        <v>101841078.848</v>
      </c>
      <c r="D215" s="2">
        <f>Table5[[#This Row],[Wide-scale]]/10000000</f>
        <v>10.184107884800001</v>
      </c>
      <c r="E215" s="2">
        <v>5196685187.7799997</v>
      </c>
      <c r="F215" s="2">
        <f>Table5[[#This Row],[Mosaic]]/10000000</f>
        <v>519.66851877800002</v>
      </c>
    </row>
    <row r="216" spans="1:6" x14ac:dyDescent="0.3">
      <c r="A216" s="2" t="s">
        <v>223</v>
      </c>
      <c r="B216" s="2" t="str">
        <f>VLOOKUP(Table5[[#This Row],[ISO]],[1]!Table4[#Data],2,0)</f>
        <v>Turkey</v>
      </c>
      <c r="C216" s="2">
        <v>62720851279.099998</v>
      </c>
      <c r="D216" s="2">
        <f>Table5[[#This Row],[Wide-scale]]/10000000</f>
        <v>6272.0851279099998</v>
      </c>
      <c r="E216" s="2">
        <v>204770322647</v>
      </c>
      <c r="F216" s="2">
        <f>Table5[[#This Row],[Mosaic]]/10000000</f>
        <v>20477.032264699999</v>
      </c>
    </row>
    <row r="217" spans="1:6" x14ac:dyDescent="0.3">
      <c r="A217" s="2" t="s">
        <v>224</v>
      </c>
      <c r="B217" s="2" t="str">
        <f>VLOOKUP(Table5[[#This Row],[ISO]],[1]!Table4[#Data],2,0)</f>
        <v>Turkmenistan</v>
      </c>
      <c r="C217" s="2">
        <v>0</v>
      </c>
      <c r="D217" s="2">
        <f>Table5[[#This Row],[Wide-scale]]/10000000</f>
        <v>0</v>
      </c>
      <c r="E217" s="2">
        <v>0</v>
      </c>
      <c r="F217" s="2">
        <f>Table5[[#This Row],[Mosaic]]/10000000</f>
        <v>0</v>
      </c>
    </row>
    <row r="218" spans="1:6" x14ac:dyDescent="0.3">
      <c r="A218" s="2" t="s">
        <v>225</v>
      </c>
      <c r="B218" s="2" t="str">
        <f>VLOOKUP(Table5[[#This Row],[ISO]],[1]!Table4[#Data],2,0)</f>
        <v>Turks and Caicos Islands</v>
      </c>
      <c r="C218" s="2">
        <v>0</v>
      </c>
      <c r="D218" s="2">
        <f>Table5[[#This Row],[Wide-scale]]/10000000</f>
        <v>0</v>
      </c>
      <c r="E218" s="2">
        <v>0</v>
      </c>
      <c r="F218" s="2">
        <f>Table5[[#This Row],[Mosaic]]/10000000</f>
        <v>0</v>
      </c>
    </row>
    <row r="219" spans="1:6" x14ac:dyDescent="0.3">
      <c r="A219" s="2" t="s">
        <v>226</v>
      </c>
      <c r="B219" s="2" t="str">
        <f>VLOOKUP(Table5[[#This Row],[ISO]],[1]!Table4[#Data],2,0)</f>
        <v>Tuvalu</v>
      </c>
      <c r="C219" s="2">
        <v>0</v>
      </c>
      <c r="D219" s="2">
        <f>Table5[[#This Row],[Wide-scale]]/10000000</f>
        <v>0</v>
      </c>
      <c r="E219" s="2">
        <v>0</v>
      </c>
      <c r="F219" s="2">
        <f>Table5[[#This Row],[Mosaic]]/10000000</f>
        <v>0</v>
      </c>
    </row>
    <row r="220" spans="1:6" x14ac:dyDescent="0.3">
      <c r="A220" s="2" t="s">
        <v>227</v>
      </c>
      <c r="B220" s="2" t="str">
        <f>VLOOKUP(Table5[[#This Row],[ISO]],[1]!Table4[#Data],2,0)</f>
        <v>Uganda</v>
      </c>
      <c r="C220" s="2">
        <v>6513643796.4399996</v>
      </c>
      <c r="D220" s="2">
        <f>Table5[[#This Row],[Wide-scale]]/10000000</f>
        <v>651.364379644</v>
      </c>
      <c r="E220" s="2">
        <v>89736638839.199997</v>
      </c>
      <c r="F220" s="2">
        <f>Table5[[#This Row],[Mosaic]]/10000000</f>
        <v>8973.6638839200004</v>
      </c>
    </row>
    <row r="221" spans="1:6" x14ac:dyDescent="0.3">
      <c r="A221" s="2" t="s">
        <v>228</v>
      </c>
      <c r="B221" s="2" t="str">
        <f>VLOOKUP(Table5[[#This Row],[ISO]],[1]!Table4[#Data],2,0)</f>
        <v>Ukraine</v>
      </c>
      <c r="C221" s="2">
        <v>6387388760.3299999</v>
      </c>
      <c r="D221" s="2">
        <f>Table5[[#This Row],[Wide-scale]]/10000000</f>
        <v>638.738876033</v>
      </c>
      <c r="E221" s="2">
        <v>175529377269</v>
      </c>
      <c r="F221" s="2">
        <f>Table5[[#This Row],[Mosaic]]/10000000</f>
        <v>17552.9377269</v>
      </c>
    </row>
    <row r="222" spans="1:6" x14ac:dyDescent="0.3">
      <c r="A222" s="2" t="s">
        <v>229</v>
      </c>
      <c r="B222" s="2" t="str">
        <f>VLOOKUP(Table5[[#This Row],[ISO]],[1]!Table4[#Data],2,0)</f>
        <v>United Arab Emirates</v>
      </c>
      <c r="C222" s="2">
        <v>0</v>
      </c>
      <c r="D222" s="2">
        <f>Table5[[#This Row],[Wide-scale]]/10000000</f>
        <v>0</v>
      </c>
      <c r="E222" s="2">
        <v>0</v>
      </c>
      <c r="F222" s="2">
        <f>Table5[[#This Row],[Mosaic]]/10000000</f>
        <v>0</v>
      </c>
    </row>
    <row r="223" spans="1:6" x14ac:dyDescent="0.3">
      <c r="A223" s="2" t="s">
        <v>230</v>
      </c>
      <c r="B223" s="2" t="str">
        <f>VLOOKUP(Table5[[#This Row],[ISO]],[1]!Table4[#Data],2,0)</f>
        <v>United Kingdom</v>
      </c>
      <c r="C223" s="2">
        <v>13062164674.700001</v>
      </c>
      <c r="D223" s="2">
        <f>Table5[[#This Row],[Wide-scale]]/10000000</f>
        <v>1306.21646747</v>
      </c>
      <c r="E223" s="2">
        <v>107942475537</v>
      </c>
      <c r="F223" s="2">
        <f>Table5[[#This Row],[Mosaic]]/10000000</f>
        <v>10794.247553699999</v>
      </c>
    </row>
    <row r="224" spans="1:6" x14ac:dyDescent="0.3">
      <c r="A224" s="2" t="s">
        <v>231</v>
      </c>
      <c r="B224" s="2" t="str">
        <f>VLOOKUP(Table5[[#This Row],[ISO]],[1]!Table4[#Data],2,0)</f>
        <v>United States</v>
      </c>
      <c r="C224" s="2">
        <v>323298690052</v>
      </c>
      <c r="D224" s="2">
        <f>Table5[[#This Row],[Wide-scale]]/10000000</f>
        <v>32329.869005199998</v>
      </c>
      <c r="E224" s="2">
        <v>1021582510300</v>
      </c>
      <c r="F224" s="2">
        <f>Table5[[#This Row],[Mosaic]]/10000000</f>
        <v>102158.25103</v>
      </c>
    </row>
    <row r="225" spans="1:6" x14ac:dyDescent="0.3">
      <c r="A225" s="2" t="s">
        <v>232</v>
      </c>
      <c r="B225" s="2" t="str">
        <f>VLOOKUP(Table5[[#This Row],[ISO]],[1]!Table4[#Data],2,0)</f>
        <v>United States Minor Outlying Islands</v>
      </c>
      <c r="C225" s="2">
        <v>0</v>
      </c>
      <c r="D225" s="2">
        <f>Table5[[#This Row],[Wide-scale]]/10000000</f>
        <v>0</v>
      </c>
      <c r="E225" s="2">
        <v>0</v>
      </c>
      <c r="F225" s="2">
        <f>Table5[[#This Row],[Mosaic]]/10000000</f>
        <v>0</v>
      </c>
    </row>
    <row r="226" spans="1:6" x14ac:dyDescent="0.3">
      <c r="A226" s="2" t="s">
        <v>233</v>
      </c>
      <c r="B226" s="2" t="str">
        <f>VLOOKUP(Table5[[#This Row],[ISO]],[1]!Table4[#Data],2,0)</f>
        <v>Uruguay</v>
      </c>
      <c r="C226" s="2">
        <v>0</v>
      </c>
      <c r="D226" s="2">
        <f>Table5[[#This Row],[Wide-scale]]/10000000</f>
        <v>0</v>
      </c>
      <c r="E226" s="2">
        <v>128545762838</v>
      </c>
      <c r="F226" s="2">
        <f>Table5[[#This Row],[Mosaic]]/10000000</f>
        <v>12854.576283799999</v>
      </c>
    </row>
    <row r="227" spans="1:6" x14ac:dyDescent="0.3">
      <c r="A227" s="2" t="s">
        <v>234</v>
      </c>
      <c r="B227" s="2" t="str">
        <f>VLOOKUP(Table5[[#This Row],[ISO]],[1]!Table4[#Data],2,0)</f>
        <v>Uzbekistan</v>
      </c>
      <c r="C227" s="2">
        <v>0</v>
      </c>
      <c r="D227" s="2">
        <f>Table5[[#This Row],[Wide-scale]]/10000000</f>
        <v>0</v>
      </c>
      <c r="E227" s="2">
        <v>1273013485.5999999</v>
      </c>
      <c r="F227" s="2">
        <f>Table5[[#This Row],[Mosaic]]/10000000</f>
        <v>127.30134855999999</v>
      </c>
    </row>
    <row r="228" spans="1:6" x14ac:dyDescent="0.3">
      <c r="A228" s="2" t="s">
        <v>235</v>
      </c>
      <c r="B228" s="2" t="str">
        <f>VLOOKUP(Table5[[#This Row],[ISO]],[1]!Table4[#Data],2,0)</f>
        <v>Vanuatu</v>
      </c>
      <c r="C228" s="2">
        <v>0</v>
      </c>
      <c r="D228" s="2">
        <f>Table5[[#This Row],[Wide-scale]]/10000000</f>
        <v>0</v>
      </c>
      <c r="E228" s="2">
        <v>1568073597.5999999</v>
      </c>
      <c r="F228" s="2">
        <f>Table5[[#This Row],[Mosaic]]/10000000</f>
        <v>156.80735976</v>
      </c>
    </row>
    <row r="229" spans="1:6" x14ac:dyDescent="0.3">
      <c r="A229" s="2" t="s">
        <v>236</v>
      </c>
      <c r="B229" s="2" t="str">
        <f>VLOOKUP(Table5[[#This Row],[ISO]],[1]!Table4[#Data],2,0)</f>
        <v>Venezuela, RB</v>
      </c>
      <c r="C229" s="2">
        <v>46443019662.699997</v>
      </c>
      <c r="D229" s="2">
        <f>Table5[[#This Row],[Wide-scale]]/10000000</f>
        <v>4644.3019662699999</v>
      </c>
      <c r="E229" s="2">
        <v>203758189734</v>
      </c>
      <c r="F229" s="2">
        <f>Table5[[#This Row],[Mosaic]]/10000000</f>
        <v>20375.818973400001</v>
      </c>
    </row>
    <row r="230" spans="1:6" x14ac:dyDescent="0.3">
      <c r="A230" s="2" t="s">
        <v>237</v>
      </c>
      <c r="B230" s="2" t="str">
        <f>VLOOKUP(Table5[[#This Row],[ISO]],[1]!Table4[#Data],2,0)</f>
        <v>Vietnam</v>
      </c>
      <c r="C230" s="2">
        <v>38763086251</v>
      </c>
      <c r="D230" s="2">
        <f>Table5[[#This Row],[Wide-scale]]/10000000</f>
        <v>3876.3086251</v>
      </c>
      <c r="E230" s="2">
        <v>75277298267.699997</v>
      </c>
      <c r="F230" s="2">
        <f>Table5[[#This Row],[Mosaic]]/10000000</f>
        <v>7527.7298267699998</v>
      </c>
    </row>
    <row r="231" spans="1:6" x14ac:dyDescent="0.3">
      <c r="A231" s="2" t="s">
        <v>238</v>
      </c>
      <c r="B231" s="2" t="str">
        <f>VLOOKUP(Table5[[#This Row],[ISO]],[1]!Table4[#Data],2,0)</f>
        <v>Virgin Islands (U.S.)</v>
      </c>
      <c r="C231" s="2">
        <v>1395083.27189</v>
      </c>
      <c r="D231" s="2">
        <f>Table5[[#This Row],[Wide-scale]]/10000000</f>
        <v>0.139508327189</v>
      </c>
      <c r="E231" s="2">
        <v>34179540.161200002</v>
      </c>
      <c r="F231" s="2">
        <f>Table5[[#This Row],[Mosaic]]/10000000</f>
        <v>3.4179540161200004</v>
      </c>
    </row>
    <row r="232" spans="1:6" x14ac:dyDescent="0.3">
      <c r="A232" s="2" t="s">
        <v>239</v>
      </c>
      <c r="B232" s="2" t="str">
        <f>VLOOKUP(Table5[[#This Row],[ISO]],[1]!Table4[#Data],2,0)</f>
        <v>Wallis and Futuna</v>
      </c>
      <c r="C232" s="2">
        <v>0</v>
      </c>
      <c r="D232" s="2">
        <f>Table5[[#This Row],[Wide-scale]]/10000000</f>
        <v>0</v>
      </c>
      <c r="E232" s="2">
        <v>0</v>
      </c>
      <c r="F232" s="2">
        <f>Table5[[#This Row],[Mosaic]]/10000000</f>
        <v>0</v>
      </c>
    </row>
    <row r="233" spans="1:6" x14ac:dyDescent="0.3">
      <c r="A233" s="2" t="s">
        <v>240</v>
      </c>
      <c r="B233" s="2" t="str">
        <f>VLOOKUP(Table5[[#This Row],[ISO]],[1]!Table4[#Data],2,0)</f>
        <v>Yemen, Rep.</v>
      </c>
      <c r="C233" s="2">
        <v>0</v>
      </c>
      <c r="D233" s="2">
        <f>Table5[[#This Row],[Wide-scale]]/10000000</f>
        <v>0</v>
      </c>
      <c r="E233" s="2">
        <v>0</v>
      </c>
      <c r="F233" s="2">
        <f>Table5[[#This Row],[Mosaic]]/10000000</f>
        <v>0</v>
      </c>
    </row>
    <row r="234" spans="1:6" x14ac:dyDescent="0.3">
      <c r="A234" s="2" t="s">
        <v>241</v>
      </c>
      <c r="B234" s="2" t="str">
        <f>VLOOKUP(Table5[[#This Row],[ISO]],[1]!Table4[#Data],2,0)</f>
        <v>Zambia</v>
      </c>
      <c r="C234" s="2">
        <v>0</v>
      </c>
      <c r="D234" s="2">
        <f>Table5[[#This Row],[Wide-scale]]/10000000</f>
        <v>0</v>
      </c>
      <c r="E234" s="2">
        <v>345359141830</v>
      </c>
      <c r="F234" s="2">
        <f>Table5[[#This Row],[Mosaic]]/10000000</f>
        <v>34535.914183000001</v>
      </c>
    </row>
    <row r="235" spans="1:6" x14ac:dyDescent="0.3">
      <c r="A235" s="2" t="s">
        <v>242</v>
      </c>
      <c r="B235" s="2" t="str">
        <f>VLOOKUP(Table5[[#This Row],[ISO]],[1]!Table4[#Data],2,0)</f>
        <v>Zimbabwe</v>
      </c>
      <c r="C235" s="2">
        <v>2389080103.0999999</v>
      </c>
      <c r="D235" s="2">
        <f>Table5[[#This Row],[Wide-scale]]/10000000</f>
        <v>238.90801030999998</v>
      </c>
      <c r="E235" s="2">
        <v>201809258403</v>
      </c>
      <c r="F235" s="2">
        <f>Table5[[#This Row],[Mosaic]]/10000000</f>
        <v>20180.925840299999</v>
      </c>
    </row>
    <row r="236" spans="1:6" x14ac:dyDescent="0.3">
      <c r="A236" s="2" t="s">
        <v>243</v>
      </c>
      <c r="B236" s="2" t="e">
        <f>VLOOKUP(Table5[[#This Row],[ISO]],[1]!Table4[#Data],2,0)</f>
        <v>#N/A</v>
      </c>
      <c r="C236" s="2">
        <v>81612371.405300006</v>
      </c>
      <c r="D236" s="2">
        <f>Table5[[#This Row],[Wide-scale]]/10000000</f>
        <v>8.1612371405299999</v>
      </c>
      <c r="E236" s="2">
        <v>147878826.81999999</v>
      </c>
      <c r="F236" s="2">
        <f>Table5[[#This Row],[Mosaic]]/10000000</f>
        <v>14.787882681999999</v>
      </c>
    </row>
    <row r="237" spans="1:6" x14ac:dyDescent="0.3">
      <c r="A237" s="2" t="s">
        <v>244</v>
      </c>
      <c r="B237" s="2" t="e">
        <f>VLOOKUP(Table5[[#This Row],[ISO]],[1]!Table4[#Data],2,0)</f>
        <v>#N/A</v>
      </c>
      <c r="C237" s="2">
        <v>0</v>
      </c>
      <c r="D237" s="2">
        <f>Table5[[#This Row],[Wide-scale]]/10000000</f>
        <v>0</v>
      </c>
      <c r="E237" s="2">
        <v>0</v>
      </c>
      <c r="F237" s="2">
        <f>Table5[[#This Row],[Mosaic]]/10000000</f>
        <v>0</v>
      </c>
    </row>
    <row r="238" spans="1:6" x14ac:dyDescent="0.3">
      <c r="A238" s="2" t="s">
        <v>245</v>
      </c>
      <c r="B238" s="2" t="e">
        <f>VLOOKUP(Table5[[#This Row],[ISO]],[1]!Table4[#Data],2,0)</f>
        <v>#N/A</v>
      </c>
      <c r="C238" s="2">
        <v>0</v>
      </c>
      <c r="D238" s="2">
        <f>Table5[[#This Row],[Wide-scale]]/10000000</f>
        <v>0</v>
      </c>
      <c r="E238" s="2">
        <v>0</v>
      </c>
      <c r="F238" s="2">
        <f>Table5[[#This Row],[Mosaic]]/10000000</f>
        <v>0</v>
      </c>
    </row>
    <row r="239" spans="1:6" x14ac:dyDescent="0.3">
      <c r="A239" s="2" t="s">
        <v>246</v>
      </c>
      <c r="B239" s="2" t="e">
        <f>VLOOKUP(Table5[[#This Row],[ISO]],[1]!Table4[#Data],2,0)</f>
        <v>#N/A</v>
      </c>
      <c r="C239" s="2">
        <v>0</v>
      </c>
      <c r="D239" s="2">
        <f>Table5[[#This Row],[Wide-scale]]/10000000</f>
        <v>0</v>
      </c>
      <c r="E239" s="2">
        <v>80914829.769400001</v>
      </c>
      <c r="F239" s="2">
        <f>Table5[[#This Row],[Mosaic]]/10000000</f>
        <v>8.0914829769400001</v>
      </c>
    </row>
    <row r="240" spans="1:6" x14ac:dyDescent="0.3">
      <c r="A240" s="2" t="s">
        <v>247</v>
      </c>
      <c r="B240" s="2" t="e">
        <f>VLOOKUP(Table5[[#This Row],[ISO]],[1]!Table4[#Data],2,0)</f>
        <v>#N/A</v>
      </c>
      <c r="C240" s="2">
        <v>0</v>
      </c>
      <c r="D240" s="2">
        <f>Table5[[#This Row],[Wide-scale]]/10000000</f>
        <v>0</v>
      </c>
      <c r="E240" s="2">
        <v>798685173.15499997</v>
      </c>
      <c r="F240" s="2">
        <f>Table5[[#This Row],[Mosaic]]/10000000</f>
        <v>79.8685173155</v>
      </c>
    </row>
    <row r="241" spans="1:7" x14ac:dyDescent="0.3">
      <c r="A241" s="2" t="s">
        <v>248</v>
      </c>
      <c r="B241" s="2" t="e">
        <f>VLOOKUP(Table5[[#This Row],[ISO]],[1]!Table4[#Data],2,0)</f>
        <v>#N/A</v>
      </c>
      <c r="C241" s="2">
        <v>0</v>
      </c>
      <c r="D241" s="2">
        <f>Table5[[#This Row],[Wide-scale]]/10000000</f>
        <v>0</v>
      </c>
      <c r="E241" s="2">
        <v>20228707.442299999</v>
      </c>
      <c r="F241" s="2">
        <f>Table5[[#This Row],[Mosaic]]/10000000</f>
        <v>2.02287074423</v>
      </c>
    </row>
    <row r="242" spans="1:7" x14ac:dyDescent="0.3">
      <c r="A242" s="2" t="s">
        <v>249</v>
      </c>
      <c r="B242" s="2" t="e">
        <f>VLOOKUP(Table5[[#This Row],[ISO]],[1]!Table4[#Data],2,0)</f>
        <v>#N/A</v>
      </c>
      <c r="C242" s="2">
        <v>0</v>
      </c>
      <c r="D242" s="2">
        <f>Table5[[#This Row],[Wide-scale]]/10000000</f>
        <v>0</v>
      </c>
      <c r="E242" s="2">
        <v>0</v>
      </c>
      <c r="F242" s="2">
        <f>Table5[[#This Row],[Mosaic]]/10000000</f>
        <v>0</v>
      </c>
    </row>
    <row r="243" spans="1:7" x14ac:dyDescent="0.3">
      <c r="A243" s="2" t="s">
        <v>250</v>
      </c>
      <c r="B243" s="2" t="e">
        <f>VLOOKUP(Table5[[#This Row],[ISO]],[1]!Table4[#Data],2,0)</f>
        <v>#N/A</v>
      </c>
      <c r="C243" s="2">
        <v>0</v>
      </c>
      <c r="D243" s="2">
        <f>Table5[[#This Row],[Wide-scale]]/10000000</f>
        <v>0</v>
      </c>
      <c r="E243" s="2">
        <v>0</v>
      </c>
      <c r="F243" s="2">
        <f>Table5[[#This Row],[Mosaic]]/10000000</f>
        <v>0</v>
      </c>
    </row>
    <row r="244" spans="1:7" x14ac:dyDescent="0.3">
      <c r="A244" s="2" t="s">
        <v>251</v>
      </c>
      <c r="B244" s="2" t="e">
        <f>VLOOKUP(Table5[[#This Row],[ISO]],[1]!Table4[#Data],2,0)</f>
        <v>#N/A</v>
      </c>
      <c r="C244" s="2">
        <v>0</v>
      </c>
      <c r="D244" s="2">
        <f>Table5[[#This Row],[Wide-scale]]/10000000</f>
        <v>0</v>
      </c>
      <c r="E244" s="2">
        <v>0</v>
      </c>
      <c r="F244" s="2">
        <f>Table5[[#This Row],[Mosaic]]/10000000</f>
        <v>0</v>
      </c>
    </row>
    <row r="245" spans="1:7" x14ac:dyDescent="0.3">
      <c r="A245" s="2" t="s">
        <v>252</v>
      </c>
      <c r="B245" s="2" t="str">
        <f>VLOOKUP(Table5[[#This Row],[ISO]],[1]!Table4[#Data],2,0)</f>
        <v>Kosovo</v>
      </c>
      <c r="C245" s="2">
        <v>682195719.95200002</v>
      </c>
      <c r="D245" s="2">
        <f>Table5[[#This Row],[Wide-scale]]/10000000</f>
        <v>68.219571995199999</v>
      </c>
      <c r="E245" s="2">
        <v>3519097553.3299999</v>
      </c>
      <c r="F245" s="2">
        <f>Table5[[#This Row],[Mosaic]]/10000000</f>
        <v>351.90975533299996</v>
      </c>
    </row>
    <row r="246" spans="1:7" x14ac:dyDescent="0.3">
      <c r="A246" s="2" t="s">
        <v>253</v>
      </c>
      <c r="B246" s="2" t="e">
        <f>VLOOKUP(Table5[[#This Row],[ISO]],[1]!Table4[#Data],2,0)</f>
        <v>#N/A</v>
      </c>
      <c r="C246" s="2">
        <v>0</v>
      </c>
      <c r="D246" s="2">
        <f>Table5[[#This Row],[Wide-scale]]/10000000</f>
        <v>0</v>
      </c>
      <c r="E246" s="2">
        <v>0</v>
      </c>
      <c r="F246" s="2">
        <f>Table5[[#This Row],[Mosaic]]/10000000</f>
        <v>0</v>
      </c>
    </row>
    <row r="247" spans="1:7" x14ac:dyDescent="0.3">
      <c r="A247" s="2" t="s">
        <v>254</v>
      </c>
      <c r="B247" s="2" t="str">
        <f>VLOOKUP(Table5[[#This Row],[ISO]],[1]!Table4[#Data],2,0)</f>
        <v>Palestine</v>
      </c>
      <c r="C247" s="2">
        <v>0</v>
      </c>
      <c r="D247" s="2">
        <f>Table5[[#This Row],[Wide-scale]]/10000000</f>
        <v>0</v>
      </c>
      <c r="E247" s="2">
        <v>462470104.63</v>
      </c>
      <c r="F247" s="2">
        <f>Table5[[#This Row],[Mosaic]]/10000000</f>
        <v>46.247010463000002</v>
      </c>
    </row>
    <row r="248" spans="1:7" x14ac:dyDescent="0.3">
      <c r="A248" s="2" t="s">
        <v>255</v>
      </c>
      <c r="B248" s="2" t="e">
        <f>VLOOKUP(Table5[[#This Row],[ISO]],[1]!Table4[#Data],2,0)</f>
        <v>#N/A</v>
      </c>
      <c r="C248" s="2">
        <v>0</v>
      </c>
      <c r="D248" s="2">
        <f>Table5[[#This Row],[Wide-scale]]/10000000</f>
        <v>0</v>
      </c>
      <c r="E248" s="2">
        <v>0</v>
      </c>
      <c r="F248" s="2">
        <f>Table5[[#This Row],[Mosaic]]/10000000</f>
        <v>0</v>
      </c>
    </row>
    <row r="249" spans="1:7" x14ac:dyDescent="0.3">
      <c r="A249" s="2" t="s">
        <v>256</v>
      </c>
      <c r="B249" s="2" t="e">
        <f>VLOOKUP(Table5[[#This Row],[ISO]],[1]!Table4[#Data],2,0)</f>
        <v>#N/A</v>
      </c>
      <c r="C249" s="2">
        <v>2449068683.8000002</v>
      </c>
      <c r="D249" s="2">
        <f>Table5[[#This Row],[Wide-scale]]/10000000</f>
        <v>244.90686838000002</v>
      </c>
      <c r="E249" s="2">
        <v>311731357103</v>
      </c>
      <c r="F249" s="2">
        <f>Table5[[#This Row],[Mosaic]]/10000000</f>
        <v>31173.135710300001</v>
      </c>
    </row>
    <row r="250" spans="1:7" x14ac:dyDescent="0.3">
      <c r="A250" s="2" t="s">
        <v>257</v>
      </c>
      <c r="B250" s="2" t="e">
        <f>VLOOKUP(Table5[[#This Row],[ISO]],[1]!Table4[#Data],2,0)</f>
        <v>#N/A</v>
      </c>
      <c r="C250" s="2">
        <v>0</v>
      </c>
      <c r="D250" s="2">
        <f>Table5[[#This Row],[Wide-scale]]/10000000</f>
        <v>0</v>
      </c>
      <c r="E250" s="2">
        <v>0</v>
      </c>
      <c r="F250" s="2">
        <f>Table5[[#This Row],[Mosaic]]/10000000</f>
        <v>0</v>
      </c>
    </row>
    <row r="251" spans="1:7" x14ac:dyDescent="0.3">
      <c r="A251" s="2" t="s">
        <v>258</v>
      </c>
      <c r="B251" s="2" t="e">
        <f>VLOOKUP(Table5[[#This Row],[ISO]],[1]!Table4[#Data],2,0)</f>
        <v>#N/A</v>
      </c>
      <c r="C251" s="2">
        <v>9765582.9032000005</v>
      </c>
      <c r="D251" s="2">
        <f>Table5[[#This Row],[Wide-scale]]/10000000</f>
        <v>0.97655829032000008</v>
      </c>
      <c r="E251" s="2">
        <v>39759873.248800002</v>
      </c>
      <c r="F251" s="2">
        <f>Table5[[#This Row],[Mosaic]]/10000000</f>
        <v>3.9759873248800002</v>
      </c>
    </row>
    <row r="252" spans="1:7" x14ac:dyDescent="0.3">
      <c r="A252" s="2" t="s">
        <v>259</v>
      </c>
      <c r="B252" s="2" t="e">
        <f>VLOOKUP(Table5[[#This Row],[ISO]],[1]!Table4[#Data],2,0)</f>
        <v>#N/A</v>
      </c>
      <c r="C252" s="2">
        <v>0</v>
      </c>
      <c r="D252" s="2">
        <f>Table5[[#This Row],[Wide-scale]]/10000000</f>
        <v>0</v>
      </c>
      <c r="E252" s="2">
        <v>50920539.423799999</v>
      </c>
      <c r="F252" s="2">
        <f>Table5[[#This Row],[Mosaic]]/10000000</f>
        <v>5.0920539423799998</v>
      </c>
    </row>
    <row r="254" spans="1:7" x14ac:dyDescent="0.3">
      <c r="D254" s="2">
        <f>SUM(Table5[Wide scale])</f>
        <v>511499.7481874231</v>
      </c>
      <c r="F254" s="2">
        <f>SUM(Table5[Mosaic2])</f>
        <v>1805119.381005727</v>
      </c>
      <c r="G254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Potapov et al 2011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COZZA</dc:creator>
  <cp:lastModifiedBy>Davide COZZA</cp:lastModifiedBy>
  <dcterms:created xsi:type="dcterms:W3CDTF">2025-10-02T15:23:59Z</dcterms:created>
  <dcterms:modified xsi:type="dcterms:W3CDTF">2025-10-02T15:24:34Z</dcterms:modified>
</cp:coreProperties>
</file>