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285" windowWidth="18780" windowHeight="11190"/>
  </bookViews>
  <sheets>
    <sheet name="Foglio1" sheetId="1" r:id="rId1"/>
    <sheet name="Foglio2" sheetId="2" r:id="rId2"/>
    <sheet name="Foglio3" sheetId="3" r:id="rId3"/>
  </sheets>
  <calcPr calcId="145621"/>
</workbook>
</file>

<file path=xl/calcChain.xml><?xml version="1.0" encoding="utf-8"?>
<calcChain xmlns="http://schemas.openxmlformats.org/spreadsheetml/2006/main">
  <c r="C38" i="1" l="1"/>
  <c r="B38" i="1"/>
  <c r="A47" i="1"/>
  <c r="A46" i="1"/>
  <c r="A45" i="1"/>
  <c r="A44" i="1"/>
  <c r="A43" i="1"/>
  <c r="A42" i="1"/>
  <c r="A41" i="1"/>
  <c r="A40" i="1"/>
  <c r="A39" i="1"/>
  <c r="A38" i="1"/>
  <c r="J18" i="1"/>
  <c r="E18" i="1"/>
  <c r="B1" i="1"/>
  <c r="F3" i="1"/>
  <c r="E12" i="1"/>
  <c r="F12" i="1" s="1"/>
  <c r="E11" i="1"/>
  <c r="J26" i="1" s="1"/>
  <c r="E10" i="1"/>
  <c r="F10" i="1" s="1"/>
  <c r="E9" i="1"/>
  <c r="E8" i="1"/>
  <c r="J23" i="1" s="1"/>
  <c r="E7" i="1"/>
  <c r="J22" i="1" s="1"/>
  <c r="E6" i="1"/>
  <c r="F6" i="1" s="1"/>
  <c r="E5" i="1"/>
  <c r="E4" i="1"/>
  <c r="F4" i="1" s="1"/>
  <c r="E3" i="1"/>
  <c r="A13" i="1"/>
  <c r="C12" i="1"/>
  <c r="C47" i="1" s="1"/>
  <c r="B12" i="1"/>
  <c r="B47" i="1" s="1"/>
  <c r="C11" i="1"/>
  <c r="B11" i="1"/>
  <c r="B46" i="1" s="1"/>
  <c r="C10" i="1"/>
  <c r="C45" i="1" s="1"/>
  <c r="B10" i="1"/>
  <c r="B45" i="1" s="1"/>
  <c r="C9" i="1"/>
  <c r="C44" i="1" s="1"/>
  <c r="B9" i="1"/>
  <c r="B44" i="1" s="1"/>
  <c r="C8" i="1"/>
  <c r="C43" i="1" s="1"/>
  <c r="B8" i="1"/>
  <c r="B43" i="1" s="1"/>
  <c r="C7" i="1"/>
  <c r="B7" i="1"/>
  <c r="B42" i="1" s="1"/>
  <c r="C6" i="1"/>
  <c r="C41" i="1" s="1"/>
  <c r="B6" i="1"/>
  <c r="B41" i="1" s="1"/>
  <c r="C5" i="1"/>
  <c r="B5" i="1"/>
  <c r="B40" i="1" s="1"/>
  <c r="C4" i="1"/>
  <c r="C39" i="1" s="1"/>
  <c r="B4" i="1"/>
  <c r="C3" i="1"/>
  <c r="B3" i="1"/>
  <c r="I30" i="1" l="1"/>
  <c r="J19" i="1"/>
  <c r="C30" i="1"/>
  <c r="E19" i="1"/>
  <c r="F8" i="1"/>
  <c r="E23" i="1"/>
  <c r="F7" i="1"/>
  <c r="F11" i="1"/>
  <c r="E27" i="1"/>
  <c r="J27" i="1"/>
  <c r="B13" i="1"/>
  <c r="H3" i="1" s="1"/>
  <c r="F18" i="1" s="1"/>
  <c r="G18" i="1" s="1"/>
  <c r="B39" i="1"/>
  <c r="F5" i="1"/>
  <c r="J20" i="1"/>
  <c r="E20" i="1"/>
  <c r="C40" i="1"/>
  <c r="C13" i="1"/>
  <c r="C42" i="1"/>
  <c r="C46" i="1"/>
  <c r="I29" i="1"/>
  <c r="J24" i="1"/>
  <c r="F9" i="1"/>
  <c r="E24" i="1"/>
  <c r="H12" i="1"/>
  <c r="E21" i="1"/>
  <c r="E25" i="1"/>
  <c r="C29" i="1"/>
  <c r="J21" i="1"/>
  <c r="J25" i="1"/>
  <c r="B36" i="1"/>
  <c r="A48" i="1"/>
  <c r="E22" i="1"/>
  <c r="E26" i="1"/>
  <c r="F13" i="1" l="1"/>
  <c r="F14" i="1" s="1"/>
  <c r="F15" i="1" s="1"/>
  <c r="H11" i="1"/>
  <c r="I11" i="1" s="1"/>
  <c r="I65" i="1"/>
  <c r="H7" i="1"/>
  <c r="H6" i="1"/>
  <c r="I6" i="1" s="1"/>
  <c r="C65" i="1"/>
  <c r="H4" i="1"/>
  <c r="F19" i="1" s="1"/>
  <c r="G19" i="1" s="1"/>
  <c r="H9" i="1"/>
  <c r="F24" i="1" s="1"/>
  <c r="G24" i="1" s="1"/>
  <c r="H10" i="1"/>
  <c r="B48" i="1"/>
  <c r="H39" i="1" s="1"/>
  <c r="I3" i="1"/>
  <c r="C64" i="1"/>
  <c r="H5" i="1"/>
  <c r="I5" i="1" s="1"/>
  <c r="H8" i="1"/>
  <c r="F23" i="1" s="1"/>
  <c r="G23" i="1" s="1"/>
  <c r="I4" i="1"/>
  <c r="I9" i="1"/>
  <c r="K10" i="1"/>
  <c r="K3" i="1"/>
  <c r="K6" i="1"/>
  <c r="E45" i="1"/>
  <c r="E44" i="1"/>
  <c r="E38" i="1"/>
  <c r="E41" i="1"/>
  <c r="E40" i="1"/>
  <c r="F20" i="1"/>
  <c r="G20" i="1" s="1"/>
  <c r="E42" i="1"/>
  <c r="K8" i="1"/>
  <c r="E47" i="1"/>
  <c r="C48" i="1"/>
  <c r="K42" i="1" s="1"/>
  <c r="I64" i="1"/>
  <c r="I12" i="1"/>
  <c r="F27" i="1"/>
  <c r="G27" i="1" s="1"/>
  <c r="E43" i="1"/>
  <c r="K5" i="1"/>
  <c r="K7" i="1"/>
  <c r="K12" i="1"/>
  <c r="K9" i="1"/>
  <c r="I10" i="1"/>
  <c r="F25" i="1"/>
  <c r="G25" i="1" s="1"/>
  <c r="E39" i="1"/>
  <c r="F26" i="1"/>
  <c r="G26" i="1" s="1"/>
  <c r="K11" i="1"/>
  <c r="E46" i="1"/>
  <c r="K4" i="1"/>
  <c r="I8" i="1" l="1"/>
  <c r="F21" i="1"/>
  <c r="G21" i="1" s="1"/>
  <c r="F22" i="1"/>
  <c r="G22" i="1" s="1"/>
  <c r="G28" i="1" s="1"/>
  <c r="G29" i="1" s="1"/>
  <c r="I7" i="1"/>
  <c r="F54" i="1"/>
  <c r="I39" i="1"/>
  <c r="K38" i="1"/>
  <c r="L38" i="1" s="1"/>
  <c r="K44" i="1"/>
  <c r="L44" i="1" s="1"/>
  <c r="K39" i="1"/>
  <c r="K41" i="1"/>
  <c r="L41" i="1" s="1"/>
  <c r="K43" i="1"/>
  <c r="L43" i="1" s="1"/>
  <c r="K45" i="1"/>
  <c r="L45" i="1" s="1"/>
  <c r="K47" i="1"/>
  <c r="K40" i="1"/>
  <c r="K55" i="1" s="1"/>
  <c r="H38" i="1"/>
  <c r="H44" i="1"/>
  <c r="H41" i="1"/>
  <c r="H45" i="1"/>
  <c r="H40" i="1"/>
  <c r="H43" i="1"/>
  <c r="H46" i="1"/>
  <c r="H47" i="1"/>
  <c r="H42" i="1"/>
  <c r="K46" i="1"/>
  <c r="K19" i="1"/>
  <c r="L19" i="1" s="1"/>
  <c r="L4" i="1"/>
  <c r="K24" i="1"/>
  <c r="L24" i="1" s="1"/>
  <c r="L9" i="1"/>
  <c r="K22" i="1"/>
  <c r="L22" i="1" s="1"/>
  <c r="L7" i="1"/>
  <c r="K56" i="1"/>
  <c r="K60" i="1"/>
  <c r="K59" i="1"/>
  <c r="E55" i="1"/>
  <c r="J55" i="1"/>
  <c r="F40" i="1"/>
  <c r="E60" i="1"/>
  <c r="J60" i="1"/>
  <c r="F45" i="1"/>
  <c r="L10" i="1"/>
  <c r="K25" i="1"/>
  <c r="L25" i="1" s="1"/>
  <c r="E61" i="1"/>
  <c r="J61" i="1"/>
  <c r="F46" i="1"/>
  <c r="K20" i="1"/>
  <c r="L20" i="1" s="1"/>
  <c r="L5" i="1"/>
  <c r="E57" i="1"/>
  <c r="J57" i="1"/>
  <c r="F42" i="1"/>
  <c r="E56" i="1"/>
  <c r="J56" i="1"/>
  <c r="F41" i="1"/>
  <c r="L42" i="1"/>
  <c r="K57" i="1"/>
  <c r="L57" i="1" s="1"/>
  <c r="J54" i="1"/>
  <c r="F39" i="1"/>
  <c r="E54" i="1"/>
  <c r="G54" i="1" s="1"/>
  <c r="E58" i="1"/>
  <c r="F43" i="1"/>
  <c r="J58" i="1"/>
  <c r="J62" i="1"/>
  <c r="F47" i="1"/>
  <c r="E62" i="1"/>
  <c r="E53" i="1"/>
  <c r="J53" i="1"/>
  <c r="F38" i="1"/>
  <c r="F48" i="1" s="1"/>
  <c r="F49" i="1" s="1"/>
  <c r="F50" i="1" s="1"/>
  <c r="L6" i="1"/>
  <c r="K21" i="1"/>
  <c r="L21" i="1" s="1"/>
  <c r="K26" i="1"/>
  <c r="L26" i="1" s="1"/>
  <c r="L11" i="1"/>
  <c r="L12" i="1"/>
  <c r="K27" i="1"/>
  <c r="L27" i="1" s="1"/>
  <c r="K62" i="1"/>
  <c r="L47" i="1"/>
  <c r="L40" i="1"/>
  <c r="K23" i="1"/>
  <c r="L23" i="1" s="1"/>
  <c r="L8" i="1"/>
  <c r="E59" i="1"/>
  <c r="J59" i="1"/>
  <c r="F44" i="1"/>
  <c r="K18" i="1"/>
  <c r="L18" i="1" s="1"/>
  <c r="L3" i="1"/>
  <c r="I13" i="1" l="1"/>
  <c r="I14" i="1" s="1"/>
  <c r="I15" i="1" s="1"/>
  <c r="G30" i="1"/>
  <c r="L13" i="1"/>
  <c r="L14" i="1" s="1"/>
  <c r="L15" i="1" s="1"/>
  <c r="K58" i="1"/>
  <c r="K53" i="1"/>
  <c r="L53" i="1" s="1"/>
  <c r="L46" i="1"/>
  <c r="K61" i="1"/>
  <c r="L61" i="1" s="1"/>
  <c r="I43" i="1"/>
  <c r="F58" i="1"/>
  <c r="G58" i="1" s="1"/>
  <c r="F59" i="1"/>
  <c r="G59" i="1" s="1"/>
  <c r="I44" i="1"/>
  <c r="L62" i="1"/>
  <c r="L56" i="1"/>
  <c r="F57" i="1"/>
  <c r="G57" i="1" s="1"/>
  <c r="I42" i="1"/>
  <c r="I40" i="1"/>
  <c r="F55" i="1"/>
  <c r="I38" i="1"/>
  <c r="F53" i="1"/>
  <c r="G53" i="1" s="1"/>
  <c r="I47" i="1"/>
  <c r="F62" i="1"/>
  <c r="G62" i="1" s="1"/>
  <c r="F60" i="1"/>
  <c r="G60" i="1" s="1"/>
  <c r="I45" i="1"/>
  <c r="G55" i="1"/>
  <c r="I46" i="1"/>
  <c r="F61" i="1"/>
  <c r="G61" i="1" s="1"/>
  <c r="F56" i="1"/>
  <c r="G56" i="1" s="1"/>
  <c r="I41" i="1"/>
  <c r="K54" i="1"/>
  <c r="L54" i="1" s="1"/>
  <c r="L39" i="1"/>
  <c r="L60" i="1"/>
  <c r="L58" i="1"/>
  <c r="L59" i="1"/>
  <c r="L55" i="1"/>
  <c r="L28" i="1"/>
  <c r="L29" i="1" s="1"/>
  <c r="L48" i="1" l="1"/>
  <c r="L49" i="1" s="1"/>
  <c r="L50" i="1" s="1"/>
  <c r="G63" i="1"/>
  <c r="G64" i="1" s="1"/>
  <c r="L30" i="1"/>
  <c r="I48" i="1"/>
  <c r="I49" i="1" s="1"/>
  <c r="I50" i="1" s="1"/>
  <c r="L63" i="1"/>
  <c r="L64" i="1" s="1"/>
  <c r="L65" i="1" l="1"/>
  <c r="G65" i="1"/>
</calcChain>
</file>

<file path=xl/sharedStrings.xml><?xml version="1.0" encoding="utf-8"?>
<sst xmlns="http://schemas.openxmlformats.org/spreadsheetml/2006/main" count="75" uniqueCount="33">
  <si>
    <t>x</t>
  </si>
  <si>
    <t>y1</t>
  </si>
  <si>
    <t>y2</t>
  </si>
  <si>
    <t>x-x_bar</t>
  </si>
  <si>
    <t>n</t>
  </si>
  <si>
    <t>SS_X</t>
  </si>
  <si>
    <t>mean_SS_X</t>
  </si>
  <si>
    <t>S_X</t>
  </si>
  <si>
    <t>y1-y1_bar</t>
  </si>
  <si>
    <t>SS_Y</t>
  </si>
  <si>
    <t>mean_SS_Y</t>
  </si>
  <si>
    <t>S_Y</t>
  </si>
  <si>
    <t>sample var</t>
  </si>
  <si>
    <t>sample sd</t>
  </si>
  <si>
    <t>y2-y2_bar</t>
  </si>
  <si>
    <t>sum of squares</t>
  </si>
  <si>
    <t>sample size</t>
  </si>
  <si>
    <t>EXCEL COVARIANCE</t>
  </si>
  <si>
    <t>SCALE EFFECTS ON COVARIANCE</t>
  </si>
  <si>
    <t>COV(X, Y1)</t>
  </si>
  <si>
    <t>COV(X, Y2)</t>
  </si>
  <si>
    <t>COR(X, Y1)</t>
  </si>
  <si>
    <t>EXCEL CORRELATION</t>
  </si>
  <si>
    <t>COVARIANCE, CORRELATION</t>
  </si>
  <si>
    <t>(x-x_bar)^2</t>
  </si>
  <si>
    <t>(y1-y1_bar)^2</t>
  </si>
  <si>
    <t>(y2-y2_bar)^2</t>
  </si>
  <si>
    <t>(x-x_bar)*(y1-y1_bar)</t>
  </si>
  <si>
    <t>(x-x_bar)*(y2-y2_bar)</t>
  </si>
  <si>
    <t>(x-x_bar)(y1-y1_bar)</t>
  </si>
  <si>
    <t>(x-x_bar)(y2-y2_bar)</t>
  </si>
  <si>
    <t>by multiplying the original data by 100, the association between vars is the same. Covariance values increses, correlation stays the same</t>
  </si>
  <si>
    <t xml:space="preserve">Covariance value depends on magnitude of data, Correlation does not. If we generate a new data set from the first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</si>
</sst>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0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Foglio1!$A$2:$B$2</c:f>
              <c:strCache>
                <c:ptCount val="1"/>
                <c:pt idx="0">
                  <c:v>x y1</c:v>
                </c:pt>
              </c:strCache>
            </c:strRef>
          </c:tx>
          <c:spPr>
            <a:ln w="28575">
              <a:noFill/>
            </a:ln>
          </c:spPr>
          <c:xVal>
            <c:numRef>
              <c:f>Foglio1!$A$3:$A$12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xVal>
          <c:yVal>
            <c:numRef>
              <c:f>Foglio1!$B$3:$B$12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49018624"/>
        <c:axId val="249262080"/>
      </c:scatterChart>
      <c:valAx>
        <c:axId val="24901862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49262080"/>
        <c:crosses val="autoZero"/>
        <c:crossBetween val="midCat"/>
      </c:valAx>
      <c:valAx>
        <c:axId val="24926208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49018624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x y2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xVal>
            <c:numRef>
              <c:f>Foglio1!$A$3:$A$12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xVal>
          <c:yVal>
            <c:numRef>
              <c:f>Foglio1!$C$3:$C$12</c:f>
              <c:numCache>
                <c:formatCode>General</c:formatCode>
                <c:ptCount val="10"/>
                <c:pt idx="0">
                  <c:v>-1</c:v>
                </c:pt>
                <c:pt idx="1">
                  <c:v>-2</c:v>
                </c:pt>
                <c:pt idx="2">
                  <c:v>-3</c:v>
                </c:pt>
                <c:pt idx="3">
                  <c:v>-4</c:v>
                </c:pt>
                <c:pt idx="4">
                  <c:v>-5</c:v>
                </c:pt>
                <c:pt idx="5">
                  <c:v>-6</c:v>
                </c:pt>
                <c:pt idx="6">
                  <c:v>-7</c:v>
                </c:pt>
                <c:pt idx="7">
                  <c:v>-8</c:v>
                </c:pt>
                <c:pt idx="8">
                  <c:v>-9</c:v>
                </c:pt>
                <c:pt idx="9">
                  <c:v>-10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86225152"/>
        <c:axId val="286226688"/>
      </c:scatterChart>
      <c:valAx>
        <c:axId val="28622515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86226688"/>
        <c:crosses val="autoZero"/>
        <c:crossBetween val="midCat"/>
      </c:valAx>
      <c:valAx>
        <c:axId val="28622668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86225152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233362</xdr:colOff>
      <xdr:row>1</xdr:row>
      <xdr:rowOff>104775</xdr:rowOff>
    </xdr:from>
    <xdr:to>
      <xdr:col>17</xdr:col>
      <xdr:colOff>371475</xdr:colOff>
      <xdr:row>12</xdr:row>
      <xdr:rowOff>180975</xdr:rowOff>
    </xdr:to>
    <xdr:graphicFrame macro="">
      <xdr:nvGraphicFramePr>
        <xdr:cNvPr id="2" name="Grafico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219075</xdr:colOff>
      <xdr:row>14</xdr:row>
      <xdr:rowOff>95249</xdr:rowOff>
    </xdr:from>
    <xdr:to>
      <xdr:col>17</xdr:col>
      <xdr:colOff>433387</xdr:colOff>
      <xdr:row>27</xdr:row>
      <xdr:rowOff>123824</xdr:rowOff>
    </xdr:to>
    <xdr:graphicFrame macro="">
      <xdr:nvGraphicFramePr>
        <xdr:cNvPr id="3" name="Grafico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5"/>
  <sheetViews>
    <sheetView tabSelected="1" workbookViewId="0">
      <selection activeCell="G30" sqref="G30"/>
    </sheetView>
  </sheetViews>
  <sheetFormatPr defaultRowHeight="15" x14ac:dyDescent="0.25"/>
  <cols>
    <col min="4" max="4" width="14.42578125" bestFit="1" customWidth="1"/>
    <col min="5" max="5" width="11.140625" bestFit="1" customWidth="1"/>
    <col min="6" max="6" width="10.140625" customWidth="1"/>
    <col min="7" max="7" width="11" bestFit="1" customWidth="1"/>
    <col min="11" max="11" width="10.140625" customWidth="1"/>
    <col min="12" max="12" width="9.7109375" bestFit="1" customWidth="1"/>
  </cols>
  <sheetData>
    <row r="1" spans="1:12" x14ac:dyDescent="0.25">
      <c r="A1" t="s">
        <v>4</v>
      </c>
      <c r="B1">
        <f>COUNTA(A3:A12)</f>
        <v>10</v>
      </c>
      <c r="C1" t="s">
        <v>16</v>
      </c>
    </row>
    <row r="2" spans="1:12" x14ac:dyDescent="0.25">
      <c r="A2" t="s">
        <v>0</v>
      </c>
      <c r="B2" t="s">
        <v>1</v>
      </c>
      <c r="C2" t="s">
        <v>2</v>
      </c>
      <c r="E2" t="s">
        <v>3</v>
      </c>
      <c r="F2" t="s">
        <v>24</v>
      </c>
      <c r="H2" t="s">
        <v>8</v>
      </c>
      <c r="I2" t="s">
        <v>25</v>
      </c>
      <c r="K2" t="s">
        <v>14</v>
      </c>
      <c r="L2" t="s">
        <v>26</v>
      </c>
    </row>
    <row r="3" spans="1:12" x14ac:dyDescent="0.25">
      <c r="A3">
        <v>1</v>
      </c>
      <c r="B3">
        <f>A3</f>
        <v>1</v>
      </c>
      <c r="C3">
        <f>-A3</f>
        <v>-1</v>
      </c>
      <c r="E3">
        <f>A3-$A$13</f>
        <v>-4.5</v>
      </c>
      <c r="F3">
        <f>E3^2</f>
        <v>20.25</v>
      </c>
      <c r="H3">
        <f>B3-$B$13</f>
        <v>-4.5</v>
      </c>
      <c r="I3">
        <f>H3^2</f>
        <v>20.25</v>
      </c>
      <c r="K3">
        <f>C3-$C$13</f>
        <v>4.5</v>
      </c>
      <c r="L3">
        <f>K3^2</f>
        <v>20.25</v>
      </c>
    </row>
    <row r="4" spans="1:12" x14ac:dyDescent="0.25">
      <c r="A4">
        <v>2</v>
      </c>
      <c r="B4">
        <f t="shared" ref="B4:B12" si="0">A4</f>
        <v>2</v>
      </c>
      <c r="C4">
        <f t="shared" ref="C4:C12" si="1">-A4</f>
        <v>-2</v>
      </c>
      <c r="E4">
        <f t="shared" ref="E4:E12" si="2">A4-$A$13</f>
        <v>-3.5</v>
      </c>
      <c r="F4">
        <f t="shared" ref="F4:F12" si="3">E4^2</f>
        <v>12.25</v>
      </c>
      <c r="H4">
        <f t="shared" ref="H4:H12" si="4">B4-$B$13</f>
        <v>-3.5</v>
      </c>
      <c r="I4">
        <f t="shared" ref="I4:I12" si="5">H4^2</f>
        <v>12.25</v>
      </c>
      <c r="K4">
        <f t="shared" ref="K4:K12" si="6">C4-$C$13</f>
        <v>3.5</v>
      </c>
      <c r="L4">
        <f t="shared" ref="L4:L12" si="7">K4^2</f>
        <v>12.25</v>
      </c>
    </row>
    <row r="5" spans="1:12" x14ac:dyDescent="0.25">
      <c r="A5">
        <v>3</v>
      </c>
      <c r="B5">
        <f t="shared" si="0"/>
        <v>3</v>
      </c>
      <c r="C5">
        <f t="shared" si="1"/>
        <v>-3</v>
      </c>
      <c r="E5">
        <f t="shared" si="2"/>
        <v>-2.5</v>
      </c>
      <c r="F5">
        <f t="shared" si="3"/>
        <v>6.25</v>
      </c>
      <c r="H5">
        <f t="shared" si="4"/>
        <v>-2.5</v>
      </c>
      <c r="I5">
        <f t="shared" si="5"/>
        <v>6.25</v>
      </c>
      <c r="K5">
        <f t="shared" si="6"/>
        <v>2.5</v>
      </c>
      <c r="L5">
        <f t="shared" si="7"/>
        <v>6.25</v>
      </c>
    </row>
    <row r="6" spans="1:12" x14ac:dyDescent="0.25">
      <c r="A6">
        <v>4</v>
      </c>
      <c r="B6">
        <f t="shared" si="0"/>
        <v>4</v>
      </c>
      <c r="C6">
        <f t="shared" si="1"/>
        <v>-4</v>
      </c>
      <c r="E6">
        <f t="shared" si="2"/>
        <v>-1.5</v>
      </c>
      <c r="F6">
        <f t="shared" si="3"/>
        <v>2.25</v>
      </c>
      <c r="H6">
        <f t="shared" si="4"/>
        <v>-1.5</v>
      </c>
      <c r="I6">
        <f t="shared" si="5"/>
        <v>2.25</v>
      </c>
      <c r="K6">
        <f t="shared" si="6"/>
        <v>1.5</v>
      </c>
      <c r="L6">
        <f t="shared" si="7"/>
        <v>2.25</v>
      </c>
    </row>
    <row r="7" spans="1:12" x14ac:dyDescent="0.25">
      <c r="A7">
        <v>5</v>
      </c>
      <c r="B7">
        <f t="shared" si="0"/>
        <v>5</v>
      </c>
      <c r="C7">
        <f t="shared" si="1"/>
        <v>-5</v>
      </c>
      <c r="E7">
        <f t="shared" si="2"/>
        <v>-0.5</v>
      </c>
      <c r="F7">
        <f t="shared" si="3"/>
        <v>0.25</v>
      </c>
      <c r="H7">
        <f t="shared" si="4"/>
        <v>-0.5</v>
      </c>
      <c r="I7">
        <f t="shared" si="5"/>
        <v>0.25</v>
      </c>
      <c r="K7">
        <f t="shared" si="6"/>
        <v>0.5</v>
      </c>
      <c r="L7">
        <f t="shared" si="7"/>
        <v>0.25</v>
      </c>
    </row>
    <row r="8" spans="1:12" x14ac:dyDescent="0.25">
      <c r="A8">
        <v>6</v>
      </c>
      <c r="B8">
        <f t="shared" si="0"/>
        <v>6</v>
      </c>
      <c r="C8">
        <f t="shared" si="1"/>
        <v>-6</v>
      </c>
      <c r="E8">
        <f t="shared" si="2"/>
        <v>0.5</v>
      </c>
      <c r="F8">
        <f t="shared" si="3"/>
        <v>0.25</v>
      </c>
      <c r="H8">
        <f t="shared" si="4"/>
        <v>0.5</v>
      </c>
      <c r="I8">
        <f t="shared" si="5"/>
        <v>0.25</v>
      </c>
      <c r="K8">
        <f t="shared" si="6"/>
        <v>-0.5</v>
      </c>
      <c r="L8">
        <f t="shared" si="7"/>
        <v>0.25</v>
      </c>
    </row>
    <row r="9" spans="1:12" x14ac:dyDescent="0.25">
      <c r="A9">
        <v>7</v>
      </c>
      <c r="B9">
        <f t="shared" si="0"/>
        <v>7</v>
      </c>
      <c r="C9">
        <f t="shared" si="1"/>
        <v>-7</v>
      </c>
      <c r="E9">
        <f t="shared" si="2"/>
        <v>1.5</v>
      </c>
      <c r="F9">
        <f t="shared" si="3"/>
        <v>2.25</v>
      </c>
      <c r="H9">
        <f t="shared" si="4"/>
        <v>1.5</v>
      </c>
      <c r="I9">
        <f t="shared" si="5"/>
        <v>2.25</v>
      </c>
      <c r="K9">
        <f t="shared" si="6"/>
        <v>-1.5</v>
      </c>
      <c r="L9">
        <f t="shared" si="7"/>
        <v>2.25</v>
      </c>
    </row>
    <row r="10" spans="1:12" x14ac:dyDescent="0.25">
      <c r="A10">
        <v>8</v>
      </c>
      <c r="B10">
        <f t="shared" si="0"/>
        <v>8</v>
      </c>
      <c r="C10">
        <f t="shared" si="1"/>
        <v>-8</v>
      </c>
      <c r="E10">
        <f t="shared" si="2"/>
        <v>2.5</v>
      </c>
      <c r="F10">
        <f t="shared" si="3"/>
        <v>6.25</v>
      </c>
      <c r="H10">
        <f t="shared" si="4"/>
        <v>2.5</v>
      </c>
      <c r="I10">
        <f t="shared" si="5"/>
        <v>6.25</v>
      </c>
      <c r="K10">
        <f t="shared" si="6"/>
        <v>-2.5</v>
      </c>
      <c r="L10">
        <f t="shared" si="7"/>
        <v>6.25</v>
      </c>
    </row>
    <row r="11" spans="1:12" x14ac:dyDescent="0.25">
      <c r="A11">
        <v>9</v>
      </c>
      <c r="B11">
        <f t="shared" si="0"/>
        <v>9</v>
      </c>
      <c r="C11">
        <f t="shared" si="1"/>
        <v>-9</v>
      </c>
      <c r="E11">
        <f t="shared" si="2"/>
        <v>3.5</v>
      </c>
      <c r="F11">
        <f t="shared" si="3"/>
        <v>12.25</v>
      </c>
      <c r="H11">
        <f t="shared" si="4"/>
        <v>3.5</v>
      </c>
      <c r="I11">
        <f t="shared" si="5"/>
        <v>12.25</v>
      </c>
      <c r="K11">
        <f t="shared" si="6"/>
        <v>-3.5</v>
      </c>
      <c r="L11">
        <f t="shared" si="7"/>
        <v>12.25</v>
      </c>
    </row>
    <row r="12" spans="1:12" x14ac:dyDescent="0.25">
      <c r="A12">
        <v>10</v>
      </c>
      <c r="B12">
        <f t="shared" si="0"/>
        <v>10</v>
      </c>
      <c r="C12">
        <f t="shared" si="1"/>
        <v>-10</v>
      </c>
      <c r="E12">
        <f t="shared" si="2"/>
        <v>4.5</v>
      </c>
      <c r="F12">
        <f t="shared" si="3"/>
        <v>20.25</v>
      </c>
      <c r="H12">
        <f t="shared" si="4"/>
        <v>4.5</v>
      </c>
      <c r="I12">
        <f t="shared" si="5"/>
        <v>20.25</v>
      </c>
      <c r="K12">
        <f t="shared" si="6"/>
        <v>-4.5</v>
      </c>
      <c r="L12">
        <f t="shared" si="7"/>
        <v>20.25</v>
      </c>
    </row>
    <row r="13" spans="1:12" x14ac:dyDescent="0.25">
      <c r="A13">
        <f>AVERAGE(A3:A12)</f>
        <v>5.5</v>
      </c>
      <c r="B13">
        <f t="shared" ref="B13:C13" si="8">AVERAGE(B3:B12)</f>
        <v>5.5</v>
      </c>
      <c r="C13">
        <f t="shared" si="8"/>
        <v>-5.5</v>
      </c>
      <c r="D13" s="1" t="s">
        <v>15</v>
      </c>
      <c r="E13" t="s">
        <v>5</v>
      </c>
      <c r="F13">
        <f>SUM(F3:F12)</f>
        <v>82.5</v>
      </c>
      <c r="H13" t="s">
        <v>9</v>
      </c>
      <c r="I13">
        <f>SUM(I3:I12)</f>
        <v>82.5</v>
      </c>
      <c r="K13" t="s">
        <v>9</v>
      </c>
      <c r="L13">
        <f>SUM(L3:L12)</f>
        <v>82.5</v>
      </c>
    </row>
    <row r="14" spans="1:12" x14ac:dyDescent="0.25">
      <c r="D14" s="1" t="s">
        <v>12</v>
      </c>
      <c r="E14" t="s">
        <v>6</v>
      </c>
      <c r="F14">
        <f>F13/($B$1-1)</f>
        <v>9.1666666666666661</v>
      </c>
      <c r="H14" t="s">
        <v>10</v>
      </c>
      <c r="I14">
        <f>I13/($B$1-1)</f>
        <v>9.1666666666666661</v>
      </c>
      <c r="K14" t="s">
        <v>10</v>
      </c>
      <c r="L14">
        <f>L13/($B$1-1)</f>
        <v>9.1666666666666661</v>
      </c>
    </row>
    <row r="15" spans="1:12" x14ac:dyDescent="0.25">
      <c r="D15" s="1" t="s">
        <v>13</v>
      </c>
      <c r="E15" t="s">
        <v>7</v>
      </c>
      <c r="F15">
        <f>SQRT(F14)</f>
        <v>3.0276503540974917</v>
      </c>
      <c r="H15" t="s">
        <v>11</v>
      </c>
      <c r="I15">
        <f>SQRT(I14)</f>
        <v>3.0276503540974917</v>
      </c>
      <c r="K15" t="s">
        <v>11</v>
      </c>
      <c r="L15">
        <f>SQRT(L14)</f>
        <v>3.0276503540974917</v>
      </c>
    </row>
    <row r="17" spans="1:12" x14ac:dyDescent="0.25">
      <c r="A17" s="1" t="s">
        <v>23</v>
      </c>
      <c r="E17" t="s">
        <v>3</v>
      </c>
      <c r="F17" t="s">
        <v>8</v>
      </c>
      <c r="G17" t="s">
        <v>27</v>
      </c>
      <c r="J17" t="s">
        <v>3</v>
      </c>
      <c r="K17" t="s">
        <v>14</v>
      </c>
      <c r="L17" t="s">
        <v>28</v>
      </c>
    </row>
    <row r="18" spans="1:12" x14ac:dyDescent="0.25">
      <c r="E18">
        <f>E3</f>
        <v>-4.5</v>
      </c>
      <c r="F18">
        <f>H3</f>
        <v>-4.5</v>
      </c>
      <c r="G18">
        <f>E18*F18</f>
        <v>20.25</v>
      </c>
      <c r="J18">
        <f t="shared" ref="J18:J27" si="9">E3</f>
        <v>-4.5</v>
      </c>
      <c r="K18">
        <f t="shared" ref="K18:K27" si="10">K3</f>
        <v>4.5</v>
      </c>
      <c r="L18">
        <f>J18*K18</f>
        <v>-20.25</v>
      </c>
    </row>
    <row r="19" spans="1:12" x14ac:dyDescent="0.25">
      <c r="E19">
        <f t="shared" ref="E19:E27" si="11">E4</f>
        <v>-3.5</v>
      </c>
      <c r="F19">
        <f t="shared" ref="F19:F27" si="12">H4</f>
        <v>-3.5</v>
      </c>
      <c r="G19">
        <f t="shared" ref="G19:G27" si="13">E19*F19</f>
        <v>12.25</v>
      </c>
      <c r="J19">
        <f t="shared" si="9"/>
        <v>-3.5</v>
      </c>
      <c r="K19">
        <f t="shared" si="10"/>
        <v>3.5</v>
      </c>
      <c r="L19">
        <f t="shared" ref="L19:L27" si="14">J19*K19</f>
        <v>-12.25</v>
      </c>
    </row>
    <row r="20" spans="1:12" x14ac:dyDescent="0.25">
      <c r="E20">
        <f t="shared" si="11"/>
        <v>-2.5</v>
      </c>
      <c r="F20">
        <f t="shared" si="12"/>
        <v>-2.5</v>
      </c>
      <c r="G20">
        <f t="shared" si="13"/>
        <v>6.25</v>
      </c>
      <c r="J20">
        <f t="shared" si="9"/>
        <v>-2.5</v>
      </c>
      <c r="K20">
        <f t="shared" si="10"/>
        <v>2.5</v>
      </c>
      <c r="L20">
        <f t="shared" si="14"/>
        <v>-6.25</v>
      </c>
    </row>
    <row r="21" spans="1:12" x14ac:dyDescent="0.25">
      <c r="E21">
        <f t="shared" si="11"/>
        <v>-1.5</v>
      </c>
      <c r="F21">
        <f t="shared" si="12"/>
        <v>-1.5</v>
      </c>
      <c r="G21">
        <f t="shared" si="13"/>
        <v>2.25</v>
      </c>
      <c r="J21">
        <f t="shared" si="9"/>
        <v>-1.5</v>
      </c>
      <c r="K21">
        <f t="shared" si="10"/>
        <v>1.5</v>
      </c>
      <c r="L21">
        <f t="shared" si="14"/>
        <v>-2.25</v>
      </c>
    </row>
    <row r="22" spans="1:12" x14ac:dyDescent="0.25">
      <c r="E22">
        <f t="shared" si="11"/>
        <v>-0.5</v>
      </c>
      <c r="F22">
        <f t="shared" si="12"/>
        <v>-0.5</v>
      </c>
      <c r="G22">
        <f t="shared" si="13"/>
        <v>0.25</v>
      </c>
      <c r="J22">
        <f t="shared" si="9"/>
        <v>-0.5</v>
      </c>
      <c r="K22">
        <f t="shared" si="10"/>
        <v>0.5</v>
      </c>
      <c r="L22">
        <f t="shared" si="14"/>
        <v>-0.25</v>
      </c>
    </row>
    <row r="23" spans="1:12" x14ac:dyDescent="0.25">
      <c r="E23">
        <f t="shared" si="11"/>
        <v>0.5</v>
      </c>
      <c r="F23">
        <f t="shared" si="12"/>
        <v>0.5</v>
      </c>
      <c r="G23">
        <f t="shared" si="13"/>
        <v>0.25</v>
      </c>
      <c r="J23">
        <f t="shared" si="9"/>
        <v>0.5</v>
      </c>
      <c r="K23">
        <f t="shared" si="10"/>
        <v>-0.5</v>
      </c>
      <c r="L23">
        <f t="shared" si="14"/>
        <v>-0.25</v>
      </c>
    </row>
    <row r="24" spans="1:12" x14ac:dyDescent="0.25">
      <c r="E24">
        <f t="shared" si="11"/>
        <v>1.5</v>
      </c>
      <c r="F24">
        <f t="shared" si="12"/>
        <v>1.5</v>
      </c>
      <c r="G24">
        <f t="shared" si="13"/>
        <v>2.25</v>
      </c>
      <c r="J24">
        <f t="shared" si="9"/>
        <v>1.5</v>
      </c>
      <c r="K24">
        <f t="shared" si="10"/>
        <v>-1.5</v>
      </c>
      <c r="L24">
        <f t="shared" si="14"/>
        <v>-2.25</v>
      </c>
    </row>
    <row r="25" spans="1:12" x14ac:dyDescent="0.25">
      <c r="E25">
        <f t="shared" si="11"/>
        <v>2.5</v>
      </c>
      <c r="F25">
        <f t="shared" si="12"/>
        <v>2.5</v>
      </c>
      <c r="G25">
        <f t="shared" si="13"/>
        <v>6.25</v>
      </c>
      <c r="J25">
        <f t="shared" si="9"/>
        <v>2.5</v>
      </c>
      <c r="K25">
        <f t="shared" si="10"/>
        <v>-2.5</v>
      </c>
      <c r="L25">
        <f t="shared" si="14"/>
        <v>-6.25</v>
      </c>
    </row>
    <row r="26" spans="1:12" x14ac:dyDescent="0.25">
      <c r="E26">
        <f t="shared" si="11"/>
        <v>3.5</v>
      </c>
      <c r="F26">
        <f t="shared" si="12"/>
        <v>3.5</v>
      </c>
      <c r="G26">
        <f t="shared" si="13"/>
        <v>12.25</v>
      </c>
      <c r="J26">
        <f t="shared" si="9"/>
        <v>3.5</v>
      </c>
      <c r="K26">
        <f t="shared" si="10"/>
        <v>-3.5</v>
      </c>
      <c r="L26">
        <f t="shared" si="14"/>
        <v>-12.25</v>
      </c>
    </row>
    <row r="27" spans="1:12" x14ac:dyDescent="0.25">
      <c r="E27">
        <f t="shared" si="11"/>
        <v>4.5</v>
      </c>
      <c r="F27">
        <f t="shared" si="12"/>
        <v>4.5</v>
      </c>
      <c r="G27">
        <f t="shared" si="13"/>
        <v>20.25</v>
      </c>
      <c r="J27">
        <f t="shared" si="9"/>
        <v>4.5</v>
      </c>
      <c r="K27">
        <f t="shared" si="10"/>
        <v>-4.5</v>
      </c>
      <c r="L27">
        <f t="shared" si="14"/>
        <v>-20.25</v>
      </c>
    </row>
    <row r="28" spans="1:12" x14ac:dyDescent="0.25">
      <c r="G28">
        <f>SUM(G18:G27)</f>
        <v>82.5</v>
      </c>
      <c r="L28">
        <f>SUM(L18:L27)</f>
        <v>-82.5</v>
      </c>
    </row>
    <row r="29" spans="1:12" x14ac:dyDescent="0.25">
      <c r="A29" t="s">
        <v>17</v>
      </c>
      <c r="C29">
        <f>_xlfn.COVARIANCE.S(A3:A12,B3:B12)</f>
        <v>9.1666666666666661</v>
      </c>
      <c r="F29" t="s">
        <v>19</v>
      </c>
      <c r="G29">
        <f>G28/($B$1-1)</f>
        <v>9.1666666666666661</v>
      </c>
      <c r="I29">
        <f>_xlfn.COVARIANCE.S(A3:A12,C3:C12)</f>
        <v>-9.1666666666666661</v>
      </c>
      <c r="K29" t="s">
        <v>20</v>
      </c>
      <c r="L29">
        <f>L28/($B$1-1)</f>
        <v>-9.1666666666666661</v>
      </c>
    </row>
    <row r="30" spans="1:12" x14ac:dyDescent="0.25">
      <c r="A30" t="s">
        <v>22</v>
      </c>
      <c r="C30">
        <f>CORREL($A$3:$A$12,B3:B12)</f>
        <v>1</v>
      </c>
      <c r="F30" t="s">
        <v>21</v>
      </c>
      <c r="G30">
        <f>G29/(F15*I15)</f>
        <v>0.99999999999999978</v>
      </c>
      <c r="I30">
        <f>CORREL($A$3:$A$12,C3:C12)</f>
        <v>-1</v>
      </c>
      <c r="K30" t="s">
        <v>21</v>
      </c>
      <c r="L30">
        <f>L29/(F15*L15)</f>
        <v>-0.99999999999999978</v>
      </c>
    </row>
    <row r="32" spans="1:12" x14ac:dyDescent="0.25">
      <c r="A32" s="1" t="s">
        <v>18</v>
      </c>
    </row>
    <row r="33" spans="1:12" x14ac:dyDescent="0.25">
      <c r="A33" s="3" t="s">
        <v>32</v>
      </c>
    </row>
    <row r="34" spans="1:12" x14ac:dyDescent="0.25">
      <c r="A34" s="3" t="s">
        <v>31</v>
      </c>
    </row>
    <row r="35" spans="1:12" x14ac:dyDescent="0.25">
      <c r="A35" s="3"/>
    </row>
    <row r="36" spans="1:12" x14ac:dyDescent="0.25">
      <c r="A36" t="s">
        <v>4</v>
      </c>
      <c r="B36">
        <f>COUNTA(A38:A47)</f>
        <v>10</v>
      </c>
      <c r="C36" t="s">
        <v>16</v>
      </c>
    </row>
    <row r="37" spans="1:12" x14ac:dyDescent="0.25">
      <c r="A37" s="2" t="s">
        <v>0</v>
      </c>
      <c r="B37" s="2" t="s">
        <v>1</v>
      </c>
      <c r="C37" s="2" t="s">
        <v>2</v>
      </c>
      <c r="E37" t="s">
        <v>3</v>
      </c>
      <c r="F37" s="2" t="s">
        <v>24</v>
      </c>
      <c r="H37" t="s">
        <v>8</v>
      </c>
      <c r="I37" t="s">
        <v>25</v>
      </c>
      <c r="K37" t="s">
        <v>14</v>
      </c>
      <c r="L37" t="s">
        <v>26</v>
      </c>
    </row>
    <row r="38" spans="1:12" x14ac:dyDescent="0.25">
      <c r="A38">
        <f t="shared" ref="A38:C47" si="15">A3*100</f>
        <v>100</v>
      </c>
      <c r="B38">
        <f t="shared" si="15"/>
        <v>100</v>
      </c>
      <c r="C38">
        <f t="shared" si="15"/>
        <v>-100</v>
      </c>
      <c r="E38">
        <f>A38-$A$48</f>
        <v>-450</v>
      </c>
      <c r="F38">
        <f>E38^2</f>
        <v>202500</v>
      </c>
      <c r="H38">
        <f>B38-$B$48</f>
        <v>-450</v>
      </c>
      <c r="I38">
        <f>H38^2</f>
        <v>202500</v>
      </c>
      <c r="K38">
        <f>C38-$C$48</f>
        <v>450</v>
      </c>
      <c r="L38">
        <f>K38^2</f>
        <v>202500</v>
      </c>
    </row>
    <row r="39" spans="1:12" x14ac:dyDescent="0.25">
      <c r="A39">
        <f t="shared" si="15"/>
        <v>200</v>
      </c>
      <c r="B39">
        <f t="shared" si="15"/>
        <v>200</v>
      </c>
      <c r="C39">
        <f t="shared" si="15"/>
        <v>-200</v>
      </c>
      <c r="E39">
        <f t="shared" ref="E39:E47" si="16">A39-$A$48</f>
        <v>-350</v>
      </c>
      <c r="F39">
        <f t="shared" ref="F39:F47" si="17">E39^2</f>
        <v>122500</v>
      </c>
      <c r="H39">
        <f t="shared" ref="H39:H47" si="18">B39-$B$48</f>
        <v>-350</v>
      </c>
      <c r="I39">
        <f t="shared" ref="I39:I47" si="19">H39^2</f>
        <v>122500</v>
      </c>
      <c r="K39">
        <f t="shared" ref="K39:K47" si="20">C39-$C$48</f>
        <v>350</v>
      </c>
      <c r="L39">
        <f t="shared" ref="L39:L47" si="21">K39^2</f>
        <v>122500</v>
      </c>
    </row>
    <row r="40" spans="1:12" x14ac:dyDescent="0.25">
      <c r="A40">
        <f t="shared" si="15"/>
        <v>300</v>
      </c>
      <c r="B40">
        <f t="shared" si="15"/>
        <v>300</v>
      </c>
      <c r="C40">
        <f t="shared" si="15"/>
        <v>-300</v>
      </c>
      <c r="E40">
        <f t="shared" si="16"/>
        <v>-250</v>
      </c>
      <c r="F40">
        <f t="shared" si="17"/>
        <v>62500</v>
      </c>
      <c r="H40">
        <f t="shared" si="18"/>
        <v>-250</v>
      </c>
      <c r="I40">
        <f t="shared" si="19"/>
        <v>62500</v>
      </c>
      <c r="K40">
        <f t="shared" si="20"/>
        <v>250</v>
      </c>
      <c r="L40">
        <f t="shared" si="21"/>
        <v>62500</v>
      </c>
    </row>
    <row r="41" spans="1:12" x14ac:dyDescent="0.25">
      <c r="A41">
        <f t="shared" si="15"/>
        <v>400</v>
      </c>
      <c r="B41">
        <f t="shared" si="15"/>
        <v>400</v>
      </c>
      <c r="C41">
        <f t="shared" si="15"/>
        <v>-400</v>
      </c>
      <c r="E41">
        <f t="shared" si="16"/>
        <v>-150</v>
      </c>
      <c r="F41">
        <f t="shared" si="17"/>
        <v>22500</v>
      </c>
      <c r="H41">
        <f t="shared" si="18"/>
        <v>-150</v>
      </c>
      <c r="I41">
        <f t="shared" si="19"/>
        <v>22500</v>
      </c>
      <c r="K41">
        <f t="shared" si="20"/>
        <v>150</v>
      </c>
      <c r="L41">
        <f t="shared" si="21"/>
        <v>22500</v>
      </c>
    </row>
    <row r="42" spans="1:12" x14ac:dyDescent="0.25">
      <c r="A42">
        <f t="shared" si="15"/>
        <v>500</v>
      </c>
      <c r="B42">
        <f t="shared" si="15"/>
        <v>500</v>
      </c>
      <c r="C42">
        <f t="shared" si="15"/>
        <v>-500</v>
      </c>
      <c r="E42">
        <f t="shared" si="16"/>
        <v>-50</v>
      </c>
      <c r="F42">
        <f t="shared" si="17"/>
        <v>2500</v>
      </c>
      <c r="H42">
        <f t="shared" si="18"/>
        <v>-50</v>
      </c>
      <c r="I42">
        <f t="shared" si="19"/>
        <v>2500</v>
      </c>
      <c r="K42">
        <f t="shared" si="20"/>
        <v>50</v>
      </c>
      <c r="L42">
        <f t="shared" si="21"/>
        <v>2500</v>
      </c>
    </row>
    <row r="43" spans="1:12" x14ac:dyDescent="0.25">
      <c r="A43">
        <f t="shared" si="15"/>
        <v>600</v>
      </c>
      <c r="B43">
        <f t="shared" si="15"/>
        <v>600</v>
      </c>
      <c r="C43">
        <f t="shared" si="15"/>
        <v>-600</v>
      </c>
      <c r="E43">
        <f t="shared" si="16"/>
        <v>50</v>
      </c>
      <c r="F43">
        <f t="shared" si="17"/>
        <v>2500</v>
      </c>
      <c r="H43">
        <f t="shared" si="18"/>
        <v>50</v>
      </c>
      <c r="I43">
        <f t="shared" si="19"/>
        <v>2500</v>
      </c>
      <c r="K43">
        <f t="shared" si="20"/>
        <v>-50</v>
      </c>
      <c r="L43">
        <f t="shared" si="21"/>
        <v>2500</v>
      </c>
    </row>
    <row r="44" spans="1:12" x14ac:dyDescent="0.25">
      <c r="A44">
        <f t="shared" si="15"/>
        <v>700</v>
      </c>
      <c r="B44">
        <f t="shared" si="15"/>
        <v>700</v>
      </c>
      <c r="C44">
        <f t="shared" si="15"/>
        <v>-700</v>
      </c>
      <c r="E44">
        <f t="shared" si="16"/>
        <v>150</v>
      </c>
      <c r="F44">
        <f t="shared" si="17"/>
        <v>22500</v>
      </c>
      <c r="H44">
        <f t="shared" si="18"/>
        <v>150</v>
      </c>
      <c r="I44">
        <f t="shared" si="19"/>
        <v>22500</v>
      </c>
      <c r="K44">
        <f t="shared" si="20"/>
        <v>-150</v>
      </c>
      <c r="L44">
        <f t="shared" si="21"/>
        <v>22500</v>
      </c>
    </row>
    <row r="45" spans="1:12" x14ac:dyDescent="0.25">
      <c r="A45">
        <f t="shared" si="15"/>
        <v>800</v>
      </c>
      <c r="B45">
        <f t="shared" si="15"/>
        <v>800</v>
      </c>
      <c r="C45">
        <f t="shared" si="15"/>
        <v>-800</v>
      </c>
      <c r="E45">
        <f t="shared" si="16"/>
        <v>250</v>
      </c>
      <c r="F45">
        <f t="shared" si="17"/>
        <v>62500</v>
      </c>
      <c r="H45">
        <f t="shared" si="18"/>
        <v>250</v>
      </c>
      <c r="I45">
        <f t="shared" si="19"/>
        <v>62500</v>
      </c>
      <c r="K45">
        <f t="shared" si="20"/>
        <v>-250</v>
      </c>
      <c r="L45">
        <f t="shared" si="21"/>
        <v>62500</v>
      </c>
    </row>
    <row r="46" spans="1:12" x14ac:dyDescent="0.25">
      <c r="A46">
        <f t="shared" si="15"/>
        <v>900</v>
      </c>
      <c r="B46">
        <f t="shared" si="15"/>
        <v>900</v>
      </c>
      <c r="C46">
        <f t="shared" si="15"/>
        <v>-900</v>
      </c>
      <c r="E46">
        <f t="shared" si="16"/>
        <v>350</v>
      </c>
      <c r="F46">
        <f t="shared" si="17"/>
        <v>122500</v>
      </c>
      <c r="H46">
        <f t="shared" si="18"/>
        <v>350</v>
      </c>
      <c r="I46">
        <f t="shared" si="19"/>
        <v>122500</v>
      </c>
      <c r="K46">
        <f t="shared" si="20"/>
        <v>-350</v>
      </c>
      <c r="L46">
        <f t="shared" si="21"/>
        <v>122500</v>
      </c>
    </row>
    <row r="47" spans="1:12" x14ac:dyDescent="0.25">
      <c r="A47">
        <f t="shared" si="15"/>
        <v>1000</v>
      </c>
      <c r="B47">
        <f t="shared" si="15"/>
        <v>1000</v>
      </c>
      <c r="C47">
        <f t="shared" si="15"/>
        <v>-1000</v>
      </c>
      <c r="E47">
        <f t="shared" si="16"/>
        <v>450</v>
      </c>
      <c r="F47">
        <f t="shared" si="17"/>
        <v>202500</v>
      </c>
      <c r="H47">
        <f t="shared" si="18"/>
        <v>450</v>
      </c>
      <c r="I47">
        <f t="shared" si="19"/>
        <v>202500</v>
      </c>
      <c r="K47">
        <f t="shared" si="20"/>
        <v>-450</v>
      </c>
      <c r="L47">
        <f t="shared" si="21"/>
        <v>202500</v>
      </c>
    </row>
    <row r="48" spans="1:12" x14ac:dyDescent="0.25">
      <c r="A48">
        <f>AVERAGE(A38:A47)</f>
        <v>550</v>
      </c>
      <c r="B48">
        <f t="shared" ref="B48" si="22">AVERAGE(B38:B47)</f>
        <v>550</v>
      </c>
      <c r="C48">
        <f t="shared" ref="C48" si="23">AVERAGE(C38:C47)</f>
        <v>-550</v>
      </c>
      <c r="D48" s="1" t="s">
        <v>15</v>
      </c>
      <c r="E48" t="s">
        <v>5</v>
      </c>
      <c r="F48">
        <f>SUM(F38:F47)</f>
        <v>825000</v>
      </c>
      <c r="H48" t="s">
        <v>9</v>
      </c>
      <c r="I48">
        <f>SUM(I38:I47)</f>
        <v>825000</v>
      </c>
      <c r="K48" t="s">
        <v>9</v>
      </c>
      <c r="L48">
        <f>SUM(L38:L47)</f>
        <v>825000</v>
      </c>
    </row>
    <row r="49" spans="1:12" x14ac:dyDescent="0.25">
      <c r="D49" s="1" t="s">
        <v>12</v>
      </c>
      <c r="E49" t="s">
        <v>6</v>
      </c>
      <c r="F49">
        <f>F48/($B$36-1)</f>
        <v>91666.666666666672</v>
      </c>
      <c r="H49" t="s">
        <v>10</v>
      </c>
      <c r="I49">
        <f>I48/($B$36-1)</f>
        <v>91666.666666666672</v>
      </c>
      <c r="K49" t="s">
        <v>10</v>
      </c>
      <c r="L49">
        <f>L48/($B$36-1)</f>
        <v>91666.666666666672</v>
      </c>
    </row>
    <row r="50" spans="1:12" x14ac:dyDescent="0.25">
      <c r="D50" s="1" t="s">
        <v>13</v>
      </c>
      <c r="E50" t="s">
        <v>7</v>
      </c>
      <c r="F50">
        <f>SQRT(F49)</f>
        <v>302.7650354097492</v>
      </c>
      <c r="H50" t="s">
        <v>11</v>
      </c>
      <c r="I50">
        <f>SQRT(I49)</f>
        <v>302.7650354097492</v>
      </c>
      <c r="K50" t="s">
        <v>11</v>
      </c>
      <c r="L50">
        <f>SQRT(L49)</f>
        <v>302.7650354097492</v>
      </c>
    </row>
    <row r="52" spans="1:12" x14ac:dyDescent="0.25">
      <c r="A52" s="1" t="s">
        <v>23</v>
      </c>
      <c r="E52" t="s">
        <v>3</v>
      </c>
      <c r="F52" t="s">
        <v>8</v>
      </c>
      <c r="G52" t="s">
        <v>29</v>
      </c>
      <c r="J52" t="s">
        <v>3</v>
      </c>
      <c r="K52" t="s">
        <v>14</v>
      </c>
      <c r="L52" t="s">
        <v>30</v>
      </c>
    </row>
    <row r="53" spans="1:12" x14ac:dyDescent="0.25">
      <c r="E53">
        <f>E38</f>
        <v>-450</v>
      </c>
      <c r="F53">
        <f>H38</f>
        <v>-450</v>
      </c>
      <c r="G53">
        <f>E53*F53</f>
        <v>202500</v>
      </c>
      <c r="J53">
        <f t="shared" ref="J53:J62" si="24">E38</f>
        <v>-450</v>
      </c>
      <c r="K53">
        <f t="shared" ref="K53:K62" si="25">K38</f>
        <v>450</v>
      </c>
      <c r="L53">
        <f>J53*K53</f>
        <v>-202500</v>
      </c>
    </row>
    <row r="54" spans="1:12" x14ac:dyDescent="0.25">
      <c r="E54">
        <f t="shared" ref="E54:E62" si="26">E39</f>
        <v>-350</v>
      </c>
      <c r="F54">
        <f t="shared" ref="F54:F62" si="27">H39</f>
        <v>-350</v>
      </c>
      <c r="G54">
        <f t="shared" ref="G54:G62" si="28">E54*F54</f>
        <v>122500</v>
      </c>
      <c r="J54">
        <f t="shared" si="24"/>
        <v>-350</v>
      </c>
      <c r="K54">
        <f t="shared" si="25"/>
        <v>350</v>
      </c>
      <c r="L54">
        <f t="shared" ref="L54:L62" si="29">J54*K54</f>
        <v>-122500</v>
      </c>
    </row>
    <row r="55" spans="1:12" x14ac:dyDescent="0.25">
      <c r="E55">
        <f t="shared" si="26"/>
        <v>-250</v>
      </c>
      <c r="F55">
        <f t="shared" si="27"/>
        <v>-250</v>
      </c>
      <c r="G55">
        <f t="shared" si="28"/>
        <v>62500</v>
      </c>
      <c r="J55">
        <f t="shared" si="24"/>
        <v>-250</v>
      </c>
      <c r="K55">
        <f t="shared" si="25"/>
        <v>250</v>
      </c>
      <c r="L55">
        <f t="shared" si="29"/>
        <v>-62500</v>
      </c>
    </row>
    <row r="56" spans="1:12" x14ac:dyDescent="0.25">
      <c r="E56">
        <f t="shared" si="26"/>
        <v>-150</v>
      </c>
      <c r="F56">
        <f t="shared" si="27"/>
        <v>-150</v>
      </c>
      <c r="G56">
        <f t="shared" si="28"/>
        <v>22500</v>
      </c>
      <c r="J56">
        <f t="shared" si="24"/>
        <v>-150</v>
      </c>
      <c r="K56">
        <f t="shared" si="25"/>
        <v>150</v>
      </c>
      <c r="L56">
        <f t="shared" si="29"/>
        <v>-22500</v>
      </c>
    </row>
    <row r="57" spans="1:12" x14ac:dyDescent="0.25">
      <c r="E57">
        <f t="shared" si="26"/>
        <v>-50</v>
      </c>
      <c r="F57">
        <f t="shared" si="27"/>
        <v>-50</v>
      </c>
      <c r="G57">
        <f t="shared" si="28"/>
        <v>2500</v>
      </c>
      <c r="J57">
        <f t="shared" si="24"/>
        <v>-50</v>
      </c>
      <c r="K57">
        <f t="shared" si="25"/>
        <v>50</v>
      </c>
      <c r="L57">
        <f t="shared" si="29"/>
        <v>-2500</v>
      </c>
    </row>
    <row r="58" spans="1:12" x14ac:dyDescent="0.25">
      <c r="E58">
        <f t="shared" si="26"/>
        <v>50</v>
      </c>
      <c r="F58">
        <f t="shared" si="27"/>
        <v>50</v>
      </c>
      <c r="G58">
        <f t="shared" si="28"/>
        <v>2500</v>
      </c>
      <c r="J58">
        <f t="shared" si="24"/>
        <v>50</v>
      </c>
      <c r="K58">
        <f t="shared" si="25"/>
        <v>-50</v>
      </c>
      <c r="L58">
        <f t="shared" si="29"/>
        <v>-2500</v>
      </c>
    </row>
    <row r="59" spans="1:12" x14ac:dyDescent="0.25">
      <c r="E59">
        <f t="shared" si="26"/>
        <v>150</v>
      </c>
      <c r="F59">
        <f t="shared" si="27"/>
        <v>150</v>
      </c>
      <c r="G59">
        <f t="shared" si="28"/>
        <v>22500</v>
      </c>
      <c r="J59">
        <f t="shared" si="24"/>
        <v>150</v>
      </c>
      <c r="K59">
        <f t="shared" si="25"/>
        <v>-150</v>
      </c>
      <c r="L59">
        <f t="shared" si="29"/>
        <v>-22500</v>
      </c>
    </row>
    <row r="60" spans="1:12" x14ac:dyDescent="0.25">
      <c r="E60">
        <f t="shared" si="26"/>
        <v>250</v>
      </c>
      <c r="F60">
        <f t="shared" si="27"/>
        <v>250</v>
      </c>
      <c r="G60">
        <f t="shared" si="28"/>
        <v>62500</v>
      </c>
      <c r="J60">
        <f t="shared" si="24"/>
        <v>250</v>
      </c>
      <c r="K60">
        <f t="shared" si="25"/>
        <v>-250</v>
      </c>
      <c r="L60">
        <f t="shared" si="29"/>
        <v>-62500</v>
      </c>
    </row>
    <row r="61" spans="1:12" x14ac:dyDescent="0.25">
      <c r="E61">
        <f t="shared" si="26"/>
        <v>350</v>
      </c>
      <c r="F61">
        <f t="shared" si="27"/>
        <v>350</v>
      </c>
      <c r="G61">
        <f t="shared" si="28"/>
        <v>122500</v>
      </c>
      <c r="J61">
        <f t="shared" si="24"/>
        <v>350</v>
      </c>
      <c r="K61">
        <f t="shared" si="25"/>
        <v>-350</v>
      </c>
      <c r="L61">
        <f t="shared" si="29"/>
        <v>-122500</v>
      </c>
    </row>
    <row r="62" spans="1:12" x14ac:dyDescent="0.25">
      <c r="E62">
        <f t="shared" si="26"/>
        <v>450</v>
      </c>
      <c r="F62">
        <f t="shared" si="27"/>
        <v>450</v>
      </c>
      <c r="G62">
        <f t="shared" si="28"/>
        <v>202500</v>
      </c>
      <c r="J62">
        <f t="shared" si="24"/>
        <v>450</v>
      </c>
      <c r="K62">
        <f t="shared" si="25"/>
        <v>-450</v>
      </c>
      <c r="L62">
        <f t="shared" si="29"/>
        <v>-202500</v>
      </c>
    </row>
    <row r="63" spans="1:12" x14ac:dyDescent="0.25">
      <c r="G63">
        <f>SUM(G53:G62)</f>
        <v>825000</v>
      </c>
      <c r="L63">
        <f>SUM(L53:L62)</f>
        <v>-825000</v>
      </c>
    </row>
    <row r="64" spans="1:12" x14ac:dyDescent="0.25">
      <c r="A64" t="s">
        <v>17</v>
      </c>
      <c r="C64">
        <f>_xlfn.COVARIANCE.S(A38:A47,B38:B47)</f>
        <v>91666.666666666672</v>
      </c>
      <c r="F64" t="s">
        <v>19</v>
      </c>
      <c r="G64">
        <f>G63/($B$36-1)</f>
        <v>91666.666666666672</v>
      </c>
      <c r="I64">
        <f>_xlfn.COVARIANCE.S(A38:A47,C38:C47)</f>
        <v>-91666.666666666672</v>
      </c>
      <c r="K64" t="s">
        <v>20</v>
      </c>
      <c r="L64">
        <f>L63/($B$36-1)</f>
        <v>-91666.666666666672</v>
      </c>
    </row>
    <row r="65" spans="1:12" x14ac:dyDescent="0.25">
      <c r="A65" t="s">
        <v>22</v>
      </c>
      <c r="C65">
        <f>CORREL($A$3:$A$12,B38:B47)</f>
        <v>0.99999999999999989</v>
      </c>
      <c r="F65" t="s">
        <v>21</v>
      </c>
      <c r="G65">
        <f>G64/(F50*I50)</f>
        <v>0.99999999999999989</v>
      </c>
      <c r="I65">
        <f>CORREL($A$3:$A$12,C38:C47)</f>
        <v>-0.99999999999999989</v>
      </c>
      <c r="K65" t="s">
        <v>21</v>
      </c>
      <c r="L65">
        <f>L64/(F50*L50)</f>
        <v>-0.99999999999999989</v>
      </c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Foglio1</vt:lpstr>
      <vt:lpstr>Foglio2</vt:lpstr>
      <vt:lpstr>Foglio3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</dc:creator>
  <cp:lastModifiedBy>d</cp:lastModifiedBy>
  <dcterms:created xsi:type="dcterms:W3CDTF">2016-08-19T22:16:13Z</dcterms:created>
  <dcterms:modified xsi:type="dcterms:W3CDTF">2016-08-26T09:47:46Z</dcterms:modified>
</cp:coreProperties>
</file>