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DF86FC3D-736A-4862-BDF2-83E0E5729392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definedNames>
    <definedName name="_xlchart.v1.0" hidden="1">Foglio1!$B$12:$B$112</definedName>
    <definedName name="_xlchart.v1.1" hidden="1">Foglio1!$D$10</definedName>
    <definedName name="_xlchart.v1.2" hidden="1">Foglio1!$D$12:$D$112</definedName>
    <definedName name="_xlchart.v1.3" hidden="1">Foglio1!$F$10</definedName>
    <definedName name="_xlchart.v1.4" hidden="1">Foglio1!$F$12:$F$112</definedName>
    <definedName name="_xlchart.v1.5" hidden="1">Foglio1!$H$10</definedName>
    <definedName name="_xlchart.v1.6" hidden="1">Foglio1!$H$12:$H$112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2" i="1"/>
  <c r="O13" i="1"/>
  <c r="L1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2" i="1"/>
  <c r="N2" i="1"/>
  <c r="M12" i="1" s="1"/>
  <c r="M13" i="1" l="1"/>
  <c r="L14" i="1" s="1"/>
  <c r="M14" i="1" s="1"/>
  <c r="L15" i="1" s="1"/>
  <c r="M15" i="1" l="1"/>
  <c r="L16" i="1" s="1"/>
  <c r="M16" i="1" s="1"/>
  <c r="L17" i="1" s="1"/>
  <c r="M17" i="1" s="1"/>
  <c r="L18" i="1" l="1"/>
  <c r="M18" i="1" s="1"/>
  <c r="L19" i="1" l="1"/>
  <c r="M19" i="1" s="1"/>
  <c r="F12" i="1"/>
  <c r="F13" i="1"/>
  <c r="F14" i="1"/>
  <c r="F15" i="1"/>
  <c r="F16" i="1"/>
  <c r="F17" i="1"/>
  <c r="F18" i="1"/>
  <c r="F19" i="1"/>
  <c r="F20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4" i="1"/>
  <c r="D15" i="1" s="1"/>
  <c r="D13" i="1"/>
  <c r="D12" i="1"/>
  <c r="B8" i="1"/>
  <c r="B7" i="1"/>
  <c r="B19" i="1" s="1"/>
  <c r="L20" i="1" l="1"/>
  <c r="M20" i="1" s="1"/>
  <c r="H19" i="1"/>
  <c r="H15" i="1"/>
  <c r="B99" i="1"/>
  <c r="B83" i="1"/>
  <c r="B71" i="1"/>
  <c r="B63" i="1"/>
  <c r="B59" i="1"/>
  <c r="B43" i="1"/>
  <c r="B39" i="1"/>
  <c r="B35" i="1"/>
  <c r="B31" i="1"/>
  <c r="B27" i="1"/>
  <c r="B23" i="1"/>
  <c r="B15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H18" i="1"/>
  <c r="H14" i="1"/>
  <c r="B103" i="1"/>
  <c r="B91" i="1"/>
  <c r="B79" i="1"/>
  <c r="B55" i="1"/>
  <c r="B109" i="1"/>
  <c r="B101" i="1"/>
  <c r="B93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111" i="1"/>
  <c r="B95" i="1"/>
  <c r="B75" i="1"/>
  <c r="B47" i="1"/>
  <c r="B12" i="1"/>
  <c r="B105" i="1"/>
  <c r="B97" i="1"/>
  <c r="B89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07" i="1"/>
  <c r="B87" i="1"/>
  <c r="B67" i="1"/>
  <c r="B51" i="1"/>
  <c r="H20" i="1"/>
  <c r="H16" i="1"/>
  <c r="H17" i="1"/>
  <c r="H12" i="1"/>
  <c r="H13" i="1"/>
  <c r="N13" i="1" l="1"/>
  <c r="O14" i="1" s="1"/>
  <c r="F22" i="1"/>
  <c r="H22" i="1" s="1"/>
  <c r="J16" i="1"/>
  <c r="F25" i="1"/>
  <c r="H25" i="1" s="1"/>
  <c r="J14" i="1"/>
  <c r="F23" i="1"/>
  <c r="H23" i="1" s="1"/>
  <c r="J18" i="1"/>
  <c r="F27" i="1"/>
  <c r="H27" i="1" s="1"/>
  <c r="J15" i="1"/>
  <c r="F24" i="1"/>
  <c r="H24" i="1" s="1"/>
  <c r="J17" i="1"/>
  <c r="F26" i="1"/>
  <c r="H26" i="1" s="1"/>
  <c r="J20" i="1"/>
  <c r="F29" i="1"/>
  <c r="H29" i="1" s="1"/>
  <c r="J19" i="1"/>
  <c r="F28" i="1"/>
  <c r="H28" i="1" s="1"/>
  <c r="J12" i="1"/>
  <c r="F21" i="1"/>
  <c r="H21" i="1" s="1"/>
  <c r="L21" i="1"/>
  <c r="M21" i="1" s="1"/>
  <c r="J13" i="1"/>
  <c r="N14" i="1" l="1"/>
  <c r="O15" i="1" s="1"/>
  <c r="F31" i="1"/>
  <c r="H31" i="1" s="1"/>
  <c r="J31" i="1" s="1"/>
  <c r="J22" i="1"/>
  <c r="J28" i="1"/>
  <c r="F37" i="1"/>
  <c r="H37" i="1" s="1"/>
  <c r="J27" i="1"/>
  <c r="F36" i="1"/>
  <c r="H36" i="1" s="1"/>
  <c r="J25" i="1"/>
  <c r="F34" i="1"/>
  <c r="H34" i="1" s="1"/>
  <c r="J21" i="1"/>
  <c r="F30" i="1"/>
  <c r="H30" i="1" s="1"/>
  <c r="J29" i="1"/>
  <c r="F38" i="1"/>
  <c r="H38" i="1" s="1"/>
  <c r="J23" i="1"/>
  <c r="F32" i="1"/>
  <c r="H32" i="1" s="1"/>
  <c r="F40" i="1"/>
  <c r="H40" i="1" s="1"/>
  <c r="J26" i="1"/>
  <c r="F35" i="1"/>
  <c r="H35" i="1" s="1"/>
  <c r="J24" i="1"/>
  <c r="F33" i="1"/>
  <c r="H33" i="1" s="1"/>
  <c r="L22" i="1"/>
  <c r="M22" i="1" s="1"/>
  <c r="N15" i="1" l="1"/>
  <c r="N16" i="1" s="1"/>
  <c r="J35" i="1"/>
  <c r="F44" i="1"/>
  <c r="H44" i="1" s="1"/>
  <c r="J30" i="1"/>
  <c r="F39" i="1"/>
  <c r="H39" i="1" s="1"/>
  <c r="J36" i="1"/>
  <c r="F45" i="1"/>
  <c r="H45" i="1" s="1"/>
  <c r="J33" i="1"/>
  <c r="F42" i="1"/>
  <c r="H42" i="1" s="1"/>
  <c r="J37" i="1"/>
  <c r="F46" i="1"/>
  <c r="H46" i="1" s="1"/>
  <c r="J32" i="1"/>
  <c r="F41" i="1"/>
  <c r="H41" i="1" s="1"/>
  <c r="J40" i="1"/>
  <c r="F49" i="1"/>
  <c r="H49" i="1" s="1"/>
  <c r="J38" i="1"/>
  <c r="F47" i="1"/>
  <c r="H47" i="1" s="1"/>
  <c r="J34" i="1"/>
  <c r="F43" i="1"/>
  <c r="H43" i="1" s="1"/>
  <c r="L23" i="1"/>
  <c r="M23" i="1" s="1"/>
  <c r="O16" i="1" l="1"/>
  <c r="N17" i="1"/>
  <c r="O17" i="1"/>
  <c r="J47" i="1"/>
  <c r="F56" i="1"/>
  <c r="H56" i="1" s="1"/>
  <c r="J39" i="1"/>
  <c r="F48" i="1"/>
  <c r="H48" i="1" s="1"/>
  <c r="J41" i="1"/>
  <c r="F50" i="1"/>
  <c r="H50" i="1" s="1"/>
  <c r="J49" i="1"/>
  <c r="F58" i="1"/>
  <c r="H58" i="1" s="1"/>
  <c r="J46" i="1"/>
  <c r="F55" i="1"/>
  <c r="H55" i="1" s="1"/>
  <c r="J45" i="1"/>
  <c r="F54" i="1"/>
  <c r="H54" i="1" s="1"/>
  <c r="J44" i="1"/>
  <c r="F53" i="1"/>
  <c r="H53" i="1" s="1"/>
  <c r="J42" i="1"/>
  <c r="F51" i="1"/>
  <c r="H51" i="1" s="1"/>
  <c r="J43" i="1"/>
  <c r="F52" i="1"/>
  <c r="H52" i="1" s="1"/>
  <c r="L24" i="1"/>
  <c r="M24" i="1" s="1"/>
  <c r="N18" i="1" l="1"/>
  <c r="O18" i="1"/>
  <c r="J58" i="1"/>
  <c r="F67" i="1"/>
  <c r="H67" i="1" s="1"/>
  <c r="J48" i="1"/>
  <c r="F57" i="1"/>
  <c r="H57" i="1" s="1"/>
  <c r="J51" i="1"/>
  <c r="F60" i="1"/>
  <c r="H60" i="1" s="1"/>
  <c r="J52" i="1"/>
  <c r="F61" i="1"/>
  <c r="H61" i="1" s="1"/>
  <c r="J53" i="1"/>
  <c r="F62" i="1"/>
  <c r="H62" i="1" s="1"/>
  <c r="J55" i="1"/>
  <c r="F64" i="1"/>
  <c r="H64" i="1" s="1"/>
  <c r="J50" i="1"/>
  <c r="F59" i="1"/>
  <c r="H59" i="1" s="1"/>
  <c r="J56" i="1"/>
  <c r="F65" i="1"/>
  <c r="H65" i="1" s="1"/>
  <c r="J54" i="1"/>
  <c r="F63" i="1"/>
  <c r="H63" i="1" s="1"/>
  <c r="L25" i="1"/>
  <c r="M25" i="1" s="1"/>
  <c r="N19" i="1" l="1"/>
  <c r="O19" i="1"/>
  <c r="J64" i="1"/>
  <c r="F73" i="1"/>
  <c r="H73" i="1" s="1"/>
  <c r="J61" i="1"/>
  <c r="F70" i="1"/>
  <c r="H70" i="1" s="1"/>
  <c r="J60" i="1"/>
  <c r="F69" i="1"/>
  <c r="H69" i="1" s="1"/>
  <c r="J65" i="1"/>
  <c r="F74" i="1"/>
  <c r="H74" i="1" s="1"/>
  <c r="J57" i="1"/>
  <c r="F66" i="1"/>
  <c r="H66" i="1" s="1"/>
  <c r="J63" i="1"/>
  <c r="F72" i="1"/>
  <c r="H72" i="1" s="1"/>
  <c r="J59" i="1"/>
  <c r="F68" i="1"/>
  <c r="H68" i="1" s="1"/>
  <c r="J62" i="1"/>
  <c r="F71" i="1"/>
  <c r="H71" i="1" s="1"/>
  <c r="J67" i="1"/>
  <c r="F76" i="1"/>
  <c r="H76" i="1" s="1"/>
  <c r="L26" i="1"/>
  <c r="M26" i="1" s="1"/>
  <c r="N20" i="1" l="1"/>
  <c r="O20" i="1"/>
  <c r="J74" i="1"/>
  <c r="F83" i="1"/>
  <c r="H83" i="1" s="1"/>
  <c r="J70" i="1"/>
  <c r="F79" i="1"/>
  <c r="H79" i="1" s="1"/>
  <c r="J71" i="1"/>
  <c r="F80" i="1"/>
  <c r="H80" i="1" s="1"/>
  <c r="J68" i="1"/>
  <c r="F77" i="1"/>
  <c r="H77" i="1" s="1"/>
  <c r="J73" i="1"/>
  <c r="F82" i="1"/>
  <c r="H82" i="1" s="1"/>
  <c r="J72" i="1"/>
  <c r="F81" i="1"/>
  <c r="H81" i="1" s="1"/>
  <c r="J76" i="1"/>
  <c r="F85" i="1"/>
  <c r="H85" i="1" s="1"/>
  <c r="J66" i="1"/>
  <c r="F75" i="1"/>
  <c r="H75" i="1" s="1"/>
  <c r="J69" i="1"/>
  <c r="F78" i="1"/>
  <c r="H78" i="1" s="1"/>
  <c r="L27" i="1"/>
  <c r="M27" i="1" s="1"/>
  <c r="O21" i="1" l="1"/>
  <c r="N21" i="1"/>
  <c r="J77" i="1"/>
  <c r="F86" i="1"/>
  <c r="H86" i="1" s="1"/>
  <c r="J81" i="1"/>
  <c r="F90" i="1"/>
  <c r="H90" i="1" s="1"/>
  <c r="J82" i="1"/>
  <c r="F91" i="1"/>
  <c r="H91" i="1" s="1"/>
  <c r="J75" i="1"/>
  <c r="F84" i="1"/>
  <c r="H84" i="1" s="1"/>
  <c r="J79" i="1"/>
  <c r="F88" i="1"/>
  <c r="H88" i="1" s="1"/>
  <c r="J78" i="1"/>
  <c r="F87" i="1"/>
  <c r="H87" i="1" s="1"/>
  <c r="J85" i="1"/>
  <c r="F94" i="1"/>
  <c r="H94" i="1" s="1"/>
  <c r="J80" i="1"/>
  <c r="F89" i="1"/>
  <c r="H89" i="1" s="1"/>
  <c r="J83" i="1"/>
  <c r="F92" i="1"/>
  <c r="H92" i="1" s="1"/>
  <c r="L28" i="1"/>
  <c r="M28" i="1" s="1"/>
  <c r="O22" i="1" l="1"/>
  <c r="N22" i="1"/>
  <c r="J84" i="1"/>
  <c r="F93" i="1"/>
  <c r="H93" i="1" s="1"/>
  <c r="J90" i="1"/>
  <c r="F99" i="1"/>
  <c r="H99" i="1" s="1"/>
  <c r="J89" i="1"/>
  <c r="F98" i="1"/>
  <c r="H98" i="1" s="1"/>
  <c r="J94" i="1"/>
  <c r="F103" i="1"/>
  <c r="H103" i="1" s="1"/>
  <c r="J86" i="1"/>
  <c r="F95" i="1"/>
  <c r="H95" i="1" s="1"/>
  <c r="J87" i="1"/>
  <c r="F96" i="1"/>
  <c r="H96" i="1" s="1"/>
  <c r="J92" i="1"/>
  <c r="F101" i="1"/>
  <c r="H101" i="1" s="1"/>
  <c r="J88" i="1"/>
  <c r="F97" i="1"/>
  <c r="H97" i="1" s="1"/>
  <c r="J91" i="1"/>
  <c r="F100" i="1"/>
  <c r="H100" i="1" s="1"/>
  <c r="L29" i="1"/>
  <c r="M29" i="1" s="1"/>
  <c r="O23" i="1" l="1"/>
  <c r="N23" i="1"/>
  <c r="J96" i="1"/>
  <c r="F105" i="1"/>
  <c r="H105" i="1" s="1"/>
  <c r="J105" i="1" s="1"/>
  <c r="J103" i="1"/>
  <c r="F112" i="1"/>
  <c r="H112" i="1" s="1"/>
  <c r="J112" i="1" s="1"/>
  <c r="J98" i="1"/>
  <c r="F107" i="1"/>
  <c r="H107" i="1" s="1"/>
  <c r="J107" i="1" s="1"/>
  <c r="J97" i="1"/>
  <c r="F106" i="1"/>
  <c r="H106" i="1" s="1"/>
  <c r="J106" i="1" s="1"/>
  <c r="J99" i="1"/>
  <c r="F108" i="1"/>
  <c r="H108" i="1" s="1"/>
  <c r="J108" i="1" s="1"/>
  <c r="J100" i="1"/>
  <c r="F109" i="1"/>
  <c r="H109" i="1" s="1"/>
  <c r="J109" i="1" s="1"/>
  <c r="J101" i="1"/>
  <c r="F110" i="1"/>
  <c r="H110" i="1" s="1"/>
  <c r="J110" i="1" s="1"/>
  <c r="J95" i="1"/>
  <c r="F104" i="1"/>
  <c r="H104" i="1" s="1"/>
  <c r="J104" i="1" s="1"/>
  <c r="J93" i="1"/>
  <c r="F102" i="1"/>
  <c r="H102" i="1" s="1"/>
  <c r="L30" i="1"/>
  <c r="M30" i="1" s="1"/>
  <c r="O24" i="1" l="1"/>
  <c r="N24" i="1"/>
  <c r="J102" i="1"/>
  <c r="F111" i="1"/>
  <c r="H111" i="1" s="1"/>
  <c r="J111" i="1" s="1"/>
  <c r="L31" i="1"/>
  <c r="M31" i="1" s="1"/>
  <c r="O25" i="1" l="1"/>
  <c r="N25" i="1"/>
  <c r="L32" i="1"/>
  <c r="M32" i="1" s="1"/>
  <c r="O26" i="1" l="1"/>
  <c r="N26" i="1"/>
  <c r="L33" i="1"/>
  <c r="M33" i="1" s="1"/>
  <c r="O27" i="1" l="1"/>
  <c r="N27" i="1"/>
  <c r="L34" i="1"/>
  <c r="M34" i="1" s="1"/>
  <c r="O28" i="1" l="1"/>
  <c r="N28" i="1"/>
  <c r="L35" i="1"/>
  <c r="M35" i="1" s="1"/>
  <c r="O29" i="1" l="1"/>
  <c r="N29" i="1"/>
  <c r="L36" i="1"/>
  <c r="M36" i="1" s="1"/>
  <c r="O30" i="1" l="1"/>
  <c r="N30" i="1"/>
  <c r="L37" i="1"/>
  <c r="M37" i="1" s="1"/>
  <c r="O31" i="1" l="1"/>
  <c r="N31" i="1"/>
  <c r="L38" i="1"/>
  <c r="M38" i="1" s="1"/>
  <c r="O32" i="1" l="1"/>
  <c r="N32" i="1"/>
  <c r="L39" i="1"/>
  <c r="M39" i="1" s="1"/>
  <c r="O33" i="1" l="1"/>
  <c r="N33" i="1"/>
  <c r="L40" i="1"/>
  <c r="M40" i="1" s="1"/>
  <c r="O34" i="1" l="1"/>
  <c r="N34" i="1"/>
  <c r="L41" i="1"/>
  <c r="M41" i="1" s="1"/>
  <c r="O35" i="1" l="1"/>
  <c r="N35" i="1"/>
  <c r="L42" i="1"/>
  <c r="M42" i="1" s="1"/>
  <c r="O36" i="1" l="1"/>
  <c r="N36" i="1"/>
  <c r="L43" i="1"/>
  <c r="M43" i="1" s="1"/>
  <c r="O37" i="1" l="1"/>
  <c r="N37" i="1"/>
  <c r="L44" i="1"/>
  <c r="M44" i="1" s="1"/>
  <c r="O38" i="1" l="1"/>
  <c r="N38" i="1"/>
  <c r="L45" i="1"/>
  <c r="M45" i="1" s="1"/>
  <c r="O39" i="1" l="1"/>
  <c r="N39" i="1"/>
  <c r="L46" i="1"/>
  <c r="M46" i="1" s="1"/>
  <c r="O40" i="1" l="1"/>
  <c r="N40" i="1"/>
  <c r="L47" i="1"/>
  <c r="M47" i="1" s="1"/>
  <c r="O41" i="1" l="1"/>
  <c r="N41" i="1"/>
  <c r="L48" i="1"/>
  <c r="M48" i="1" s="1"/>
  <c r="O42" i="1" l="1"/>
  <c r="N42" i="1"/>
  <c r="L49" i="1"/>
  <c r="M49" i="1" s="1"/>
  <c r="O43" i="1" l="1"/>
  <c r="N43" i="1"/>
  <c r="L50" i="1"/>
  <c r="M50" i="1" s="1"/>
  <c r="O44" i="1" l="1"/>
  <c r="N44" i="1"/>
  <c r="L51" i="1"/>
  <c r="M51" i="1" s="1"/>
  <c r="O45" i="1" l="1"/>
  <c r="N45" i="1"/>
  <c r="L52" i="1"/>
  <c r="M52" i="1" s="1"/>
  <c r="O46" i="1" l="1"/>
  <c r="N46" i="1"/>
  <c r="L53" i="1"/>
  <c r="M53" i="1" s="1"/>
  <c r="O47" i="1" l="1"/>
  <c r="N47" i="1"/>
  <c r="L54" i="1"/>
  <c r="M54" i="1" s="1"/>
  <c r="O48" i="1" l="1"/>
  <c r="N48" i="1"/>
  <c r="L55" i="1"/>
  <c r="M55" i="1" s="1"/>
  <c r="O49" i="1" l="1"/>
  <c r="N49" i="1"/>
  <c r="L56" i="1"/>
  <c r="M56" i="1" s="1"/>
  <c r="O50" i="1" l="1"/>
  <c r="N50" i="1"/>
  <c r="L57" i="1"/>
  <c r="M57" i="1" s="1"/>
  <c r="O51" i="1" l="1"/>
  <c r="N51" i="1"/>
  <c r="L58" i="1"/>
  <c r="M58" i="1" s="1"/>
  <c r="O52" i="1" l="1"/>
  <c r="N52" i="1"/>
  <c r="L59" i="1"/>
  <c r="M59" i="1" s="1"/>
  <c r="O53" i="1" l="1"/>
  <c r="N53" i="1"/>
  <c r="L60" i="1"/>
  <c r="M60" i="1" s="1"/>
  <c r="O54" i="1" l="1"/>
  <c r="N54" i="1"/>
  <c r="L61" i="1"/>
  <c r="M61" i="1" s="1"/>
  <c r="O55" i="1" l="1"/>
  <c r="N55" i="1"/>
  <c r="L62" i="1"/>
  <c r="M62" i="1" s="1"/>
  <c r="O56" i="1" l="1"/>
  <c r="N56" i="1"/>
  <c r="L63" i="1"/>
  <c r="M63" i="1" s="1"/>
  <c r="O57" i="1" l="1"/>
  <c r="N57" i="1"/>
  <c r="L64" i="1"/>
  <c r="M64" i="1" s="1"/>
  <c r="O58" i="1" l="1"/>
  <c r="N58" i="1"/>
  <c r="L65" i="1"/>
  <c r="M65" i="1" s="1"/>
  <c r="O59" i="1" l="1"/>
  <c r="N59" i="1"/>
  <c r="L66" i="1"/>
  <c r="M66" i="1" s="1"/>
  <c r="O60" i="1" l="1"/>
  <c r="N60" i="1"/>
  <c r="L67" i="1"/>
  <c r="M67" i="1" s="1"/>
  <c r="O61" i="1" l="1"/>
  <c r="N61" i="1"/>
  <c r="L68" i="1"/>
  <c r="M68" i="1" s="1"/>
  <c r="O62" i="1" l="1"/>
  <c r="N62" i="1"/>
  <c r="L69" i="1"/>
  <c r="M69" i="1" s="1"/>
  <c r="O63" i="1" l="1"/>
  <c r="N63" i="1"/>
  <c r="L70" i="1"/>
  <c r="M70" i="1" s="1"/>
  <c r="O64" i="1" l="1"/>
  <c r="N64" i="1"/>
  <c r="L71" i="1"/>
  <c r="M71" i="1" s="1"/>
  <c r="O65" i="1" l="1"/>
  <c r="N65" i="1"/>
  <c r="L72" i="1"/>
  <c r="M72" i="1" s="1"/>
  <c r="O66" i="1" l="1"/>
  <c r="N66" i="1"/>
  <c r="L73" i="1"/>
  <c r="M73" i="1" s="1"/>
  <c r="O67" i="1" l="1"/>
  <c r="N67" i="1"/>
  <c r="L74" i="1"/>
  <c r="M74" i="1" s="1"/>
  <c r="O68" i="1" l="1"/>
  <c r="N68" i="1"/>
  <c r="L75" i="1"/>
  <c r="M75" i="1" s="1"/>
  <c r="O69" i="1" l="1"/>
  <c r="N69" i="1"/>
  <c r="L76" i="1"/>
  <c r="M76" i="1" s="1"/>
  <c r="O70" i="1" l="1"/>
  <c r="N70" i="1"/>
  <c r="L77" i="1"/>
  <c r="M77" i="1" s="1"/>
  <c r="O71" i="1" l="1"/>
  <c r="N71" i="1"/>
  <c r="L78" i="1"/>
  <c r="M78" i="1" s="1"/>
  <c r="O72" i="1" l="1"/>
  <c r="N72" i="1"/>
  <c r="L79" i="1"/>
  <c r="M79" i="1" s="1"/>
  <c r="O73" i="1" l="1"/>
  <c r="N73" i="1"/>
  <c r="L80" i="1"/>
  <c r="M80" i="1" s="1"/>
  <c r="O74" i="1" l="1"/>
  <c r="N74" i="1"/>
  <c r="L81" i="1"/>
  <c r="M81" i="1" s="1"/>
  <c r="O75" i="1" l="1"/>
  <c r="N75" i="1"/>
  <c r="L82" i="1"/>
  <c r="M82" i="1" s="1"/>
  <c r="O76" i="1" l="1"/>
  <c r="N76" i="1"/>
  <c r="L83" i="1"/>
  <c r="M83" i="1" s="1"/>
  <c r="O77" i="1" l="1"/>
  <c r="N77" i="1"/>
  <c r="L84" i="1"/>
  <c r="M84" i="1" s="1"/>
  <c r="O78" i="1" l="1"/>
  <c r="N78" i="1"/>
  <c r="L85" i="1"/>
  <c r="M85" i="1" s="1"/>
  <c r="O79" i="1" l="1"/>
  <c r="N79" i="1"/>
  <c r="L86" i="1"/>
  <c r="M86" i="1" s="1"/>
  <c r="O80" i="1" l="1"/>
  <c r="N80" i="1"/>
  <c r="L87" i="1"/>
  <c r="M87" i="1" s="1"/>
  <c r="O81" i="1" l="1"/>
  <c r="N81" i="1"/>
  <c r="L88" i="1"/>
  <c r="M88" i="1" s="1"/>
  <c r="O82" i="1" l="1"/>
  <c r="N82" i="1"/>
  <c r="L89" i="1"/>
  <c r="M89" i="1" s="1"/>
  <c r="O83" i="1" l="1"/>
  <c r="N83" i="1"/>
  <c r="L90" i="1"/>
  <c r="M90" i="1" s="1"/>
  <c r="O84" i="1" l="1"/>
  <c r="N84" i="1"/>
  <c r="L91" i="1"/>
  <c r="M91" i="1" s="1"/>
  <c r="O85" i="1" l="1"/>
  <c r="N85" i="1"/>
  <c r="L92" i="1"/>
  <c r="M92" i="1" s="1"/>
  <c r="O86" i="1" l="1"/>
  <c r="N86" i="1"/>
  <c r="L93" i="1"/>
  <c r="M93" i="1" s="1"/>
  <c r="O87" i="1" l="1"/>
  <c r="N87" i="1"/>
  <c r="L94" i="1"/>
  <c r="M94" i="1" s="1"/>
  <c r="O88" i="1" l="1"/>
  <c r="N88" i="1"/>
  <c r="L95" i="1"/>
  <c r="M95" i="1" s="1"/>
  <c r="O89" i="1" l="1"/>
  <c r="N89" i="1"/>
  <c r="L96" i="1"/>
  <c r="M96" i="1" s="1"/>
  <c r="O90" i="1" l="1"/>
  <c r="N90" i="1"/>
  <c r="L97" i="1"/>
  <c r="M97" i="1" s="1"/>
  <c r="O91" i="1" l="1"/>
  <c r="N91" i="1"/>
  <c r="L98" i="1"/>
  <c r="M98" i="1" s="1"/>
  <c r="O92" i="1" l="1"/>
  <c r="N92" i="1"/>
  <c r="L99" i="1"/>
  <c r="M99" i="1" s="1"/>
  <c r="O93" i="1" l="1"/>
  <c r="N93" i="1"/>
  <c r="L100" i="1"/>
  <c r="M100" i="1" s="1"/>
  <c r="O94" i="1" l="1"/>
  <c r="N94" i="1"/>
  <c r="L101" i="1"/>
  <c r="M101" i="1" s="1"/>
  <c r="O95" i="1" l="1"/>
  <c r="N95" i="1"/>
  <c r="L102" i="1"/>
  <c r="M102" i="1" s="1"/>
  <c r="O96" i="1" l="1"/>
  <c r="N96" i="1"/>
  <c r="L103" i="1"/>
  <c r="M103" i="1" s="1"/>
  <c r="O97" i="1" l="1"/>
  <c r="N97" i="1"/>
  <c r="L104" i="1"/>
  <c r="M104" i="1" s="1"/>
  <c r="O98" i="1" l="1"/>
  <c r="N98" i="1"/>
  <c r="L105" i="1"/>
  <c r="M105" i="1" s="1"/>
  <c r="O99" i="1" l="1"/>
  <c r="N99" i="1"/>
  <c r="L106" i="1"/>
  <c r="M106" i="1" s="1"/>
  <c r="O100" i="1" l="1"/>
  <c r="N100" i="1"/>
  <c r="L107" i="1"/>
  <c r="M107" i="1" s="1"/>
  <c r="O101" i="1" l="1"/>
  <c r="N101" i="1"/>
  <c r="L108" i="1"/>
  <c r="M108" i="1" s="1"/>
  <c r="O102" i="1" l="1"/>
  <c r="N102" i="1"/>
  <c r="L109" i="1"/>
  <c r="M109" i="1" s="1"/>
  <c r="O103" i="1" l="1"/>
  <c r="N103" i="1"/>
  <c r="L110" i="1"/>
  <c r="M110" i="1" s="1"/>
  <c r="O104" i="1" l="1"/>
  <c r="N104" i="1"/>
  <c r="L111" i="1"/>
  <c r="M111" i="1" s="1"/>
  <c r="O105" i="1" l="1"/>
  <c r="N105" i="1"/>
  <c r="L112" i="1"/>
  <c r="M112" i="1" s="1"/>
  <c r="O106" i="1" l="1"/>
  <c r="N106" i="1"/>
  <c r="O107" i="1" l="1"/>
  <c r="N107" i="1"/>
  <c r="O108" i="1" l="1"/>
  <c r="N108" i="1"/>
  <c r="O109" i="1" l="1"/>
  <c r="N109" i="1"/>
  <c r="O110" i="1" l="1"/>
  <c r="N110" i="1"/>
  <c r="O111" i="1" l="1"/>
  <c r="N111" i="1"/>
  <c r="O112" i="1" l="1"/>
  <c r="N112" i="1"/>
</calcChain>
</file>

<file path=xl/sharedStrings.xml><?xml version="1.0" encoding="utf-8"?>
<sst xmlns="http://schemas.openxmlformats.org/spreadsheetml/2006/main" count="49" uniqueCount="38">
  <si>
    <t>c</t>
  </si>
  <si>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</si>
  <si>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</si>
  <si>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</si>
  <si>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</si>
  <si>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</si>
  <si>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</si>
  <si>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</si>
  <si>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</si>
  <si>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</si>
  <si>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</si>
  <si>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x_t</t>
  </si>
  <si>
    <t>x_0</t>
  </si>
  <si>
    <t>MODEL NOISE</t>
  </si>
  <si>
    <t>mean</t>
  </si>
  <si>
    <t>std dev</t>
  </si>
  <si>
    <t>w_t</t>
  </si>
  <si>
    <t>v_t</t>
  </si>
  <si>
    <t>MEASUREMENT NOISE</t>
  </si>
  <si>
    <t>z_t</t>
  </si>
  <si>
    <t>STATE</t>
  </si>
  <si>
    <t>MEASUREMENT</t>
  </si>
  <si>
    <t>ACTUAL STATE</t>
  </si>
  <si>
    <t>INITIAL STATE</t>
  </si>
  <si>
    <t>MODEL</t>
  </si>
  <si>
    <t>z_t = x_t + v_t</t>
  </si>
  <si>
    <t>x_t = c*x_t-1 + w_t</t>
  </si>
  <si>
    <t>z_t - actual state</t>
  </si>
  <si>
    <t>KALMAN GAIN</t>
  </si>
  <si>
    <t>PREDICTION ERROR</t>
  </si>
  <si>
    <t>SENSOR AVERAGE NOISE</t>
  </si>
  <si>
    <t>r</t>
  </si>
  <si>
    <t>g_t</t>
  </si>
  <si>
    <t>p_t = (1-g_t)*p_t-1</t>
  </si>
  <si>
    <t>x_^_t = x_^_t-1 + g_t*(z_t - x_^_t-1)</t>
  </si>
  <si>
    <t>x_^_t = a*x_^_t-1</t>
  </si>
  <si>
    <t>STATE PREDICTION
(PRIOR)</t>
  </si>
  <si>
    <t>STATE PREDICTION UPDATE
(POSTERIOR)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</si>
</sst>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D-4FA3-99D4-E62F84AD7025}"/>
            </c:ext>
          </c:extLst>
        </c:ser>
        <c:ser>
          <c:idx val="1"/>
          <c:order val="1"/>
          <c:tx>
            <c:strRef>
              <c:f>Foglio1!$F$10</c:f>
              <c:strCache>
                <c:ptCount val="1"/>
                <c:pt idx="0">
                  <c:v>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Foglio1!$F$12:$F$112</c:f>
              <c:numCache>
                <c:formatCode>General</c:formatCode>
                <c:ptCount val="101"/>
                <c:pt idx="0">
                  <c:v>10.000000000002528</c:v>
                </c:pt>
                <c:pt idx="1">
                  <c:v>9.7999999999996614</c:v>
                </c:pt>
                <c:pt idx="2">
                  <c:v>9.6039999999997292</c:v>
                </c:pt>
                <c:pt idx="3">
                  <c:v>9.4119200000004408</c:v>
                </c:pt>
                <c:pt idx="4">
                  <c:v>9.2236816000002708</c:v>
                </c:pt>
                <c:pt idx="5">
                  <c:v>9.0392079679996566</c:v>
                </c:pt>
                <c:pt idx="6">
                  <c:v>8.8584238086400617</c:v>
                </c:pt>
                <c:pt idx="7">
                  <c:v>8.6812553324676713</c:v>
                </c:pt>
                <c:pt idx="8">
                  <c:v>8.5076302258182572</c:v>
                </c:pt>
                <c:pt idx="9">
                  <c:v>8.3374776213037247</c:v>
                </c:pt>
                <c:pt idx="10">
                  <c:v>8.1707280688745616</c:v>
                </c:pt>
                <c:pt idx="11">
                  <c:v>8.007313507498921</c:v>
                </c:pt>
                <c:pt idx="12">
                  <c:v>7.8471672373471906</c:v>
                </c:pt>
                <c:pt idx="13">
                  <c:v>7.6902238926005939</c:v>
                </c:pt>
                <c:pt idx="14">
                  <c:v>7.5364194147492602</c:v>
                </c:pt>
                <c:pt idx="15">
                  <c:v>7.3856910264532551</c:v>
                </c:pt>
                <c:pt idx="16">
                  <c:v>7.2379772059242917</c:v>
                </c:pt>
                <c:pt idx="17">
                  <c:v>7.0932176618055438</c:v>
                </c:pt>
                <c:pt idx="18">
                  <c:v>6.9513533085710666</c:v>
                </c:pt>
                <c:pt idx="19">
                  <c:v>6.8123262423998661</c:v>
                </c:pt>
                <c:pt idx="20">
                  <c:v>6.6760797175524447</c:v>
                </c:pt>
                <c:pt idx="21">
                  <c:v>6.5425581231990755</c:v>
                </c:pt>
                <c:pt idx="22">
                  <c:v>6.4117069607363106</c:v>
                </c:pt>
                <c:pt idx="23">
                  <c:v>6.2834728215216904</c:v>
                </c:pt>
                <c:pt idx="24">
                  <c:v>6.1578033650907775</c:v>
                </c:pt>
                <c:pt idx="25">
                  <c:v>6.0346472977907801</c:v>
                </c:pt>
                <c:pt idx="26">
                  <c:v>5.9139543518322615</c:v>
                </c:pt>
                <c:pt idx="27">
                  <c:v>5.7956752647963761</c:v>
                </c:pt>
                <c:pt idx="28">
                  <c:v>5.6797617594992147</c:v>
                </c:pt>
                <c:pt idx="29">
                  <c:v>5.5661665243086489</c:v>
                </c:pt>
                <c:pt idx="30">
                  <c:v>5.4548431938244146</c:v>
                </c:pt>
                <c:pt idx="31">
                  <c:v>5.3457463299466275</c:v>
                </c:pt>
                <c:pt idx="32">
                  <c:v>5.2388314033498515</c:v>
                </c:pt>
                <c:pt idx="33">
                  <c:v>5.134054775282288</c:v>
                </c:pt>
                <c:pt idx="34">
                  <c:v>5.0313736797773787</c:v>
                </c:pt>
                <c:pt idx="35">
                  <c:v>4.930746206180407</c:v>
                </c:pt>
                <c:pt idx="36">
                  <c:v>4.8321312820574907</c:v>
                </c:pt>
                <c:pt idx="37">
                  <c:v>4.7354886564161118</c:v>
                </c:pt>
                <c:pt idx="38">
                  <c:v>4.6407788832880152</c:v>
                </c:pt>
                <c:pt idx="39">
                  <c:v>4.5479633056218276</c:v>
                </c:pt>
                <c:pt idx="40">
                  <c:v>4.457004039509501</c:v>
                </c:pt>
                <c:pt idx="41">
                  <c:v>4.3678639587192212</c:v>
                </c:pt>
                <c:pt idx="42">
                  <c:v>4.2805066795440245</c:v>
                </c:pt>
                <c:pt idx="43">
                  <c:v>4.1948965459546095</c:v>
                </c:pt>
                <c:pt idx="44">
                  <c:v>4.1109986150354709</c:v>
                </c:pt>
                <c:pt idx="45">
                  <c:v>4.0287786427328784</c:v>
                </c:pt>
                <c:pt idx="46">
                  <c:v>3.9482030698786601</c:v>
                </c:pt>
                <c:pt idx="47">
                  <c:v>3.869239008483063</c:v>
                </c:pt>
                <c:pt idx="48">
                  <c:v>3.7918542283135035</c:v>
                </c:pt>
                <c:pt idx="49">
                  <c:v>3.7160171437471812</c:v>
                </c:pt>
                <c:pt idx="50">
                  <c:v>3.6416968008703763</c:v>
                </c:pt>
                <c:pt idx="51">
                  <c:v>3.5688628648532794</c:v>
                </c:pt>
                <c:pt idx="52">
                  <c:v>3.4974856075562371</c:v>
                </c:pt>
                <c:pt idx="53">
                  <c:v>3.4275358954061912</c:v>
                </c:pt>
                <c:pt idx="54">
                  <c:v>3.3589851774976855</c:v>
                </c:pt>
                <c:pt idx="55">
                  <c:v>3.2918054739468028</c:v>
                </c:pt>
                <c:pt idx="56">
                  <c:v>3.2259693644677081</c:v>
                </c:pt>
                <c:pt idx="57">
                  <c:v>3.1614499771777766</c:v>
                </c:pt>
                <c:pt idx="58">
                  <c:v>3.0982209776337082</c:v>
                </c:pt>
                <c:pt idx="59">
                  <c:v>3.0362565580818184</c:v>
                </c:pt>
                <c:pt idx="60">
                  <c:v>2.9755314269209259</c:v>
                </c:pt>
                <c:pt idx="61">
                  <c:v>2.9160207983827475</c:v>
                </c:pt>
                <c:pt idx="62">
                  <c:v>2.8577003824150058</c:v>
                </c:pt>
                <c:pt idx="63">
                  <c:v>2.8005463747672246</c:v>
                </c:pt>
                <c:pt idx="64">
                  <c:v>2.7445354472715469</c:v>
                </c:pt>
                <c:pt idx="65">
                  <c:v>2.689644738325967</c:v>
                </c:pt>
                <c:pt idx="66">
                  <c:v>2.6358518435593608</c:v>
                </c:pt>
                <c:pt idx="67">
                  <c:v>2.5831348066883977</c:v>
                </c:pt>
                <c:pt idx="68">
                  <c:v>2.5314721105529907</c:v>
                </c:pt>
                <c:pt idx="69">
                  <c:v>2.4808426683440881</c:v>
                </c:pt>
                <c:pt idx="70">
                  <c:v>2.4312258149769881</c:v>
                </c:pt>
                <c:pt idx="71">
                  <c:v>2.3826012986776175</c:v>
                </c:pt>
                <c:pt idx="72">
                  <c:v>2.3349492727039967</c:v>
                </c:pt>
                <c:pt idx="73">
                  <c:v>2.288250287250162</c:v>
                </c:pt>
                <c:pt idx="74">
                  <c:v>2.2424852815016005</c:v>
                </c:pt>
                <c:pt idx="75">
                  <c:v>2.1976355758760704</c:v>
                </c:pt>
                <c:pt idx="76">
                  <c:v>2.153682864355174</c:v>
                </c:pt>
                <c:pt idx="77">
                  <c:v>2.1106092070705356</c:v>
                </c:pt>
                <c:pt idx="78">
                  <c:v>2.0683970229295698</c:v>
                </c:pt>
                <c:pt idx="79">
                  <c:v>2.0270290824700106</c:v>
                </c:pt>
                <c:pt idx="80">
                  <c:v>1.9864885008203816</c:v>
                </c:pt>
                <c:pt idx="81">
                  <c:v>1.9467587308045227</c:v>
                </c:pt>
                <c:pt idx="82">
                  <c:v>1.9078235561875598</c:v>
                </c:pt>
                <c:pt idx="83">
                  <c:v>1.8696670850639372</c:v>
                </c:pt>
                <c:pt idx="84">
                  <c:v>1.8322737433639005</c:v>
                </c:pt>
                <c:pt idx="85">
                  <c:v>1.7956282684973701</c:v>
                </c:pt>
                <c:pt idx="86">
                  <c:v>1.7597157031251238</c:v>
                </c:pt>
                <c:pt idx="87">
                  <c:v>1.724521389063143</c:v>
                </c:pt>
                <c:pt idx="88">
                  <c:v>1.6900309612806101</c:v>
                </c:pt>
                <c:pt idx="89">
                  <c:v>1.6562303420567261</c:v>
                </c:pt>
                <c:pt idx="90">
                  <c:v>1.6231057352145404</c:v>
                </c:pt>
                <c:pt idx="91">
                  <c:v>1.5906436205112802</c:v>
                </c:pt>
                <c:pt idx="92">
                  <c:v>1.5588307481011221</c:v>
                </c:pt>
                <c:pt idx="93">
                  <c:v>1.527654133139376</c:v>
                </c:pt>
                <c:pt idx="94">
                  <c:v>1.4971010504757667</c:v>
                </c:pt>
                <c:pt idx="95">
                  <c:v>1.4671590294664154</c:v>
                </c:pt>
                <c:pt idx="96">
                  <c:v>1.4378158488749737</c:v>
                </c:pt>
                <c:pt idx="97">
                  <c:v>1.4090595319001014</c:v>
                </c:pt>
                <c:pt idx="98">
                  <c:v>1.3808783412626369</c:v>
                </c:pt>
                <c:pt idx="99">
                  <c:v>1.3532607744368665</c:v>
                </c:pt>
                <c:pt idx="100">
                  <c:v>1.3261955589487109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D-4FA3-99D4-E62F84AD7025}"/>
            </c:ext>
          </c:extLst>
        </c:ser>
        <c:ser>
          <c:idx val="2"/>
          <c:order val="2"/>
          <c:tx>
            <c:strRef>
              <c:f>Foglio1!$H$10</c:f>
              <c:strCache>
                <c:ptCount val="1"/>
                <c:pt idx="0">
                  <c:v>MEASUREMENT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Foglio1!$H$12:$H$112</c:f>
              <c:numCache>
                <c:formatCode>General</c:formatCode>
                <c:ptCount val="101"/>
                <c:pt idx="0">
                  <c:v>10.000000000003576</c:v>
                </c:pt>
                <c:pt idx="1">
                  <c:v>9.8000000000019867</c:v>
                </c:pt>
                <c:pt idx="2">
                  <c:v>9.6040000000010224</c:v>
                </c:pt>
                <c:pt idx="3">
                  <c:v>9.4119199999983305</c:v>
                </c:pt>
                <c:pt idx="4">
                  <c:v>9.2236816000008144</c:v>
                </c:pt>
                <c:pt idx="5">
                  <c:v>9.039207967998939</c:v>
                </c:pt>
                <c:pt idx="6">
                  <c:v>8.8584238086416711</c:v>
                </c:pt>
                <c:pt idx="7">
                  <c:v>8.6812553324657227</c:v>
                </c:pt>
                <c:pt idx="8">
                  <c:v>8.5076302258170156</c:v>
                </c:pt>
                <c:pt idx="9">
                  <c:v>8.3374776213033339</c:v>
                </c:pt>
                <c:pt idx="10">
                  <c:v>8.1707280688741744</c:v>
                </c:pt>
                <c:pt idx="11">
                  <c:v>8.0073135074992248</c:v>
                </c:pt>
                <c:pt idx="12">
                  <c:v>7.8471672373461514</c:v>
                </c:pt>
                <c:pt idx="13">
                  <c:v>7.6902238926002902</c:v>
                </c:pt>
                <c:pt idx="14">
                  <c:v>7.5364194147482806</c:v>
                </c:pt>
                <c:pt idx="15">
                  <c:v>7.38569102645332</c:v>
                </c:pt>
                <c:pt idx="16">
                  <c:v>7.2379772059251613</c:v>
                </c:pt>
                <c:pt idx="17">
                  <c:v>7.0932176618052143</c:v>
                </c:pt>
                <c:pt idx="18">
                  <c:v>6.9513533085702957</c:v>
                </c:pt>
                <c:pt idx="19">
                  <c:v>6.8123262424011175</c:v>
                </c:pt>
                <c:pt idx="20">
                  <c:v>6.676079717552537</c:v>
                </c:pt>
                <c:pt idx="21">
                  <c:v>6.5425581231975452</c:v>
                </c:pt>
                <c:pt idx="22">
                  <c:v>6.4117069607361623</c:v>
                </c:pt>
                <c:pt idx="23">
                  <c:v>6.2834728215234179</c:v>
                </c:pt>
                <c:pt idx="24">
                  <c:v>6.1578033650906425</c:v>
                </c:pt>
                <c:pt idx="25">
                  <c:v>6.0346472977902605</c:v>
                </c:pt>
                <c:pt idx="26">
                  <c:v>5.9139543518327065</c:v>
                </c:pt>
                <c:pt idx="27">
                  <c:v>5.7956752647980458</c:v>
                </c:pt>
                <c:pt idx="28">
                  <c:v>5.6797617594997565</c:v>
                </c:pt>
                <c:pt idx="29">
                  <c:v>5.5661665243073708</c:v>
                </c:pt>
                <c:pt idx="30">
                  <c:v>5.4548431938245265</c:v>
                </c:pt>
                <c:pt idx="31">
                  <c:v>5.345746329945916</c:v>
                </c:pt>
                <c:pt idx="32">
                  <c:v>5.238831403350213</c:v>
                </c:pt>
                <c:pt idx="33">
                  <c:v>5.1340547752826353</c:v>
                </c:pt>
                <c:pt idx="34">
                  <c:v>5.0313736797776114</c:v>
                </c:pt>
                <c:pt idx="35">
                  <c:v>4.930746206179947</c:v>
                </c:pt>
                <c:pt idx="36">
                  <c:v>4.832131282057559</c:v>
                </c:pt>
                <c:pt idx="37">
                  <c:v>4.7354886564177825</c:v>
                </c:pt>
                <c:pt idx="38">
                  <c:v>4.6407788832873953</c:v>
                </c:pt>
                <c:pt idx="39">
                  <c:v>4.5479633056249718</c:v>
                </c:pt>
                <c:pt idx="40">
                  <c:v>4.4570040395093775</c:v>
                </c:pt>
                <c:pt idx="41">
                  <c:v>4.3678639587199566</c:v>
                </c:pt>
                <c:pt idx="42">
                  <c:v>4.2805066795430955</c:v>
                </c:pt>
                <c:pt idx="43">
                  <c:v>4.1948965459536902</c:v>
                </c:pt>
                <c:pt idx="44">
                  <c:v>4.1109986150343163</c:v>
                </c:pt>
                <c:pt idx="45">
                  <c:v>4.0287786427336965</c:v>
                </c:pt>
                <c:pt idx="46">
                  <c:v>3.9482030698791921</c:v>
                </c:pt>
                <c:pt idx="47">
                  <c:v>3.8692390084845782</c:v>
                </c:pt>
                <c:pt idx="48">
                  <c:v>3.7918542283131993</c:v>
                </c:pt>
                <c:pt idx="49">
                  <c:v>3.7160171437481049</c:v>
                </c:pt>
                <c:pt idx="50">
                  <c:v>3.6416968008691564</c:v>
                </c:pt>
                <c:pt idx="51">
                  <c:v>3.5688628648538194</c:v>
                </c:pt>
                <c:pt idx="52">
                  <c:v>3.4974856075560119</c:v>
                </c:pt>
                <c:pt idx="53">
                  <c:v>3.4275358954066366</c:v>
                </c:pt>
                <c:pt idx="54">
                  <c:v>3.3589851774987842</c:v>
                </c:pt>
                <c:pt idx="55">
                  <c:v>3.2918054739474911</c:v>
                </c:pt>
                <c:pt idx="56">
                  <c:v>3.2259693644691385</c:v>
                </c:pt>
                <c:pt idx="57">
                  <c:v>3.161449977175963</c:v>
                </c:pt>
                <c:pt idx="58">
                  <c:v>3.098220977633646</c:v>
                </c:pt>
                <c:pt idx="59">
                  <c:v>3.0362565580824072</c:v>
                </c:pt>
                <c:pt idx="60">
                  <c:v>2.9755314269204023</c:v>
                </c:pt>
                <c:pt idx="61">
                  <c:v>2.9160207983823168</c:v>
                </c:pt>
                <c:pt idx="62">
                  <c:v>2.8577003824162328</c:v>
                </c:pt>
                <c:pt idx="63">
                  <c:v>2.8005463747673098</c:v>
                </c:pt>
                <c:pt idx="64">
                  <c:v>2.7445354472722596</c:v>
                </c:pt>
                <c:pt idx="65">
                  <c:v>2.6896447383255508</c:v>
                </c:pt>
                <c:pt idx="66">
                  <c:v>2.635851843559323</c:v>
                </c:pt>
                <c:pt idx="67">
                  <c:v>2.5831348066872581</c:v>
                </c:pt>
                <c:pt idx="68">
                  <c:v>2.5314721105526141</c:v>
                </c:pt>
                <c:pt idx="69">
                  <c:v>2.4808426683446845</c:v>
                </c:pt>
                <c:pt idx="70">
                  <c:v>2.4312258149772119</c:v>
                </c:pt>
                <c:pt idx="71">
                  <c:v>2.3826012986770224</c:v>
                </c:pt>
                <c:pt idx="72">
                  <c:v>2.3349492727029704</c:v>
                </c:pt>
                <c:pt idx="73">
                  <c:v>2.288250287251052</c:v>
                </c:pt>
                <c:pt idx="74">
                  <c:v>2.2424852815005196</c:v>
                </c:pt>
                <c:pt idx="75">
                  <c:v>2.1976355758758079</c:v>
                </c:pt>
                <c:pt idx="76">
                  <c:v>2.153682864355527</c:v>
                </c:pt>
                <c:pt idx="77">
                  <c:v>2.1106092070717759</c:v>
                </c:pt>
                <c:pt idx="78">
                  <c:v>2.0683970229295645</c:v>
                </c:pt>
                <c:pt idx="79">
                  <c:v>2.0270290824692694</c:v>
                </c:pt>
                <c:pt idx="80">
                  <c:v>1.9864885008199109</c:v>
                </c:pt>
                <c:pt idx="81">
                  <c:v>1.9467587308044116</c:v>
                </c:pt>
                <c:pt idx="82">
                  <c:v>1.9078235561870585</c:v>
                </c:pt>
                <c:pt idx="83">
                  <c:v>1.8696670850651895</c:v>
                </c:pt>
                <c:pt idx="84">
                  <c:v>1.8322737433653682</c:v>
                </c:pt>
                <c:pt idx="85">
                  <c:v>1.7956282684966272</c:v>
                </c:pt>
                <c:pt idx="86">
                  <c:v>1.7597157031244961</c:v>
                </c:pt>
                <c:pt idx="87">
                  <c:v>1.7245213890647408</c:v>
                </c:pt>
                <c:pt idx="88">
                  <c:v>1.6900309612816338</c:v>
                </c:pt>
                <c:pt idx="89">
                  <c:v>1.6562303420556244</c:v>
                </c:pt>
                <c:pt idx="90">
                  <c:v>1.6231057352170151</c:v>
                </c:pt>
                <c:pt idx="91">
                  <c:v>1.5906436205110475</c:v>
                </c:pt>
                <c:pt idx="92">
                  <c:v>1.5588307481004988</c:v>
                </c:pt>
                <c:pt idx="93">
                  <c:v>1.5276541331400699</c:v>
                </c:pt>
                <c:pt idx="94">
                  <c:v>1.4971010504752063</c:v>
                </c:pt>
                <c:pt idx="95">
                  <c:v>1.4671590294660681</c:v>
                </c:pt>
                <c:pt idx="96">
                  <c:v>1.4378158488755535</c:v>
                </c:pt>
                <c:pt idx="97">
                  <c:v>1.4090595318979331</c:v>
                </c:pt>
                <c:pt idx="98">
                  <c:v>1.3808783412596428</c:v>
                </c:pt>
                <c:pt idx="99">
                  <c:v>1.3532607744363099</c:v>
                </c:pt>
                <c:pt idx="100">
                  <c:v>1.3261955589493315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D-4FA3-99D4-E62F84AD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88528"/>
        <c:axId val="707186560"/>
      </c:scatterChart>
      <c:valAx>
        <c:axId val="707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6560"/>
        <c:crosses val="autoZero"/>
        <c:crossBetween val="midCat"/>
      </c:valAx>
      <c:valAx>
        <c:axId val="7071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Foglio1!$J$11</c:f>
              <c:strCache>
                <c:ptCount val="1"/>
                <c:pt idx="0">
                  <c:v>z_t - actual state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Foglio1!$J$12:$J$112</c:f>
              <c:numCache>
                <c:formatCode>General</c:formatCode>
                <c:ptCount val="101"/>
                <c:pt idx="0">
                  <c:v>3.5758063177127042E-12</c:v>
                </c:pt>
                <c:pt idx="1">
                  <c:v>1.98596694644948E-12</c:v>
                </c:pt>
                <c:pt idx="2">
                  <c:v>1.021405182655144E-12</c:v>
                </c:pt>
                <c:pt idx="3">
                  <c:v>-1.6697754290362354E-12</c:v>
                </c:pt>
                <c:pt idx="4">
                  <c:v>8.1357143244531471E-13</c:v>
                </c:pt>
                <c:pt idx="5">
                  <c:v>-1.0622613899613498E-12</c:v>
                </c:pt>
                <c:pt idx="6">
                  <c:v>1.6697754290362354E-12</c:v>
                </c:pt>
                <c:pt idx="7">
                  <c:v>-1.4779288903810084E-12</c:v>
                </c:pt>
                <c:pt idx="8">
                  <c:v>-8.4021678503631847E-13</c:v>
                </c:pt>
                <c:pt idx="9">
                  <c:v>1.8349766151004587E-12</c:v>
                </c:pt>
                <c:pt idx="10">
                  <c:v>-1.2949641359227826E-12</c:v>
                </c:pt>
                <c:pt idx="11">
                  <c:v>1.2647660696529783E-12</c:v>
                </c:pt>
                <c:pt idx="12">
                  <c:v>-1.8491874698156607E-12</c:v>
                </c:pt>
                <c:pt idx="13">
                  <c:v>-7.5051076464660582E-13</c:v>
                </c:pt>
                <c:pt idx="14">
                  <c:v>-7.3896444519050419E-13</c:v>
                </c:pt>
                <c:pt idx="15">
                  <c:v>-7.1942451995710144E-13</c:v>
                </c:pt>
                <c:pt idx="16">
                  <c:v>2.0250467969162855E-13</c:v>
                </c:pt>
                <c:pt idx="17">
                  <c:v>-1.2452261444195756E-12</c:v>
                </c:pt>
                <c:pt idx="18">
                  <c:v>-3.4638958368304884E-14</c:v>
                </c:pt>
                <c:pt idx="19">
                  <c:v>2.1938006966593093E-12</c:v>
                </c:pt>
                <c:pt idx="20">
                  <c:v>1.5916157281026244E-12</c:v>
                </c:pt>
                <c:pt idx="21">
                  <c:v>-2.3812063432160357E-12</c:v>
                </c:pt>
                <c:pt idx="22">
                  <c:v>2.3447910280083306E-13</c:v>
                </c:pt>
                <c:pt idx="23">
                  <c:v>2.2088997297942115E-12</c:v>
                </c:pt>
                <c:pt idx="24">
                  <c:v>-1.4210854715202004E-13</c:v>
                </c:pt>
                <c:pt idx="25">
                  <c:v>1.2914114222439821E-12</c:v>
                </c:pt>
                <c:pt idx="26">
                  <c:v>-4.8316906031686813E-13</c:v>
                </c:pt>
                <c:pt idx="27">
                  <c:v>1.5196732761069143E-12</c:v>
                </c:pt>
                <c:pt idx="28">
                  <c:v>-8.3932860661661834E-13</c:v>
                </c:pt>
                <c:pt idx="29">
                  <c:v>-3.2134295224750531E-12</c:v>
                </c:pt>
                <c:pt idx="30">
                  <c:v>1.5365486660812167E-13</c:v>
                </c:pt>
                <c:pt idx="31">
                  <c:v>-1.9690915564751776E-12</c:v>
                </c:pt>
                <c:pt idx="32">
                  <c:v>1.2860823517257813E-12</c:v>
                </c:pt>
                <c:pt idx="33">
                  <c:v>6.8745009684789693E-13</c:v>
                </c:pt>
                <c:pt idx="34">
                  <c:v>1.3029577417000837E-12</c:v>
                </c:pt>
                <c:pt idx="35">
                  <c:v>-8.3488771451811772E-13</c:v>
                </c:pt>
                <c:pt idx="36">
                  <c:v>3.9257486150745535E-13</c:v>
                </c:pt>
                <c:pt idx="37">
                  <c:v>1.7594814494259481E-12</c:v>
                </c:pt>
                <c:pt idx="38">
                  <c:v>-3.0730973321624333E-13</c:v>
                </c:pt>
                <c:pt idx="39">
                  <c:v>3.0233593406592263E-12</c:v>
                </c:pt>
                <c:pt idx="40">
                  <c:v>-1.3145040611561853E-13</c:v>
                </c:pt>
                <c:pt idx="41">
                  <c:v>6.3771210534468992E-13</c:v>
                </c:pt>
                <c:pt idx="42">
                  <c:v>-1.836752971939859E-12</c:v>
                </c:pt>
                <c:pt idx="43">
                  <c:v>-3.4372504842394846E-13</c:v>
                </c:pt>
                <c:pt idx="44">
                  <c:v>-6.3682392692498979E-13</c:v>
                </c:pt>
                <c:pt idx="45">
                  <c:v>-5.5777604757167865E-13</c:v>
                </c:pt>
                <c:pt idx="46">
                  <c:v>-3.7703173916270316E-13</c:v>
                </c:pt>
                <c:pt idx="47">
                  <c:v>2.6005864128819667E-12</c:v>
                </c:pt>
                <c:pt idx="48">
                  <c:v>8.6108897789927141E-13</c:v>
                </c:pt>
                <c:pt idx="49">
                  <c:v>2.0135004774601839E-12</c:v>
                </c:pt>
                <c:pt idx="50">
                  <c:v>-2.0130563882503338E-12</c:v>
                </c:pt>
                <c:pt idx="51">
                  <c:v>7.3274719625260332E-14</c:v>
                </c:pt>
                <c:pt idx="52">
                  <c:v>-6.5947247662734299E-13</c:v>
                </c:pt>
                <c:pt idx="53">
                  <c:v>1.0986767051690549E-12</c:v>
                </c:pt>
                <c:pt idx="54">
                  <c:v>1.3571366253017914E-12</c:v>
                </c:pt>
                <c:pt idx="55">
                  <c:v>1.2434497875801753E-14</c:v>
                </c:pt>
                <c:pt idx="56">
                  <c:v>6.0929039591428591E-13</c:v>
                </c:pt>
                <c:pt idx="57">
                  <c:v>-3.1956659540810506E-12</c:v>
                </c:pt>
                <c:pt idx="58">
                  <c:v>-1.9295676167985221E-12</c:v>
                </c:pt>
                <c:pt idx="59">
                  <c:v>-4.5696779693571443E-13</c:v>
                </c:pt>
                <c:pt idx="60">
                  <c:v>-8.0468964824831346E-13</c:v>
                </c:pt>
                <c:pt idx="61">
                  <c:v>-4.6584958113271568E-13</c:v>
                </c:pt>
                <c:pt idx="62">
                  <c:v>1.1057821325266559E-12</c:v>
                </c:pt>
                <c:pt idx="63">
                  <c:v>4.8538950636611844E-13</c:v>
                </c:pt>
                <c:pt idx="64">
                  <c:v>7.7182704671940883E-13</c:v>
                </c:pt>
                <c:pt idx="65">
                  <c:v>-5.0714987764877151E-13</c:v>
                </c:pt>
                <c:pt idx="66">
                  <c:v>-2.1360690993788012E-13</c:v>
                </c:pt>
                <c:pt idx="67">
                  <c:v>-1.0875744749228033E-12</c:v>
                </c:pt>
                <c:pt idx="68">
                  <c:v>-1.964650664376677E-12</c:v>
                </c:pt>
                <c:pt idx="69">
                  <c:v>1.1972645097557688E-12</c:v>
                </c:pt>
                <c:pt idx="70">
                  <c:v>5.9463545198923384E-13</c:v>
                </c:pt>
                <c:pt idx="71">
                  <c:v>-6.2616578588858829E-14</c:v>
                </c:pt>
                <c:pt idx="72">
                  <c:v>-5.7287508070658077E-13</c:v>
                </c:pt>
                <c:pt idx="73">
                  <c:v>1.5796253194366727E-12</c:v>
                </c:pt>
                <c:pt idx="74">
                  <c:v>-3.9630521087019588E-12</c:v>
                </c:pt>
                <c:pt idx="75">
                  <c:v>1.4148682225822995E-12</c:v>
                </c:pt>
                <c:pt idx="76">
                  <c:v>-1.3780088181647443E-12</c:v>
                </c:pt>
                <c:pt idx="77">
                  <c:v>2.0090595853616833E-12</c:v>
                </c:pt>
                <c:pt idx="78">
                  <c:v>1.1928236176572682E-12</c:v>
                </c:pt>
                <c:pt idx="79">
                  <c:v>-5.3468340865947539E-13</c:v>
                </c:pt>
                <c:pt idx="80">
                  <c:v>-4.9693582582222007E-13</c:v>
                </c:pt>
                <c:pt idx="81">
                  <c:v>4.1189274213593308E-13</c:v>
                </c:pt>
                <c:pt idx="82">
                  <c:v>-8.6131102250419644E-13</c:v>
                </c:pt>
                <c:pt idx="83">
                  <c:v>1.02828856540782E-12</c:v>
                </c:pt>
                <c:pt idx="84">
                  <c:v>2.4902302442342261E-12</c:v>
                </c:pt>
                <c:pt idx="85">
                  <c:v>1.006750238730092E-12</c:v>
                </c:pt>
                <c:pt idx="86">
                  <c:v>-1.2119194536808209E-12</c:v>
                </c:pt>
                <c:pt idx="87">
                  <c:v>1.5469847625126931E-12</c:v>
                </c:pt>
                <c:pt idx="88">
                  <c:v>-2.9620750296999176E-13</c:v>
                </c:pt>
                <c:pt idx="89">
                  <c:v>-6.6702199319479405E-13</c:v>
                </c:pt>
                <c:pt idx="90">
                  <c:v>1.8496315590255108E-12</c:v>
                </c:pt>
                <c:pt idx="91">
                  <c:v>1.8540724511240114E-13</c:v>
                </c:pt>
                <c:pt idx="92">
                  <c:v>-1.4588330543574557E-13</c:v>
                </c:pt>
                <c:pt idx="93">
                  <c:v>1.4381829060994278E-12</c:v>
                </c:pt>
                <c:pt idx="94">
                  <c:v>-6.5281113847959205E-13</c:v>
                </c:pt>
                <c:pt idx="95">
                  <c:v>-2.737809978725636E-13</c:v>
                </c:pt>
                <c:pt idx="96">
                  <c:v>-1.4614975896165561E-12</c:v>
                </c:pt>
                <c:pt idx="97">
                  <c:v>-1.5416556919944924E-12</c:v>
                </c:pt>
                <c:pt idx="98">
                  <c:v>-1.8423040870629848E-12</c:v>
                </c:pt>
                <c:pt idx="99">
                  <c:v>5.440092820663267E-14</c:v>
                </c:pt>
                <c:pt idx="100">
                  <c:v>1.801225835151854E-12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558-9976-2CC1B2E3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17624"/>
        <c:axId val="502319920"/>
      </c:scatterChart>
      <c:valAx>
        <c:axId val="5023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9920"/>
        <c:crosses val="autoZero"/>
        <c:crossBetween val="midCat"/>
      </c:valAx>
      <c:valAx>
        <c:axId val="502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Foglio1!$N$10</c:f>
              <c:strCache>
                <c:ptCount val="1"/>
                <c:pt idx="0">
                  <c:v>STATE PREDICTION UPDATE
(POSTERIOR)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Foglio1!$N$12:$N$112</c:f>
              <c:numCache>
                <c:formatCode>General</c:formatCode>
                <c:ptCount val="101"/>
                <c:pt idx="0">
                  <c:v>1</c:v>
                </c:pt>
                <c:pt idx="1">
                  <c:v>5.4000000000009933</c:v>
                </c:pt>
                <c:pt idx="2">
                  <c:v>6.8013333333343367</c:v>
                </c:pt>
                <c:pt idx="3">
                  <c:v>7.4539800000003353</c:v>
                </c:pt>
                <c:pt idx="4">
                  <c:v>7.8079203200004308</c:v>
                </c:pt>
                <c:pt idx="5">
                  <c:v>8.0131349280001825</c:v>
                </c:pt>
                <c:pt idx="6">
                  <c:v>8.133890482377538</c:v>
                </c:pt>
                <c:pt idx="7">
                  <c:v>8.2023110886385613</c:v>
                </c:pt>
                <c:pt idx="8">
                  <c:v>8.2362354372139457</c:v>
                </c:pt>
                <c:pt idx="9">
                  <c:v>8.246359655622884</c:v>
                </c:pt>
                <c:pt idx="10">
                  <c:v>8.2394840568275463</c:v>
                </c:pt>
                <c:pt idx="11">
                  <c:v>8.2201365110501854</c:v>
                </c:pt>
                <c:pt idx="12">
                  <c:v>8.1914465669191063</c:v>
                </c:pt>
                <c:pt idx="13">
                  <c:v>8.1556449473249053</c:v>
                </c:pt>
                <c:pt idx="14">
                  <c:v>8.1143632451531307</c:v>
                </c:pt>
                <c:pt idx="15">
                  <c:v>8.0688212314843923</c:v>
                </c:pt>
                <c:pt idx="16">
                  <c:v>8.0199480535103191</c:v>
                </c:pt>
                <c:pt idx="17">
                  <c:v>7.9684630317489242</c:v>
                </c:pt>
                <c:pt idx="18">
                  <c:v>7.9149309410553119</c:v>
                </c:pt>
                <c:pt idx="19">
                  <c:v>7.8598007061226021</c:v>
                </c:pt>
                <c:pt idx="20">
                  <c:v>7.8034330400002183</c:v>
                </c:pt>
                <c:pt idx="21">
                  <c:v>7.7461205437819149</c:v>
                </c:pt>
                <c:pt idx="22">
                  <c:v>7.6881025619103607</c:v>
                </c:pt>
                <c:pt idx="23">
                  <c:v>7.629576322727571</c:v>
                </c:pt>
                <c:pt idx="24">
                  <c:v>7.5707054044220943</c:v>
                </c:pt>
                <c:pt idx="25">
                  <c:v>7.5116262464747159</c:v>
                </c:pt>
                <c:pt idx="26">
                  <c:v>7.4524532133398269</c:v>
                </c:pt>
                <c:pt idx="27">
                  <c:v>7.3932825723204774</c:v>
                </c:pt>
                <c:pt idx="28">
                  <c:v>7.3341956477404526</c:v>
                </c:pt>
                <c:pt idx="29">
                  <c:v>7.275261343626017</c:v>
                </c:pt>
                <c:pt idx="30">
                  <c:v>7.2165381775033879</c:v>
                </c:pt>
                <c:pt idx="31">
                  <c:v>7.1580759322672165</c:v>
                </c:pt>
                <c:pt idx="32">
                  <c:v>7.0999170071485196</c:v>
                </c:pt>
                <c:pt idx="33">
                  <c:v>7.0420975297406994</c:v>
                </c:pt>
                <c:pt idx="34">
                  <c:v>6.9846482768846112</c:v>
                </c:pt>
                <c:pt idx="35">
                  <c:v>6.9275954415872594</c:v>
                </c:pt>
                <c:pt idx="36">
                  <c:v>6.8709612751134834</c:v>
                </c:pt>
                <c:pt idx="37">
                  <c:v>6.8147646272530702</c:v>
                </c:pt>
                <c:pt idx="38">
                  <c:v>6.7590214030488225</c:v>
                </c:pt>
                <c:pt idx="39">
                  <c:v>6.7037449506132258</c:v>
                </c:pt>
                <c:pt idx="40">
                  <c:v>6.6489463918058149</c:v>
                </c:pt>
                <c:pt idx="41">
                  <c:v>6.5946349053037707</c:v>
                </c:pt>
                <c:pt idx="42">
                  <c:v>6.5408179698209645</c:v>
                </c:pt>
                <c:pt idx="43">
                  <c:v>6.4875015738239812</c:v>
                </c:pt>
                <c:pt idx="44">
                  <c:v>6.4346903969619884</c:v>
                </c:pt>
                <c:pt idx="45">
                  <c:v>6.3823879675222432</c:v>
                </c:pt>
                <c:pt idx="46">
                  <c:v>6.3305967994872852</c:v>
                </c:pt>
                <c:pt idx="47">
                  <c:v>6.2793185121747284</c:v>
                </c:pt>
                <c:pt idx="48">
                  <c:v>6.2285539349530641</c:v>
                </c:pt>
                <c:pt idx="49">
                  <c:v>6.1783031991289645</c:v>
                </c:pt>
                <c:pt idx="50">
                  <c:v>6.1285658187709293</c:v>
                </c:pt>
                <c:pt idx="51">
                  <c:v>6.079340761964831</c:v>
                </c:pt>
                <c:pt idx="52">
                  <c:v>6.0306265137684383</c:v>
                </c:pt>
                <c:pt idx="53">
                  <c:v>5.9824211319469232</c:v>
                </c:pt>
                <c:pt idx="54">
                  <c:v>5.9347222964115023</c:v>
                </c:pt>
                <c:pt idx="55">
                  <c:v>5.8875273531532164</c:v>
                </c:pt>
                <c:pt idx="56">
                  <c:v>5.8408333533517416</c:v>
                </c:pt>
                <c:pt idx="57">
                  <c:v>5.7946370882452625</c:v>
                </c:pt>
                <c:pt idx="58">
                  <c:v>5.7489351202687944</c:v>
                </c:pt>
                <c:pt idx="59">
                  <c:v>5.7037238108990209</c:v>
                </c:pt>
                <c:pt idx="60">
                  <c:v>5.6589993455878957</c:v>
                </c:pt>
                <c:pt idx="61">
                  <c:v>5.6147577561168385</c:v>
                </c:pt>
                <c:pt idx="62">
                  <c:v>5.5709949406612731</c:v>
                </c:pt>
                <c:pt idx="63">
                  <c:v>5.52770668181918</c:v>
                </c:pt>
                <c:pt idx="64">
                  <c:v>5.4848886628261502</c:v>
                </c:pt>
                <c:pt idx="65">
                  <c:v>5.4425364821518984</c:v>
                </c:pt>
                <c:pt idx="66">
                  <c:v>5.4006456666505169</c:v>
                </c:pt>
                <c:pt idx="67">
                  <c:v>5.3592116834157633</c:v>
                </c:pt>
                <c:pt idx="68">
                  <c:v>5.3182299504757173</c:v>
                </c:pt>
                <c:pt idx="69">
                  <c:v>5.2776958464452743</c:v>
                </c:pt>
                <c:pt idx="70">
                  <c:v>5.2376047192414985</c:v>
                </c:pt>
                <c:pt idx="71">
                  <c:v>5.1979518939558806</c:v>
                </c:pt>
                <c:pt idx="72">
                  <c:v>5.1587326799661151</c:v>
                </c:pt>
                <c:pt idx="73">
                  <c:v>5.1199423773618573</c:v>
                </c:pt>
                <c:pt idx="74">
                  <c:v>5.0815762827503725</c:v>
                </c:pt>
                <c:pt idx="75">
                  <c:v>5.0436296945020231</c:v>
                </c:pt>
                <c:pt idx="76">
                  <c:v>5.0060979174871338</c:v>
                </c:pt>
                <c:pt idx="77">
                  <c:v>4.9689762673536038</c:v>
                </c:pt>
                <c:pt idx="78">
                  <c:v>4.9322600743862113</c:v>
                </c:pt>
                <c:pt idx="79">
                  <c:v>4.8959446869872494</c:v>
                </c:pt>
                <c:pt idx="80">
                  <c:v>4.8600254748123444</c:v>
                </c:pt>
                <c:pt idx="81">
                  <c:v>4.8244978315927352</c:v>
                </c:pt>
                <c:pt idx="82">
                  <c:v>4.7893571776721853</c:v>
                </c:pt>
                <c:pt idx="83">
                  <c:v>4.7545989622840068</c:v>
                </c:pt>
                <c:pt idx="84">
                  <c:v>4.7202186655908465</c:v>
                </c:pt>
                <c:pt idx="85">
                  <c:v>4.6862118005083557</c:v>
                </c:pt>
                <c:pt idx="86">
                  <c:v>4.6525739143315299</c:v>
                </c:pt>
                <c:pt idx="87">
                  <c:v>4.6193005901807709</c:v>
                </c:pt>
                <c:pt idx="88">
                  <c:v>4.5863874482830278</c:v>
                </c:pt>
                <c:pt idx="89">
                  <c:v>4.5538301471027234</c:v>
                </c:pt>
                <c:pt idx="90">
                  <c:v>4.5216243843347481</c:v>
                </c:pt>
                <c:pt idx="91">
                  <c:v>4.4897658977714467</c:v>
                </c:pt>
                <c:pt idx="92">
                  <c:v>4.4582504660545546</c:v>
                </c:pt>
                <c:pt idx="93">
                  <c:v>4.4270739093214218</c:v>
                </c:pt>
                <c:pt idx="94">
                  <c:v>4.3962320897546192</c:v>
                </c:pt>
                <c:pt idx="95">
                  <c:v>4.3657209120432805</c:v>
                </c:pt>
                <c:pt idx="96">
                  <c:v>4.3355363237632005</c:v>
                </c:pt>
                <c:pt idx="97">
                  <c:v>4.3056743156829427</c:v>
                </c:pt>
                <c:pt idx="98">
                  <c:v>4.276130922001899</c:v>
                </c:pt>
                <c:pt idx="99">
                  <c:v>4.246902220526243</c:v>
                </c:pt>
                <c:pt idx="100">
                  <c:v>4.2179843327878581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6-4AF6-AF43-E0729826C02B}"/>
            </c:ext>
          </c:extLst>
        </c:ser>
        <c:ser>
          <c:idx val="1"/>
          <c:order val="1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56-4AF6-AF43-E0729826C02B}"/>
            </c:ext>
          </c:extLst>
        </c:ser>
        <c:ser>
          <c:idx val="2"/>
          <c:order val="2"/>
          <c:tx>
            <c:strRef>
              <c:f>Foglio1!$O$10:$O$11</c:f>
              <c:strCache>
                <c:ptCount val="2"/>
                <c:pt idx="0">
                  <c:v>STATE PREDICTION
(PRIOR)</c:v>
                </c:pt>
                <c:pt idx="1">
                  <c:v>x_^_t = a*x_^_t-1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Foglio1!$O$12:$O$112</c:f>
              <c:numCache>
                <c:formatCode>General</c:formatCode>
                <c:ptCount val="101"/>
                <c:pt idx="1">
                  <c:v>0.98</c:v>
                </c:pt>
                <c:pt idx="2">
                  <c:v>5.2920000000009733</c:v>
                </c:pt>
                <c:pt idx="3">
                  <c:v>6.6653066666676501</c:v>
                </c:pt>
                <c:pt idx="4">
                  <c:v>7.3049004000003288</c:v>
                </c:pt>
                <c:pt idx="5">
                  <c:v>7.6517619136004225</c:v>
                </c:pt>
                <c:pt idx="6">
                  <c:v>7.8528722294401785</c:v>
                </c:pt>
                <c:pt idx="7">
                  <c:v>7.9712126727299868</c:v>
                </c:pt>
                <c:pt idx="8">
                  <c:v>8.0382648668657897</c:v>
                </c:pt>
                <c:pt idx="9">
                  <c:v>8.0715107284696668</c:v>
                </c:pt>
                <c:pt idx="10">
                  <c:v>8.0814324625104259</c:v>
                </c:pt>
                <c:pt idx="11">
                  <c:v>8.0746943756909957</c:v>
                </c:pt>
                <c:pt idx="12">
                  <c:v>8.0557337808291809</c:v>
                </c:pt>
                <c:pt idx="13">
                  <c:v>8.0276176355807234</c:v>
                </c:pt>
                <c:pt idx="14">
                  <c:v>7.9925320483784068</c:v>
                </c:pt>
                <c:pt idx="15">
                  <c:v>7.9520759802500676</c:v>
                </c:pt>
                <c:pt idx="16">
                  <c:v>7.9074448068547047</c:v>
                </c:pt>
                <c:pt idx="17">
                  <c:v>7.8595490924401128</c:v>
                </c:pt>
                <c:pt idx="18">
                  <c:v>7.8090937711139459</c:v>
                </c:pt>
                <c:pt idx="19">
                  <c:v>7.7566323222342053</c:v>
                </c:pt>
                <c:pt idx="20">
                  <c:v>7.7026046920001496</c:v>
                </c:pt>
                <c:pt idx="21">
                  <c:v>7.6473643792002139</c:v>
                </c:pt>
                <c:pt idx="22">
                  <c:v>7.5911981329062765</c:v>
                </c:pt>
                <c:pt idx="23">
                  <c:v>7.5343405106721537</c:v>
                </c:pt>
                <c:pt idx="24">
                  <c:v>7.4769847962730198</c:v>
                </c:pt>
                <c:pt idx="25">
                  <c:v>7.4192912963336521</c:v>
                </c:pt>
                <c:pt idx="26">
                  <c:v>7.3613937215452214</c:v>
                </c:pt>
                <c:pt idx="27">
                  <c:v>7.3034041490730299</c:v>
                </c:pt>
                <c:pt idx="28">
                  <c:v>7.2454169208740673</c:v>
                </c:pt>
                <c:pt idx="29">
                  <c:v>7.1875117347856436</c:v>
                </c:pt>
                <c:pt idx="30">
                  <c:v>7.1297561167534962</c:v>
                </c:pt>
                <c:pt idx="31">
                  <c:v>7.0722074139533202</c:v>
                </c:pt>
                <c:pt idx="32">
                  <c:v>7.014914413621872</c:v>
                </c:pt>
                <c:pt idx="33">
                  <c:v>6.9579186670055488</c:v>
                </c:pt>
                <c:pt idx="34">
                  <c:v>6.9012555791458849</c:v>
                </c:pt>
                <c:pt idx="35">
                  <c:v>6.8449553113469186</c:v>
                </c:pt>
                <c:pt idx="36">
                  <c:v>6.7890435327555139</c:v>
                </c:pt>
                <c:pt idx="37">
                  <c:v>6.7335420496112137</c:v>
                </c:pt>
                <c:pt idx="38">
                  <c:v>6.6784693347080086</c:v>
                </c:pt>
                <c:pt idx="39">
                  <c:v>6.6238409749878455</c:v>
                </c:pt>
                <c:pt idx="40">
                  <c:v>6.5696700516009612</c:v>
                </c:pt>
                <c:pt idx="41">
                  <c:v>6.5159674639696989</c:v>
                </c:pt>
                <c:pt idx="42">
                  <c:v>6.462742207197695</c:v>
                </c:pt>
                <c:pt idx="43">
                  <c:v>6.410001610424545</c:v>
                </c:pt>
                <c:pt idx="44">
                  <c:v>6.3577515423475015</c:v>
                </c:pt>
                <c:pt idx="45">
                  <c:v>6.3059965890227483</c:v>
                </c:pt>
                <c:pt idx="46">
                  <c:v>6.254740208171798</c:v>
                </c:pt>
                <c:pt idx="47">
                  <c:v>6.2039848634975394</c:v>
                </c:pt>
                <c:pt idx="48">
                  <c:v>6.1537321419312336</c:v>
                </c:pt>
                <c:pt idx="49">
                  <c:v>6.1039828562540031</c:v>
                </c:pt>
                <c:pt idx="50">
                  <c:v>6.054737135146385</c:v>
                </c:pt>
                <c:pt idx="51">
                  <c:v>6.0059945023955104</c:v>
                </c:pt>
                <c:pt idx="52">
                  <c:v>5.9577539467255338</c:v>
                </c:pt>
                <c:pt idx="53">
                  <c:v>5.9100139834930694</c:v>
                </c:pt>
                <c:pt idx="54">
                  <c:v>5.8627727093079844</c:v>
                </c:pt>
                <c:pt idx="55">
                  <c:v>5.8160278504832723</c:v>
                </c:pt>
                <c:pt idx="56">
                  <c:v>5.7697768060901522</c:v>
                </c:pt>
                <c:pt idx="57">
                  <c:v>5.7240166862847071</c:v>
                </c:pt>
                <c:pt idx="58">
                  <c:v>5.6787443464803573</c:v>
                </c:pt>
                <c:pt idx="59">
                  <c:v>5.6339564178634181</c:v>
                </c:pt>
                <c:pt idx="60">
                  <c:v>5.5896493346810407</c:v>
                </c:pt>
                <c:pt idx="61">
                  <c:v>5.5458193586761375</c:v>
                </c:pt>
                <c:pt idx="62">
                  <c:v>5.5024626009945017</c:v>
                </c:pt>
                <c:pt idx="63">
                  <c:v>5.4595750418480478</c:v>
                </c:pt>
                <c:pt idx="64">
                  <c:v>5.4171525481827967</c:v>
                </c:pt>
                <c:pt idx="65">
                  <c:v>5.3751908895696268</c:v>
                </c:pt>
                <c:pt idx="66">
                  <c:v>5.3336857525088606</c:v>
                </c:pt>
                <c:pt idx="67">
                  <c:v>5.2926327533175064</c:v>
                </c:pt>
                <c:pt idx="68">
                  <c:v>5.2520274497474482</c:v>
                </c:pt>
                <c:pt idx="69">
                  <c:v>5.2118653514662032</c:v>
                </c:pt>
                <c:pt idx="70">
                  <c:v>5.1721419295163686</c:v>
                </c:pt>
                <c:pt idx="71">
                  <c:v>5.1328526248566684</c:v>
                </c:pt>
                <c:pt idx="72">
                  <c:v>5.0939928560767633</c:v>
                </c:pt>
                <c:pt idx="73">
                  <c:v>5.0555580263667927</c:v>
                </c:pt>
                <c:pt idx="74">
                  <c:v>5.0175435298146205</c:v>
                </c:pt>
                <c:pt idx="75">
                  <c:v>4.9799447570953648</c:v>
                </c:pt>
                <c:pt idx="76">
                  <c:v>4.9427571006119821</c:v>
                </c:pt>
                <c:pt idx="77">
                  <c:v>4.9059759591373915</c:v>
                </c:pt>
                <c:pt idx="78">
                  <c:v>4.8695967420065314</c:v>
                </c:pt>
                <c:pt idx="79">
                  <c:v>4.8336148728984867</c:v>
                </c:pt>
                <c:pt idx="80">
                  <c:v>4.7980257932475041</c:v>
                </c:pt>
                <c:pt idx="81">
                  <c:v>4.7628249653160974</c:v>
                </c:pt>
                <c:pt idx="82">
                  <c:v>4.7280078749608805</c:v>
                </c:pt>
                <c:pt idx="83">
                  <c:v>4.6935700341187419</c:v>
                </c:pt>
                <c:pt idx="84">
                  <c:v>4.6595069830383267</c:v>
                </c:pt>
                <c:pt idx="85">
                  <c:v>4.6258142922790295</c:v>
                </c:pt>
                <c:pt idx="86">
                  <c:v>4.5924875644981888</c:v>
                </c:pt>
                <c:pt idx="87">
                  <c:v>4.5595224360448992</c:v>
                </c:pt>
                <c:pt idx="88">
                  <c:v>4.5269145783771556</c:v>
                </c:pt>
                <c:pt idx="89">
                  <c:v>4.4946596993173671</c:v>
                </c:pt>
                <c:pt idx="90">
                  <c:v>4.4627535441606687</c:v>
                </c:pt>
                <c:pt idx="91">
                  <c:v>4.4311918966480528</c:v>
                </c:pt>
                <c:pt idx="92">
                  <c:v>4.399970579816018</c:v>
                </c:pt>
                <c:pt idx="93">
                  <c:v>4.3690854567334636</c:v>
                </c:pt>
                <c:pt idx="94">
                  <c:v>4.3385324311349933</c:v>
                </c:pt>
                <c:pt idx="95">
                  <c:v>4.3083074479595265</c:v>
                </c:pt>
                <c:pt idx="96">
                  <c:v>4.2784064938024144</c:v>
                </c:pt>
                <c:pt idx="97">
                  <c:v>4.2488255972879365</c:v>
                </c:pt>
                <c:pt idx="98">
                  <c:v>4.2195608293692839</c:v>
                </c:pt>
                <c:pt idx="99">
                  <c:v>4.1906083035618611</c:v>
                </c:pt>
                <c:pt idx="100">
                  <c:v>4.1619641761157178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56-4AF6-AF43-E0729826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08296"/>
        <c:axId val="497680416"/>
      </c:scatterChart>
      <c:valAx>
        <c:axId val="49770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0416"/>
        <c:crosses val="autoZero"/>
        <c:crossBetween val="midCat"/>
      </c:valAx>
      <c:valAx>
        <c:axId val="497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Foglio1!$L$10:$L$11</c:f>
              <c:strCache>
                <c:ptCount val="2"/>
                <c:pt idx="0">
                  <c:v>KALMAN GAIN</c:v>
                </c:pt>
                <c:pt idx="1">
                  <c:v>g_t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Foglio1!$L$12:$L$112</c:f>
              <c:numCache>
                <c:formatCode>General</c:formatCode>
                <c:ptCount val="101"/>
                <c:pt idx="1">
                  <c:v>0.5</c:v>
                </c:pt>
                <c:pt idx="2">
                  <c:v>0.33333333333333337</c:v>
                </c:pt>
                <c:pt idx="3">
                  <c:v>0.25</c:v>
                </c:pt>
                <c:pt idx="4">
                  <c:v>0.19999999999999998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0.12500000000000003</c:v>
                </c:pt>
                <c:pt idx="8">
                  <c:v>0.11111111111111113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6.2500000000000014E-2</c:v>
                </c:pt>
                <c:pt idx="16">
                  <c:v>5.8823529411764712E-2</c:v>
                </c:pt>
                <c:pt idx="17">
                  <c:v>5.5555555555555559E-2</c:v>
                </c:pt>
                <c:pt idx="18">
                  <c:v>5.2631578947368425E-2</c:v>
                </c:pt>
                <c:pt idx="19">
                  <c:v>5.000000000000001E-2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4.3478260869565209E-2</c:v>
                </c:pt>
                <c:pt idx="23">
                  <c:v>4.1666666666666664E-2</c:v>
                </c:pt>
                <c:pt idx="24">
                  <c:v>3.9999999999999994E-2</c:v>
                </c:pt>
                <c:pt idx="25">
                  <c:v>3.8461538461538457E-2</c:v>
                </c:pt>
                <c:pt idx="26">
                  <c:v>3.7037037037037042E-2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2.9411764705882356E-2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2.7027027027027025E-2</c:v>
                </c:pt>
                <c:pt idx="37">
                  <c:v>2.6315789473684206E-2</c:v>
                </c:pt>
                <c:pt idx="38">
                  <c:v>2.564102564102564E-2</c:v>
                </c:pt>
                <c:pt idx="39">
                  <c:v>2.4999999999999994E-2</c:v>
                </c:pt>
                <c:pt idx="40">
                  <c:v>2.4390243902439022E-2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2.2727272727272724E-2</c:v>
                </c:pt>
                <c:pt idx="44">
                  <c:v>2.222222222222222E-2</c:v>
                </c:pt>
                <c:pt idx="45">
                  <c:v>2.1739130434782605E-2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2.0408163265306117E-2</c:v>
                </c:pt>
                <c:pt idx="49">
                  <c:v>1.9999999999999997E-2</c:v>
                </c:pt>
                <c:pt idx="50">
                  <c:v>1.9607843137254898E-2</c:v>
                </c:pt>
                <c:pt idx="51">
                  <c:v>1.9230769230769225E-2</c:v>
                </c:pt>
                <c:pt idx="52">
                  <c:v>1.8867924528301879E-2</c:v>
                </c:pt>
                <c:pt idx="53">
                  <c:v>1.8518518518518511E-2</c:v>
                </c:pt>
                <c:pt idx="54">
                  <c:v>1.8181818181818174E-2</c:v>
                </c:pt>
                <c:pt idx="55">
                  <c:v>1.7857142857142849E-2</c:v>
                </c:pt>
                <c:pt idx="56">
                  <c:v>1.7543859649122803E-2</c:v>
                </c:pt>
                <c:pt idx="57">
                  <c:v>1.724137931034482E-2</c:v>
                </c:pt>
                <c:pt idx="58">
                  <c:v>1.6949152542372878E-2</c:v>
                </c:pt>
                <c:pt idx="59">
                  <c:v>1.6666666666666663E-2</c:v>
                </c:pt>
                <c:pt idx="60">
                  <c:v>1.6393442622950817E-2</c:v>
                </c:pt>
                <c:pt idx="61">
                  <c:v>1.6129032258064512E-2</c:v>
                </c:pt>
                <c:pt idx="62">
                  <c:v>1.5873015873015869E-2</c:v>
                </c:pt>
                <c:pt idx="63">
                  <c:v>1.5624999999999997E-2</c:v>
                </c:pt>
                <c:pt idx="64">
                  <c:v>1.538461538461538E-2</c:v>
                </c:pt>
                <c:pt idx="65">
                  <c:v>1.515151515151515E-2</c:v>
                </c:pt>
                <c:pt idx="66">
                  <c:v>1.4925373134328354E-2</c:v>
                </c:pt>
                <c:pt idx="67">
                  <c:v>1.4705882352941175E-2</c:v>
                </c:pt>
                <c:pt idx="68">
                  <c:v>1.4492753623188404E-2</c:v>
                </c:pt>
                <c:pt idx="69">
                  <c:v>1.4285714285714284E-2</c:v>
                </c:pt>
                <c:pt idx="70">
                  <c:v>1.408450704225352E-2</c:v>
                </c:pt>
                <c:pt idx="71">
                  <c:v>1.3888888888888888E-2</c:v>
                </c:pt>
                <c:pt idx="72">
                  <c:v>1.3698630136986299E-2</c:v>
                </c:pt>
                <c:pt idx="73">
                  <c:v>1.3513513513513513E-2</c:v>
                </c:pt>
                <c:pt idx="74">
                  <c:v>1.3333333333333332E-2</c:v>
                </c:pt>
                <c:pt idx="75">
                  <c:v>1.3157894736842103E-2</c:v>
                </c:pt>
                <c:pt idx="76">
                  <c:v>1.2987012987012986E-2</c:v>
                </c:pt>
                <c:pt idx="77">
                  <c:v>1.2820512820512818E-2</c:v>
                </c:pt>
                <c:pt idx="78">
                  <c:v>1.2658227848101266E-2</c:v>
                </c:pt>
                <c:pt idx="79">
                  <c:v>1.2499999999999999E-2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1.149425287356322E-2</c:v>
                </c:pt>
                <c:pt idx="87">
                  <c:v>1.1363636363636366E-2</c:v>
                </c:pt>
                <c:pt idx="88">
                  <c:v>1.1235955056179778E-2</c:v>
                </c:pt>
                <c:pt idx="89">
                  <c:v>1.1111111111111113E-2</c:v>
                </c:pt>
                <c:pt idx="90">
                  <c:v>1.098901098901099E-2</c:v>
                </c:pt>
                <c:pt idx="91">
                  <c:v>1.0869565217391306E-2</c:v>
                </c:pt>
                <c:pt idx="92">
                  <c:v>1.0752688172043012E-2</c:v>
                </c:pt>
                <c:pt idx="93">
                  <c:v>1.0638297872340427E-2</c:v>
                </c:pt>
                <c:pt idx="94">
                  <c:v>1.0526315789473686E-2</c:v>
                </c:pt>
                <c:pt idx="95">
                  <c:v>1.0416666666666668E-2</c:v>
                </c:pt>
                <c:pt idx="96">
                  <c:v>1.0309278350515465E-2</c:v>
                </c:pt>
                <c:pt idx="97">
                  <c:v>1.0204081632653064E-2</c:v>
                </c:pt>
                <c:pt idx="98">
                  <c:v>1.0101010101010102E-2</c:v>
                </c:pt>
                <c:pt idx="99">
                  <c:v>1.0000000000000004E-2</c:v>
                </c:pt>
                <c:pt idx="100">
                  <c:v>9.9009900990099046E-3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994-AFC9-652B65E3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9760"/>
        <c:axId val="497685664"/>
      </c:scatterChart>
      <c:valAx>
        <c:axId val="4976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5664"/>
        <c:crosses val="autoZero"/>
        <c:crossBetween val="midCat"/>
      </c:valAx>
      <c:valAx>
        <c:axId val="497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Foglio1!$M$10:$M$11</c:f>
              <c:strCache>
                <c:ptCount val="2"/>
                <c:pt idx="0">
                  <c:v>PREDICTION ERROR</c:v>
                </c:pt>
                <c:pt idx="1">
                  <c:v>p_t = (1-g_t)*p_t-1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Foglio1!$M$12:$M$112</c:f>
              <c:numCache>
                <c:formatCode>General</c:formatCode>
                <c:ptCount val="101"/>
                <c:pt idx="0">
                  <c:v>9.9999999999999992E-25</c:v>
                </c:pt>
                <c:pt idx="1">
                  <c:v>4.9999999999999996E-25</c:v>
                </c:pt>
                <c:pt idx="2">
                  <c:v>3.3333333333333331E-25</c:v>
                </c:pt>
                <c:pt idx="3">
                  <c:v>2.4999999999999998E-25</c:v>
                </c:pt>
                <c:pt idx="4">
                  <c:v>1.9999999999999998E-25</c:v>
                </c:pt>
                <c:pt idx="5">
                  <c:v>1.6666666666666665E-25</c:v>
                </c:pt>
                <c:pt idx="6">
                  <c:v>1.4285714285714286E-25</c:v>
                </c:pt>
                <c:pt idx="7">
                  <c:v>1.2500000000000001E-25</c:v>
                </c:pt>
                <c:pt idx="8">
                  <c:v>1.1111111111111111E-25</c:v>
                </c:pt>
                <c:pt idx="9">
                  <c:v>1E-25</c:v>
                </c:pt>
                <c:pt idx="10">
                  <c:v>9.0909090909090905E-26</c:v>
                </c:pt>
                <c:pt idx="11">
                  <c:v>8.3333333333333327E-26</c:v>
                </c:pt>
                <c:pt idx="12">
                  <c:v>7.6923076923076922E-26</c:v>
                </c:pt>
                <c:pt idx="13">
                  <c:v>7.1428571428571431E-26</c:v>
                </c:pt>
                <c:pt idx="14">
                  <c:v>6.6666666666666673E-26</c:v>
                </c:pt>
                <c:pt idx="15">
                  <c:v>6.2500000000000007E-26</c:v>
                </c:pt>
                <c:pt idx="16">
                  <c:v>5.8823529411764709E-26</c:v>
                </c:pt>
                <c:pt idx="17">
                  <c:v>5.5555555555555555E-26</c:v>
                </c:pt>
                <c:pt idx="18">
                  <c:v>5.2631578947368422E-26</c:v>
                </c:pt>
                <c:pt idx="19">
                  <c:v>4.9999999999999996E-26</c:v>
                </c:pt>
                <c:pt idx="20">
                  <c:v>4.7619047619047611E-26</c:v>
                </c:pt>
                <c:pt idx="21">
                  <c:v>4.5454545454545447E-26</c:v>
                </c:pt>
                <c:pt idx="22">
                  <c:v>4.347826086956521E-26</c:v>
                </c:pt>
                <c:pt idx="23">
                  <c:v>4.1666666666666663E-26</c:v>
                </c:pt>
                <c:pt idx="24">
                  <c:v>3.9999999999999996E-26</c:v>
                </c:pt>
                <c:pt idx="25">
                  <c:v>3.8461538461538461E-26</c:v>
                </c:pt>
                <c:pt idx="26">
                  <c:v>3.7037037037037035E-26</c:v>
                </c:pt>
                <c:pt idx="27">
                  <c:v>3.571428571428571E-26</c:v>
                </c:pt>
                <c:pt idx="28">
                  <c:v>3.4482758620689652E-26</c:v>
                </c:pt>
                <c:pt idx="29">
                  <c:v>3.3333333333333331E-26</c:v>
                </c:pt>
                <c:pt idx="30">
                  <c:v>3.2258064516129032E-26</c:v>
                </c:pt>
                <c:pt idx="31">
                  <c:v>3.1249999999999998E-26</c:v>
                </c:pt>
                <c:pt idx="32">
                  <c:v>3.0303030303030302E-26</c:v>
                </c:pt>
                <c:pt idx="33">
                  <c:v>2.9411764705882349E-26</c:v>
                </c:pt>
                <c:pt idx="34">
                  <c:v>2.8571428571428567E-26</c:v>
                </c:pt>
                <c:pt idx="35">
                  <c:v>2.7777777777777772E-26</c:v>
                </c:pt>
                <c:pt idx="36">
                  <c:v>2.7027027027027022E-26</c:v>
                </c:pt>
                <c:pt idx="37">
                  <c:v>2.6315789473684205E-26</c:v>
                </c:pt>
                <c:pt idx="38">
                  <c:v>2.5641025641025636E-26</c:v>
                </c:pt>
                <c:pt idx="39">
                  <c:v>2.4999999999999995E-26</c:v>
                </c:pt>
                <c:pt idx="40">
                  <c:v>2.439024390243902E-26</c:v>
                </c:pt>
                <c:pt idx="41">
                  <c:v>2.3809523809523806E-26</c:v>
                </c:pt>
                <c:pt idx="42">
                  <c:v>2.3255813953488366E-26</c:v>
                </c:pt>
                <c:pt idx="43">
                  <c:v>2.2727272727272723E-26</c:v>
                </c:pt>
                <c:pt idx="44">
                  <c:v>2.2222222222222219E-26</c:v>
                </c:pt>
                <c:pt idx="45">
                  <c:v>2.1739130434782605E-26</c:v>
                </c:pt>
                <c:pt idx="46">
                  <c:v>2.1276595744680847E-26</c:v>
                </c:pt>
                <c:pt idx="47">
                  <c:v>2.0833333333333329E-26</c:v>
                </c:pt>
                <c:pt idx="48">
                  <c:v>2.0408163265306116E-26</c:v>
                </c:pt>
                <c:pt idx="49">
                  <c:v>1.9999999999999992E-26</c:v>
                </c:pt>
                <c:pt idx="50">
                  <c:v>1.9607843137254895E-26</c:v>
                </c:pt>
                <c:pt idx="51">
                  <c:v>1.9230769230769222E-26</c:v>
                </c:pt>
                <c:pt idx="52">
                  <c:v>1.8867924528301878E-26</c:v>
                </c:pt>
                <c:pt idx="53">
                  <c:v>1.8518518518518509E-26</c:v>
                </c:pt>
                <c:pt idx="54">
                  <c:v>1.8181818181818171E-26</c:v>
                </c:pt>
                <c:pt idx="55">
                  <c:v>1.7857142857142849E-26</c:v>
                </c:pt>
                <c:pt idx="56">
                  <c:v>1.7543859649122799E-26</c:v>
                </c:pt>
                <c:pt idx="57">
                  <c:v>1.724137931034482E-26</c:v>
                </c:pt>
                <c:pt idx="58">
                  <c:v>1.6949152542372875E-26</c:v>
                </c:pt>
                <c:pt idx="59">
                  <c:v>1.6666666666666663E-26</c:v>
                </c:pt>
                <c:pt idx="60">
                  <c:v>1.6393442622950814E-26</c:v>
                </c:pt>
                <c:pt idx="61">
                  <c:v>1.612903225806451E-26</c:v>
                </c:pt>
                <c:pt idx="62">
                  <c:v>1.5873015873015868E-26</c:v>
                </c:pt>
                <c:pt idx="63">
                  <c:v>1.5624999999999996E-26</c:v>
                </c:pt>
                <c:pt idx="64">
                  <c:v>1.5384615384615381E-26</c:v>
                </c:pt>
                <c:pt idx="65">
                  <c:v>1.5151515151515148E-26</c:v>
                </c:pt>
                <c:pt idx="66">
                  <c:v>1.4925373134328354E-26</c:v>
                </c:pt>
                <c:pt idx="67">
                  <c:v>1.4705882352941175E-26</c:v>
                </c:pt>
                <c:pt idx="68">
                  <c:v>1.4492753623188403E-26</c:v>
                </c:pt>
                <c:pt idx="69">
                  <c:v>1.4285714285714283E-26</c:v>
                </c:pt>
                <c:pt idx="70">
                  <c:v>1.4084507042253518E-26</c:v>
                </c:pt>
                <c:pt idx="71">
                  <c:v>1.3888888888888886E-26</c:v>
                </c:pt>
                <c:pt idx="72">
                  <c:v>1.3698630136986299E-26</c:v>
                </c:pt>
                <c:pt idx="73">
                  <c:v>1.3513513513513511E-26</c:v>
                </c:pt>
                <c:pt idx="74">
                  <c:v>1.333333333333333E-26</c:v>
                </c:pt>
                <c:pt idx="75">
                  <c:v>1.3157894736842103E-26</c:v>
                </c:pt>
                <c:pt idx="76">
                  <c:v>1.2987012987012984E-26</c:v>
                </c:pt>
                <c:pt idx="77">
                  <c:v>1.2820512820512818E-26</c:v>
                </c:pt>
                <c:pt idx="78">
                  <c:v>1.2658227848101264E-26</c:v>
                </c:pt>
                <c:pt idx="79">
                  <c:v>1.2499999999999999E-26</c:v>
                </c:pt>
                <c:pt idx="80">
                  <c:v>1.2345679012345678E-26</c:v>
                </c:pt>
                <c:pt idx="81">
                  <c:v>1.2195121951219511E-26</c:v>
                </c:pt>
                <c:pt idx="82">
                  <c:v>1.2048192771084336E-26</c:v>
                </c:pt>
                <c:pt idx="83">
                  <c:v>1.1904761904761904E-26</c:v>
                </c:pt>
                <c:pt idx="84">
                  <c:v>1.1764705882352941E-26</c:v>
                </c:pt>
                <c:pt idx="85">
                  <c:v>1.1627906976744186E-26</c:v>
                </c:pt>
                <c:pt idx="86">
                  <c:v>1.1494252873563219E-26</c:v>
                </c:pt>
                <c:pt idx="87">
                  <c:v>1.1363636363636365E-26</c:v>
                </c:pt>
                <c:pt idx="88">
                  <c:v>1.1235955056179776E-26</c:v>
                </c:pt>
                <c:pt idx="89">
                  <c:v>1.1111111111111112E-26</c:v>
                </c:pt>
                <c:pt idx="90">
                  <c:v>1.0989010989010991E-26</c:v>
                </c:pt>
                <c:pt idx="91">
                  <c:v>1.0869565217391305E-26</c:v>
                </c:pt>
                <c:pt idx="92">
                  <c:v>1.0752688172043012E-26</c:v>
                </c:pt>
                <c:pt idx="93">
                  <c:v>1.0638297872340426E-26</c:v>
                </c:pt>
                <c:pt idx="94">
                  <c:v>1.0526315789473685E-26</c:v>
                </c:pt>
                <c:pt idx="95">
                  <c:v>1.0416666666666667E-26</c:v>
                </c:pt>
                <c:pt idx="96">
                  <c:v>1.0309278350515466E-26</c:v>
                </c:pt>
                <c:pt idx="97">
                  <c:v>1.0204081632653062E-26</c:v>
                </c:pt>
                <c:pt idx="98">
                  <c:v>1.0101010101010103E-26</c:v>
                </c:pt>
                <c:pt idx="99">
                  <c:v>1.0000000000000002E-26</c:v>
                </c:pt>
                <c:pt idx="100">
                  <c:v>9.9009900990099031E-27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4-421A-B746-FB372268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9008"/>
        <c:axId val="496496056"/>
      </c:scatterChart>
      <c:valAx>
        <c:axId val="496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6056"/>
        <c:crosses val="autoZero"/>
        <c:crossBetween val="midCat"/>
      </c:valAx>
      <c:valAx>
        <c:axId val="4964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59530</xdr:colOff>
      <xdr:row>1</xdr:row>
      <xdr:rowOff>45244</xdr:rowOff>
    </xdr:from>
    <xdr:to>
      <xdr:col>27</xdr:col>
      <xdr:colOff>245268</xdr:colOff>
      <xdr:row>27</xdr:row>
      <xdr:rowOff>2382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0DA2BD8-7E31-4DC6-AA3B-3FDFE4E1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21431</xdr:colOff>
      <xdr:row>52</xdr:row>
      <xdr:rowOff>138111</xdr:rowOff>
    </xdr:from>
    <xdr:to>
      <xdr:col>26</xdr:col>
      <xdr:colOff>502444</xdr:colOff>
      <xdr:row>73</xdr:row>
      <xdr:rowOff>123824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D35F2-FCBE-41FE-AB52-A78A2E503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42861</xdr:colOff>
      <xdr:row>27</xdr:row>
      <xdr:rowOff>59530</xdr:rowOff>
    </xdr:from>
    <xdr:to>
      <xdr:col>27</xdr:col>
      <xdr:colOff>30955</xdr:colOff>
      <xdr:row>51</xdr:row>
      <xdr:rowOff>188118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85BF79F-6F9A-4204-9CAD-29A05058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19048</xdr:colOff>
      <xdr:row>75</xdr:row>
      <xdr:rowOff>80961</xdr:rowOff>
    </xdr:from>
    <xdr:to>
      <xdr:col>26</xdr:col>
      <xdr:colOff>464344</xdr:colOff>
      <xdr:row>96</xdr:row>
      <xdr:rowOff>104775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BB6621-A604-4A33-8AB0-802528F0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29763</xdr:colOff>
      <xdr:row>98</xdr:row>
      <xdr:rowOff>3570</xdr:rowOff>
    </xdr:from>
    <xdr:to>
      <xdr:col>26</xdr:col>
      <xdr:colOff>464343</xdr:colOff>
      <xdr:row>117</xdr:row>
      <xdr:rowOff>107155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4B886C1-D399-4137-8BF3-8946AD41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T112"/>
  <sheetViews>
    <sheetView tabSelected="1" zoomScale="80" zoomScaleNormal="80" workbookViewId="0">
      <selection activeCell="P12" sqref="P12:P112"/>
    </sheetView>
  </sheetViews>
  <sheetFormatPr defaultRowHeight="15" x14ac:dyDescent="0.25"/>
  <cols>
    <col min="1" max="1" width="18.5703125" customWidth="1"/>
    <col min="4" max="4" width="19.28515625" bestFit="1" customWidth="1"/>
    <col min="5" max="5" width="13.28515625" bestFit="1" customWidth="1"/>
    <col min="6" max="6" width="9.7109375" customWidth="1"/>
    <col min="7" max="7" width="20.7109375" bestFit="1" customWidth="1"/>
    <col min="8" max="8" width="14.7109375" bestFit="1" customWidth="1"/>
    <col min="12" max="12" width="18.28515625" bestFit="1" customWidth="1"/>
    <col min="13" max="13" width="18.42578125" customWidth="1"/>
    <col min="14" max="14" width="34.85546875" bestFit="1" customWidth="1"/>
    <col min="15" max="15" width="17.42578125" customWidth="1"/>
    <col min="16" max="16" width="19.28515625" bestFit="1" customWidth="1"/>
  </cols>
  <sheetData>
    <row r="1" spans="1:16" x14ac:dyDescent="0.25">
      <c r="D1" s="4" t="s">
        <v>23</v>
      </c>
      <c r="G1" s="4" t="s">
        <v>13</v>
      </c>
      <c r="J1" s="4" t="s">
        <v>18</v>
      </c>
      <c r="M1" s="4" t="s">
        <v>30</v>
      </c>
    </row>
    <row r="2" spans="1:16" x14ac:dyDescent="0.25">
      <c r="A2" t="s">
        <v>0</v>
      </c>
      <c r="B2" s="1">
        <v>0.98</v>
      </c>
      <c r="D2" t="s">
        <v>12</v>
      </c>
      <c r="E2">
        <v>10</v>
      </c>
      <c r="F2" t="s">
        <v>8</v>
      </c>
      <c r="G2" t="s">
        <v>14</v>
      </c>
      <c r="H2">
        <v>0</v>
      </c>
      <c r="I2" t="s">
        <v>8</v>
      </c>
      <c r="J2" t="s">
        <v>14</v>
      </c>
      <c r="K2">
        <v>0</v>
      </c>
      <c r="L2" t="s">
        <v>8</v>
      </c>
      <c r="M2" t="s">
        <v>31</v>
      </c>
      <c r="N2">
        <f>K3^2</f>
        <v>9.9999999999999992E-25</v>
      </c>
    </row>
    <row r="3" spans="1:16" x14ac:dyDescent="0.25">
      <c r="B3" s="1"/>
      <c r="G3" t="s">
        <v>15</v>
      </c>
      <c r="H3" s="10">
        <v>9.9999999999999998E-13</v>
      </c>
      <c r="I3" t="s">
        <v>8</v>
      </c>
      <c r="J3" t="s">
        <v>15</v>
      </c>
      <c r="K3" s="10">
        <v>9.9999999999999998E-13</v>
      </c>
      <c r="L3" t="s">
        <v>8</v>
      </c>
    </row>
    <row r="4" spans="1:16" x14ac:dyDescent="0.25">
      <c r="A4" s="4" t="s">
        <v>6</v>
      </c>
    </row>
    <row r="5" spans="1:16" x14ac:dyDescent="0.25">
      <c r="A5" t="s">
        <v>3</v>
      </c>
      <c r="B5">
        <v>0</v>
      </c>
      <c r="G5" s="4" t="s">
        <v>24</v>
      </c>
    </row>
    <row r="6" spans="1:16" x14ac:dyDescent="0.25">
      <c r="A6" t="s">
        <v>4</v>
      </c>
      <c r="B6">
        <v>10</v>
      </c>
      <c r="C6" t="s">
        <v>5</v>
      </c>
      <c r="G6" s="4" t="s">
        <v>26</v>
      </c>
    </row>
    <row r="7" spans="1:16" x14ac:dyDescent="0.25">
      <c r="A7" t="s">
        <v>8</v>
      </c>
      <c r="B7">
        <f>(B6-B5)/((MAX(A12:A112)-MIN(A12:A112)))</f>
        <v>0.1</v>
      </c>
      <c r="C7" t="s">
        <v>10</v>
      </c>
      <c r="D7" t="s">
        <v>7</v>
      </c>
      <c r="G7" s="4" t="s">
        <v>25</v>
      </c>
    </row>
    <row r="8" spans="1:16" x14ac:dyDescent="0.25">
      <c r="A8" t="s">
        <v>9</v>
      </c>
      <c r="B8">
        <f>B5</f>
        <v>0</v>
      </c>
      <c r="C8" t="s">
        <v>5</v>
      </c>
    </row>
    <row r="10" spans="1:16" ht="45" x14ac:dyDescent="0.25">
      <c r="A10" s="11"/>
      <c r="B10" s="11"/>
      <c r="C10" s="11"/>
      <c r="D10" s="12" t="s">
        <v>22</v>
      </c>
      <c r="E10" s="13" t="s">
        <v>13</v>
      </c>
      <c r="F10" s="13" t="s">
        <v>20</v>
      </c>
      <c r="G10" s="13" t="s">
        <v>18</v>
      </c>
      <c r="H10" s="13" t="s">
        <v>21</v>
      </c>
      <c r="I10" s="11"/>
      <c r="J10" s="11"/>
      <c r="K10" s="11"/>
      <c r="L10" s="13" t="s">
        <v>28</v>
      </c>
      <c r="M10" s="13" t="s">
        <v>29</v>
      </c>
      <c r="N10" s="14" t="s">
        <v>37</v>
      </c>
      <c r="O10" s="14" t="s">
        <v>36</v>
      </c>
      <c r="P10" s="13" t="s">
        <v>29</v>
      </c>
    </row>
    <row r="11" spans="1:16" x14ac:dyDescent="0.25">
      <c r="A11" s="3" t="s">
        <v>1</v>
      </c>
      <c r="B11" s="3" t="s">
        <v>2</v>
      </c>
      <c r="C11" s="3"/>
      <c r="D11" s="3"/>
      <c r="E11" s="3" t="s">
        <v>16</v>
      </c>
      <c r="F11" s="3" t="s">
        <v>11</v>
      </c>
      <c r="G11" s="3" t="s">
        <v>17</v>
      </c>
      <c r="H11" s="3" t="s">
        <v>19</v>
      </c>
      <c r="J11" s="3" t="s">
        <v>27</v>
      </c>
      <c r="L11" s="3" t="s">
        <v>32</v>
      </c>
      <c r="M11" s="3" t="s">
        <v>33</v>
      </c>
      <c r="N11" s="3" t="s">
        <v>34</v>
      </c>
      <c r="O11" s="3" t="s">
        <v>35</v>
      </c>
    </row>
    <row r="12" spans="1:16" x14ac:dyDescent="0.25">
      <c r="A12" s="2">
        <v>0</v>
      </c>
      <c r="B12" s="2">
        <f>A12*$B$7+$B$8</f>
        <v>0</v>
      </c>
      <c r="D12">
        <f>E2</f>
        <v>10</v>
      </c>
      <c r="E12">
        <f ca="1">IF($H$3=0,$H$2,NORMINV(RAND(),$H$2,$H$3))</f>
        <v>2.528397129854687E-12</v>
      </c>
      <c r="F12">
        <f ca="1">D12+E12</f>
        <v>10.000000000002528</v>
      </c>
      <c r="G12">
        <f ca="1">IF($K$3=0,$K$2,NORMINV(RAND(),$K$2,$K$3))</f>
        <v>1.0484343530788146E-12</v>
      </c>
      <c r="H12">
        <f ca="1">F12+G12</f>
        <v>10.000000000003576</v>
      </c>
      <c r="J12">
        <f ca="1">H12-D12</f>
        <v>3.5758063177127042E-12</v>
      </c>
      <c r="M12">
        <f>N2</f>
        <v>9.9999999999999992E-25</v>
      </c>
      <c r="N12">
        <v>1</v>
      </c>
      <c r="P12">
        <f>$B$2*M12*$B$2</f>
        <v>9.6040000000000004E-25</v>
      </c>
    </row>
    <row r="13" spans="1:16" x14ac:dyDescent="0.25">
      <c r="A13" s="2">
        <v>1</v>
      </c>
      <c r="B13" s="2">
        <f t="shared" ref="B13:B76" si="0">A13*$B$7+$B$8</f>
        <v>0.1</v>
      </c>
      <c r="D13">
        <f>$B$2*D12</f>
        <v>9.8000000000000007</v>
      </c>
      <c r="E13">
        <f t="shared" ref="E13:E76" ca="1" si="1">IF($H$3=0,$H$2,NORMINV(RAND(),$H$2,$H$3))</f>
        <v>-3.3955824971080765E-13</v>
      </c>
      <c r="F13">
        <f ca="1">D13+E13</f>
        <v>9.7999999999996614</v>
      </c>
      <c r="G13">
        <f t="shared" ref="G13:G76" ca="1" si="2">IF($K$3=0,$K$2,NORMINV(RAND(),$K$2,$K$3))</f>
        <v>2.3253395504244515E-12</v>
      </c>
      <c r="H13">
        <f ca="1">F13+G13</f>
        <v>9.8000000000019867</v>
      </c>
      <c r="J13">
        <f t="shared" ref="J13:J76" ca="1" si="3">H13-D13</f>
        <v>1.98596694644948E-12</v>
      </c>
      <c r="L13">
        <f>M12/(M12+$N$2)</f>
        <v>0.5</v>
      </c>
      <c r="M13">
        <f>(1-L13)*M12</f>
        <v>4.9999999999999996E-25</v>
      </c>
      <c r="N13">
        <f ca="1">N12 + L13*(H13 - N12)</f>
        <v>5.4000000000009933</v>
      </c>
      <c r="O13">
        <f>$B$2*N12</f>
        <v>0.98</v>
      </c>
      <c r="P13">
        <f t="shared" ref="P13:P76" si="4">$B$2*M13*$B$2</f>
        <v>4.8020000000000002E-25</v>
      </c>
    </row>
    <row r="14" spans="1:16" x14ac:dyDescent="0.25">
      <c r="A14" s="2">
        <v>2</v>
      </c>
      <c r="B14" s="2">
        <f t="shared" si="0"/>
        <v>0.2</v>
      </c>
      <c r="D14">
        <f t="shared" ref="D14:D77" si="5">$B$2*D13</f>
        <v>9.604000000000001</v>
      </c>
      <c r="E14">
        <f t="shared" ca="1" si="1"/>
        <v>-2.7240949785705308E-13</v>
      </c>
      <c r="F14">
        <f t="shared" ref="F14:F77" ca="1" si="6">D14+E14</f>
        <v>9.6039999999997292</v>
      </c>
      <c r="G14">
        <f t="shared" ca="1" si="2"/>
        <v>1.2938959175419334E-12</v>
      </c>
      <c r="H14">
        <f t="shared" ref="H14:H77" ca="1" si="7">F14+G14</f>
        <v>9.6040000000010224</v>
      </c>
      <c r="J14">
        <f t="shared" ca="1" si="3"/>
        <v>1.021405182655144E-12</v>
      </c>
      <c r="L14">
        <f t="shared" ref="L14:L77" si="8">M13/(M13+$N$2)</f>
        <v>0.33333333333333337</v>
      </c>
      <c r="M14">
        <f t="shared" ref="M14:M77" si="9">(1-L14)*M13</f>
        <v>3.3333333333333331E-25</v>
      </c>
      <c r="N14">
        <f t="shared" ref="N14:N77" ca="1" si="10">N13 + L14*(H14 - N13)</f>
        <v>6.8013333333343367</v>
      </c>
      <c r="O14">
        <f t="shared" ref="O14:O77" ca="1" si="11">$B$2*N13</f>
        <v>5.2920000000009733</v>
      </c>
      <c r="P14">
        <f t="shared" si="4"/>
        <v>3.2013333333333325E-25</v>
      </c>
    </row>
    <row r="15" spans="1:16" x14ac:dyDescent="0.25">
      <c r="A15" s="2">
        <v>3</v>
      </c>
      <c r="B15" s="2">
        <f t="shared" si="0"/>
        <v>0.30000000000000004</v>
      </c>
      <c r="D15">
        <f t="shared" si="5"/>
        <v>9.4119200000000003</v>
      </c>
      <c r="E15">
        <f t="shared" ca="1" si="1"/>
        <v>4.4001789129481912E-13</v>
      </c>
      <c r="F15">
        <f t="shared" ca="1" si="6"/>
        <v>9.4119200000004408</v>
      </c>
      <c r="G15">
        <f t="shared" ca="1" si="2"/>
        <v>-2.1111135339844766E-12</v>
      </c>
      <c r="H15">
        <f t="shared" ca="1" si="7"/>
        <v>9.4119199999983305</v>
      </c>
      <c r="J15">
        <f t="shared" ca="1" si="3"/>
        <v>-1.6697754290362354E-12</v>
      </c>
      <c r="L15">
        <f t="shared" si="8"/>
        <v>0.25</v>
      </c>
      <c r="M15">
        <f t="shared" si="9"/>
        <v>2.4999999999999998E-25</v>
      </c>
      <c r="N15">
        <f t="shared" ca="1" si="10"/>
        <v>7.4539800000003353</v>
      </c>
      <c r="O15">
        <f t="shared" ca="1" si="11"/>
        <v>6.6653066666676501</v>
      </c>
      <c r="P15">
        <f t="shared" si="4"/>
        <v>2.4010000000000001E-25</v>
      </c>
    </row>
    <row r="16" spans="1:16" x14ac:dyDescent="0.25">
      <c r="A16" s="2">
        <v>4</v>
      </c>
      <c r="B16" s="2">
        <f t="shared" si="0"/>
        <v>0.4</v>
      </c>
      <c r="D16">
        <f t="shared" si="5"/>
        <v>9.2236816000000008</v>
      </c>
      <c r="E16">
        <f t="shared" ca="1" si="1"/>
        <v>2.7022666065130181E-13</v>
      </c>
      <c r="F16">
        <f t="shared" ca="1" si="6"/>
        <v>9.2236816000002708</v>
      </c>
      <c r="G16">
        <f t="shared" ca="1" si="2"/>
        <v>5.4282901198712758E-13</v>
      </c>
      <c r="H16">
        <f t="shared" ca="1" si="7"/>
        <v>9.2236816000008144</v>
      </c>
      <c r="J16">
        <f t="shared" ca="1" si="3"/>
        <v>8.1357143244531471E-13</v>
      </c>
      <c r="L16">
        <f t="shared" si="8"/>
        <v>0.19999999999999998</v>
      </c>
      <c r="M16">
        <f t="shared" si="9"/>
        <v>1.9999999999999998E-25</v>
      </c>
      <c r="N16">
        <f t="shared" ca="1" si="10"/>
        <v>7.8079203200004308</v>
      </c>
      <c r="O16">
        <f t="shared" ca="1" si="11"/>
        <v>7.3049004000003288</v>
      </c>
      <c r="P16">
        <f t="shared" si="4"/>
        <v>1.9207999999999998E-25</v>
      </c>
    </row>
    <row r="17" spans="1:16" x14ac:dyDescent="0.25">
      <c r="A17" s="2">
        <v>5</v>
      </c>
      <c r="B17" s="2">
        <f t="shared" si="0"/>
        <v>0.5</v>
      </c>
      <c r="D17">
        <f t="shared" si="5"/>
        <v>9.0392079680000013</v>
      </c>
      <c r="E17">
        <f t="shared" ca="1" si="1"/>
        <v>-3.4387497812922428E-13</v>
      </c>
      <c r="F17">
        <f t="shared" ca="1" si="6"/>
        <v>9.0392079679996566</v>
      </c>
      <c r="G17">
        <f t="shared" ca="1" si="2"/>
        <v>-7.1730820949236107E-13</v>
      </c>
      <c r="H17">
        <f t="shared" ca="1" si="7"/>
        <v>9.039207967998939</v>
      </c>
      <c r="J17">
        <f t="shared" ca="1" si="3"/>
        <v>-1.0622613899613498E-12</v>
      </c>
      <c r="L17">
        <f t="shared" si="8"/>
        <v>0.16666666666666666</v>
      </c>
      <c r="M17">
        <f t="shared" si="9"/>
        <v>1.6666666666666665E-25</v>
      </c>
      <c r="N17">
        <f t="shared" ca="1" si="10"/>
        <v>8.0131349280001825</v>
      </c>
      <c r="O17">
        <f t="shared" ca="1" si="11"/>
        <v>7.6517619136004225</v>
      </c>
      <c r="P17">
        <f t="shared" si="4"/>
        <v>1.6006666666666663E-25</v>
      </c>
    </row>
    <row r="18" spans="1:16" x14ac:dyDescent="0.25">
      <c r="A18" s="2">
        <v>6</v>
      </c>
      <c r="B18" s="2">
        <f t="shared" si="0"/>
        <v>0.60000000000000009</v>
      </c>
      <c r="D18">
        <f t="shared" si="5"/>
        <v>8.8584238086400013</v>
      </c>
      <c r="E18">
        <f t="shared" ca="1" si="1"/>
        <v>6.0588378015841487E-14</v>
      </c>
      <c r="F18">
        <f t="shared" ca="1" si="6"/>
        <v>8.8584238086400617</v>
      </c>
      <c r="G18">
        <f t="shared" ca="1" si="2"/>
        <v>1.6097035738222313E-12</v>
      </c>
      <c r="H18">
        <f t="shared" ca="1" si="7"/>
        <v>8.8584238086416711</v>
      </c>
      <c r="J18">
        <f t="shared" ca="1" si="3"/>
        <v>1.6697754290362354E-12</v>
      </c>
      <c r="L18">
        <f t="shared" si="8"/>
        <v>0.14285714285714285</v>
      </c>
      <c r="M18">
        <f t="shared" si="9"/>
        <v>1.4285714285714286E-25</v>
      </c>
      <c r="N18">
        <f t="shared" ca="1" si="10"/>
        <v>8.133890482377538</v>
      </c>
      <c r="O18">
        <f t="shared" ca="1" si="11"/>
        <v>7.8528722294401785</v>
      </c>
      <c r="P18">
        <f t="shared" si="4"/>
        <v>1.372E-25</v>
      </c>
    </row>
    <row r="19" spans="1:16" x14ac:dyDescent="0.25">
      <c r="A19" s="2">
        <v>7</v>
      </c>
      <c r="B19" s="2">
        <f t="shared" si="0"/>
        <v>0.70000000000000007</v>
      </c>
      <c r="D19">
        <f t="shared" si="5"/>
        <v>8.6812553324672006</v>
      </c>
      <c r="E19">
        <f t="shared" ca="1" si="1"/>
        <v>4.7029304125016239E-13</v>
      </c>
      <c r="F19">
        <f t="shared" ca="1" si="6"/>
        <v>8.6812553324676713</v>
      </c>
      <c r="G19">
        <f t="shared" ca="1" si="2"/>
        <v>-1.949445291592403E-12</v>
      </c>
      <c r="H19">
        <f t="shared" ca="1" si="7"/>
        <v>8.6812553324657227</v>
      </c>
      <c r="J19">
        <f t="shared" ca="1" si="3"/>
        <v>-1.4779288903810084E-12</v>
      </c>
      <c r="L19">
        <f t="shared" si="8"/>
        <v>0.12500000000000003</v>
      </c>
      <c r="M19">
        <f t="shared" si="9"/>
        <v>1.2500000000000001E-25</v>
      </c>
      <c r="N19">
        <f t="shared" ca="1" si="10"/>
        <v>8.2023110886385613</v>
      </c>
      <c r="O19">
        <f t="shared" ca="1" si="11"/>
        <v>7.9712126727299868</v>
      </c>
      <c r="P19">
        <f t="shared" si="4"/>
        <v>1.2005000000000003E-25</v>
      </c>
    </row>
    <row r="20" spans="1:16" x14ac:dyDescent="0.25">
      <c r="A20" s="2">
        <v>8</v>
      </c>
      <c r="B20" s="2">
        <f t="shared" si="0"/>
        <v>0.8</v>
      </c>
      <c r="D20">
        <f t="shared" si="5"/>
        <v>8.5076302258178558</v>
      </c>
      <c r="E20">
        <f t="shared" ca="1" si="1"/>
        <v>4.0115097247426233E-13</v>
      </c>
      <c r="F20">
        <f t="shared" ca="1" si="6"/>
        <v>8.5076302258182572</v>
      </c>
      <c r="G20">
        <f t="shared" ca="1" si="2"/>
        <v>-1.242371353460223E-12</v>
      </c>
      <c r="H20">
        <f t="shared" ca="1" si="7"/>
        <v>8.5076302258170156</v>
      </c>
      <c r="J20">
        <f t="shared" ca="1" si="3"/>
        <v>-8.4021678503631847E-13</v>
      </c>
      <c r="L20">
        <f t="shared" si="8"/>
        <v>0.11111111111111113</v>
      </c>
      <c r="M20">
        <f t="shared" si="9"/>
        <v>1.1111111111111111E-25</v>
      </c>
      <c r="N20">
        <f t="shared" ca="1" si="10"/>
        <v>8.2362354372139457</v>
      </c>
      <c r="O20">
        <f t="shared" ca="1" si="11"/>
        <v>8.0382648668657897</v>
      </c>
      <c r="P20">
        <f t="shared" si="4"/>
        <v>1.067111111111111E-25</v>
      </c>
    </row>
    <row r="21" spans="1:16" x14ac:dyDescent="0.25">
      <c r="A21" s="2">
        <v>9</v>
      </c>
      <c r="B21" s="2">
        <f t="shared" si="0"/>
        <v>0.9</v>
      </c>
      <c r="D21">
        <f t="shared" si="5"/>
        <v>8.3374776213014989</v>
      </c>
      <c r="E21">
        <f t="shared" ca="1" si="1"/>
        <v>2.2254203548661951E-12</v>
      </c>
      <c r="F21">
        <f t="shared" ca="1" si="6"/>
        <v>8.3374776213037247</v>
      </c>
      <c r="G21">
        <f t="shared" ca="1" si="2"/>
        <v>-3.9104900720033164E-13</v>
      </c>
      <c r="H21">
        <f t="shared" ca="1" si="7"/>
        <v>8.3374776213033339</v>
      </c>
      <c r="J21">
        <f t="shared" ca="1" si="3"/>
        <v>1.8349766151004587E-12</v>
      </c>
      <c r="L21">
        <f t="shared" si="8"/>
        <v>0.1</v>
      </c>
      <c r="M21">
        <f t="shared" si="9"/>
        <v>1E-25</v>
      </c>
      <c r="N21">
        <f t="shared" ca="1" si="10"/>
        <v>8.246359655622884</v>
      </c>
      <c r="O21">
        <f t="shared" ca="1" si="11"/>
        <v>8.0715107284696668</v>
      </c>
      <c r="P21">
        <f t="shared" si="4"/>
        <v>9.6039999999999999E-26</v>
      </c>
    </row>
    <row r="22" spans="1:16" x14ac:dyDescent="0.25">
      <c r="A22" s="2">
        <v>10</v>
      </c>
      <c r="B22" s="2">
        <f t="shared" si="0"/>
        <v>1</v>
      </c>
      <c r="D22">
        <f t="shared" si="5"/>
        <v>8.1707280688754693</v>
      </c>
      <c r="E22">
        <f t="shared" ca="1" si="1"/>
        <v>-9.0744188693042687E-13</v>
      </c>
      <c r="F22">
        <f t="shared" ca="1" si="6"/>
        <v>8.1707280688745616</v>
      </c>
      <c r="G22">
        <f t="shared" ca="1" si="2"/>
        <v>-3.8654911113008722E-13</v>
      </c>
      <c r="H22">
        <f t="shared" ca="1" si="7"/>
        <v>8.1707280688741744</v>
      </c>
      <c r="J22">
        <f t="shared" ca="1" si="3"/>
        <v>-1.2949641359227826E-12</v>
      </c>
      <c r="L22">
        <f t="shared" si="8"/>
        <v>9.0909090909090912E-2</v>
      </c>
      <c r="M22">
        <f t="shared" si="9"/>
        <v>9.0909090909090905E-26</v>
      </c>
      <c r="N22">
        <f t="shared" ca="1" si="10"/>
        <v>8.2394840568275463</v>
      </c>
      <c r="O22">
        <f t="shared" ca="1" si="11"/>
        <v>8.0814324625104259</v>
      </c>
      <c r="P22">
        <f t="shared" si="4"/>
        <v>8.7309090909090904E-26</v>
      </c>
    </row>
    <row r="23" spans="1:16" x14ac:dyDescent="0.25">
      <c r="A23" s="2">
        <v>11</v>
      </c>
      <c r="B23" s="2">
        <f t="shared" si="0"/>
        <v>1.1000000000000001</v>
      </c>
      <c r="D23">
        <f t="shared" si="5"/>
        <v>8.00731350749796</v>
      </c>
      <c r="E23">
        <f t="shared" ca="1" si="1"/>
        <v>9.6033998533261284E-13</v>
      </c>
      <c r="F23">
        <f t="shared" ca="1" si="6"/>
        <v>8.007313507498921</v>
      </c>
      <c r="G23">
        <f t="shared" ca="1" si="2"/>
        <v>3.0429185701508761E-13</v>
      </c>
      <c r="H23">
        <f t="shared" ca="1" si="7"/>
        <v>8.0073135074992248</v>
      </c>
      <c r="J23">
        <f t="shared" ca="1" si="3"/>
        <v>1.2647660696529783E-12</v>
      </c>
      <c r="L23">
        <f t="shared" si="8"/>
        <v>8.3333333333333329E-2</v>
      </c>
      <c r="M23">
        <f t="shared" si="9"/>
        <v>8.3333333333333327E-26</v>
      </c>
      <c r="N23">
        <f t="shared" ca="1" si="10"/>
        <v>8.2201365110501854</v>
      </c>
      <c r="O23">
        <f t="shared" ca="1" si="11"/>
        <v>8.0746943756909957</v>
      </c>
      <c r="P23">
        <f t="shared" si="4"/>
        <v>8.0033333333333313E-26</v>
      </c>
    </row>
    <row r="24" spans="1:16" x14ac:dyDescent="0.25">
      <c r="A24" s="2">
        <v>12</v>
      </c>
      <c r="B24" s="2">
        <f t="shared" si="0"/>
        <v>1.2000000000000002</v>
      </c>
      <c r="D24">
        <f t="shared" si="5"/>
        <v>7.8471672373480006</v>
      </c>
      <c r="E24">
        <f t="shared" ca="1" si="1"/>
        <v>-8.1002014574897858E-13</v>
      </c>
      <c r="F24">
        <f t="shared" ca="1" si="6"/>
        <v>7.8471672373471906</v>
      </c>
      <c r="G24">
        <f t="shared" ca="1" si="2"/>
        <v>-1.0387552656716631E-12</v>
      </c>
      <c r="H24">
        <f t="shared" ca="1" si="7"/>
        <v>7.8471672373461514</v>
      </c>
      <c r="J24">
        <f t="shared" ca="1" si="3"/>
        <v>-1.8491874698156607E-12</v>
      </c>
      <c r="L24">
        <f t="shared" si="8"/>
        <v>7.6923076923076927E-2</v>
      </c>
      <c r="M24">
        <f t="shared" si="9"/>
        <v>7.6923076923076922E-26</v>
      </c>
      <c r="N24">
        <f t="shared" ca="1" si="10"/>
        <v>8.1914465669191063</v>
      </c>
      <c r="O24">
        <f t="shared" ca="1" si="11"/>
        <v>8.0557337808291809</v>
      </c>
      <c r="P24">
        <f t="shared" si="4"/>
        <v>7.3876923076923076E-26</v>
      </c>
    </row>
    <row r="25" spans="1:16" x14ac:dyDescent="0.25">
      <c r="A25" s="2">
        <v>13</v>
      </c>
      <c r="B25" s="2">
        <f t="shared" si="0"/>
        <v>1.3</v>
      </c>
      <c r="D25">
        <f t="shared" si="5"/>
        <v>7.6902238926010407</v>
      </c>
      <c r="E25">
        <f t="shared" ca="1" si="1"/>
        <v>-4.4662679518891148E-13</v>
      </c>
      <c r="F25">
        <f t="shared" ca="1" si="6"/>
        <v>7.6902238926005939</v>
      </c>
      <c r="G25">
        <f t="shared" ca="1" si="2"/>
        <v>-3.0378230077305255E-13</v>
      </c>
      <c r="H25">
        <f t="shared" ca="1" si="7"/>
        <v>7.6902238926002902</v>
      </c>
      <c r="J25">
        <f t="shared" ca="1" si="3"/>
        <v>-7.5051076464660582E-13</v>
      </c>
      <c r="L25">
        <f t="shared" si="8"/>
        <v>7.1428571428571425E-2</v>
      </c>
      <c r="M25">
        <f t="shared" si="9"/>
        <v>7.1428571428571431E-26</v>
      </c>
      <c r="N25">
        <f t="shared" ca="1" si="10"/>
        <v>8.1556449473249053</v>
      </c>
      <c r="O25">
        <f t="shared" ca="1" si="11"/>
        <v>8.0276176355807234</v>
      </c>
      <c r="P25">
        <f t="shared" si="4"/>
        <v>6.8600000000000001E-26</v>
      </c>
    </row>
    <row r="26" spans="1:16" x14ac:dyDescent="0.25">
      <c r="A26" s="2">
        <v>14</v>
      </c>
      <c r="B26" s="2">
        <f t="shared" si="0"/>
        <v>1.4000000000000001</v>
      </c>
      <c r="D26">
        <f t="shared" si="5"/>
        <v>7.5364194147490196</v>
      </c>
      <c r="E26">
        <f t="shared" ca="1" si="1"/>
        <v>2.4085581971044283E-13</v>
      </c>
      <c r="F26">
        <f t="shared" ca="1" si="6"/>
        <v>7.5364194147492602</v>
      </c>
      <c r="G26">
        <f t="shared" ca="1" si="2"/>
        <v>-9.7974254415120731E-13</v>
      </c>
      <c r="H26">
        <f t="shared" ca="1" si="7"/>
        <v>7.5364194147482806</v>
      </c>
      <c r="J26">
        <f t="shared" ca="1" si="3"/>
        <v>-7.3896444519050419E-13</v>
      </c>
      <c r="L26">
        <f t="shared" si="8"/>
        <v>6.6666666666666666E-2</v>
      </c>
      <c r="M26">
        <f t="shared" si="9"/>
        <v>6.6666666666666673E-26</v>
      </c>
      <c r="N26">
        <f t="shared" ca="1" si="10"/>
        <v>8.1143632451531307</v>
      </c>
      <c r="O26">
        <f t="shared" ca="1" si="11"/>
        <v>7.9925320483784068</v>
      </c>
      <c r="P26">
        <f t="shared" si="4"/>
        <v>6.4026666666666674E-26</v>
      </c>
    </row>
    <row r="27" spans="1:16" x14ac:dyDescent="0.25">
      <c r="A27" s="2">
        <v>15</v>
      </c>
      <c r="B27" s="2">
        <f t="shared" si="0"/>
        <v>1.5</v>
      </c>
      <c r="D27">
        <f t="shared" si="5"/>
        <v>7.3856910264540394</v>
      </c>
      <c r="E27">
        <f t="shared" ca="1" si="1"/>
        <v>-7.8391140353758646E-13</v>
      </c>
      <c r="F27">
        <f t="shared" ca="1" si="6"/>
        <v>7.3856910264532551</v>
      </c>
      <c r="G27">
        <f t="shared" ca="1" si="2"/>
        <v>6.4475086529470106E-14</v>
      </c>
      <c r="H27">
        <f t="shared" ca="1" si="7"/>
        <v>7.38569102645332</v>
      </c>
      <c r="J27">
        <f t="shared" ca="1" si="3"/>
        <v>-7.1942451995710144E-13</v>
      </c>
      <c r="L27">
        <f t="shared" si="8"/>
        <v>6.2500000000000014E-2</v>
      </c>
      <c r="M27">
        <f t="shared" si="9"/>
        <v>6.2500000000000007E-26</v>
      </c>
      <c r="N27">
        <f t="shared" ca="1" si="10"/>
        <v>8.0688212314843923</v>
      </c>
      <c r="O27">
        <f t="shared" ca="1" si="11"/>
        <v>7.9520759802500676</v>
      </c>
      <c r="P27">
        <f t="shared" si="4"/>
        <v>6.0025000000000014E-26</v>
      </c>
    </row>
    <row r="28" spans="1:16" x14ac:dyDescent="0.25">
      <c r="A28" s="2">
        <v>16</v>
      </c>
      <c r="B28" s="2">
        <f t="shared" si="0"/>
        <v>1.6</v>
      </c>
      <c r="D28">
        <f t="shared" si="5"/>
        <v>7.2379772059249587</v>
      </c>
      <c r="E28">
        <f t="shared" ca="1" si="1"/>
        <v>-6.6662240553341129E-13</v>
      </c>
      <c r="F28">
        <f t="shared" ca="1" si="6"/>
        <v>7.2379772059242917</v>
      </c>
      <c r="G28">
        <f t="shared" ca="1" si="2"/>
        <v>8.698815445591743E-13</v>
      </c>
      <c r="H28">
        <f t="shared" ca="1" si="7"/>
        <v>7.2379772059251613</v>
      </c>
      <c r="J28">
        <f t="shared" ca="1" si="3"/>
        <v>2.0250467969162855E-13</v>
      </c>
      <c r="L28">
        <f t="shared" si="8"/>
        <v>5.8823529411764712E-2</v>
      </c>
      <c r="M28">
        <f t="shared" si="9"/>
        <v>5.8823529411764709E-26</v>
      </c>
      <c r="N28">
        <f t="shared" ca="1" si="10"/>
        <v>8.0199480535103191</v>
      </c>
      <c r="O28">
        <f t="shared" ca="1" si="11"/>
        <v>7.9074448068547047</v>
      </c>
      <c r="P28">
        <f t="shared" si="4"/>
        <v>5.6494117647058828E-26</v>
      </c>
    </row>
    <row r="29" spans="1:16" x14ac:dyDescent="0.25">
      <c r="A29" s="2">
        <v>17</v>
      </c>
      <c r="B29" s="2">
        <f t="shared" si="0"/>
        <v>1.7000000000000002</v>
      </c>
      <c r="D29">
        <f t="shared" si="5"/>
        <v>7.0932176618064595</v>
      </c>
      <c r="E29">
        <f t="shared" ca="1" si="1"/>
        <v>-9.1590893611464421E-13</v>
      </c>
      <c r="F29">
        <f t="shared" ca="1" si="6"/>
        <v>7.0932176618055438</v>
      </c>
      <c r="G29">
        <f t="shared" ca="1" si="2"/>
        <v>-3.2970712777856246E-13</v>
      </c>
      <c r="H29">
        <f t="shared" ca="1" si="7"/>
        <v>7.0932176618052143</v>
      </c>
      <c r="J29">
        <f t="shared" ca="1" si="3"/>
        <v>-1.2452261444195756E-12</v>
      </c>
      <c r="L29">
        <f t="shared" si="8"/>
        <v>5.5555555555555559E-2</v>
      </c>
      <c r="M29">
        <f t="shared" si="9"/>
        <v>5.5555555555555555E-26</v>
      </c>
      <c r="N29">
        <f t="shared" ca="1" si="10"/>
        <v>7.9684630317489242</v>
      </c>
      <c r="O29">
        <f t="shared" ca="1" si="11"/>
        <v>7.8595490924401128</v>
      </c>
      <c r="P29">
        <f t="shared" si="4"/>
        <v>5.335555555555555E-26</v>
      </c>
    </row>
    <row r="30" spans="1:16" x14ac:dyDescent="0.25">
      <c r="A30" s="2">
        <v>18</v>
      </c>
      <c r="B30" s="2">
        <f t="shared" si="0"/>
        <v>1.8</v>
      </c>
      <c r="D30">
        <f t="shared" si="5"/>
        <v>6.9513533085703303</v>
      </c>
      <c r="E30">
        <f t="shared" ca="1" si="1"/>
        <v>7.3599813661344235E-13</v>
      </c>
      <c r="F30">
        <f t="shared" ca="1" si="6"/>
        <v>6.9513533085710666</v>
      </c>
      <c r="G30">
        <f t="shared" ca="1" si="2"/>
        <v>-7.7129584758866631E-13</v>
      </c>
      <c r="H30">
        <f t="shared" ca="1" si="7"/>
        <v>6.9513533085702957</v>
      </c>
      <c r="J30">
        <f t="shared" ca="1" si="3"/>
        <v>-3.4638958368304884E-14</v>
      </c>
      <c r="L30">
        <f t="shared" si="8"/>
        <v>5.2631578947368425E-2</v>
      </c>
      <c r="M30">
        <f t="shared" si="9"/>
        <v>5.2631578947368422E-26</v>
      </c>
      <c r="N30">
        <f t="shared" ca="1" si="10"/>
        <v>7.9149309410553119</v>
      </c>
      <c r="O30">
        <f t="shared" ca="1" si="11"/>
        <v>7.8090937711139459</v>
      </c>
      <c r="P30">
        <f t="shared" si="4"/>
        <v>5.0547368421052634E-26</v>
      </c>
    </row>
    <row r="31" spans="1:16" x14ac:dyDescent="0.25">
      <c r="A31" s="2">
        <v>19</v>
      </c>
      <c r="B31" s="2">
        <f t="shared" si="0"/>
        <v>1.9000000000000001</v>
      </c>
      <c r="D31">
        <f t="shared" si="5"/>
        <v>6.8123262423989237</v>
      </c>
      <c r="E31">
        <f t="shared" ca="1" si="1"/>
        <v>9.4222654454041443E-13</v>
      </c>
      <c r="F31">
        <f t="shared" ca="1" si="6"/>
        <v>6.8123262423998661</v>
      </c>
      <c r="G31">
        <f t="shared" ca="1" si="2"/>
        <v>1.2512723512927241E-12</v>
      </c>
      <c r="H31">
        <f t="shared" ca="1" si="7"/>
        <v>6.8123262424011175</v>
      </c>
      <c r="J31">
        <f t="shared" ca="1" si="3"/>
        <v>2.1938006966593093E-12</v>
      </c>
      <c r="L31">
        <f t="shared" si="8"/>
        <v>5.000000000000001E-2</v>
      </c>
      <c r="M31">
        <f t="shared" si="9"/>
        <v>4.9999999999999996E-26</v>
      </c>
      <c r="N31">
        <f t="shared" ca="1" si="10"/>
        <v>7.8598007061226021</v>
      </c>
      <c r="O31">
        <f t="shared" ca="1" si="11"/>
        <v>7.7566323222342053</v>
      </c>
      <c r="P31">
        <f t="shared" si="4"/>
        <v>4.8019999999999994E-26</v>
      </c>
    </row>
    <row r="32" spans="1:16" x14ac:dyDescent="0.25">
      <c r="A32" s="2">
        <v>20</v>
      </c>
      <c r="B32" s="2">
        <f t="shared" si="0"/>
        <v>2</v>
      </c>
      <c r="D32">
        <f t="shared" si="5"/>
        <v>6.6760797175509454</v>
      </c>
      <c r="E32">
        <f t="shared" ca="1" si="1"/>
        <v>1.4991212661664547E-12</v>
      </c>
      <c r="F32">
        <f t="shared" ca="1" si="6"/>
        <v>6.6760797175524447</v>
      </c>
      <c r="G32">
        <f t="shared" ca="1" si="2"/>
        <v>9.1999057591539718E-14</v>
      </c>
      <c r="H32">
        <f t="shared" ca="1" si="7"/>
        <v>6.676079717552537</v>
      </c>
      <c r="J32">
        <f t="shared" ca="1" si="3"/>
        <v>1.5916157281026244E-12</v>
      </c>
      <c r="L32">
        <f t="shared" si="8"/>
        <v>4.7619047619047616E-2</v>
      </c>
      <c r="M32">
        <f t="shared" si="9"/>
        <v>4.7619047619047611E-26</v>
      </c>
      <c r="N32">
        <f t="shared" ca="1" si="10"/>
        <v>7.8034330400002183</v>
      </c>
      <c r="O32">
        <f t="shared" ca="1" si="11"/>
        <v>7.7026046920001496</v>
      </c>
      <c r="P32">
        <f t="shared" si="4"/>
        <v>4.5733333333333324E-26</v>
      </c>
    </row>
    <row r="33" spans="1:20" x14ac:dyDescent="0.25">
      <c r="A33" s="2">
        <v>21</v>
      </c>
      <c r="B33" s="2">
        <f t="shared" si="0"/>
        <v>2.1</v>
      </c>
      <c r="D33">
        <f t="shared" si="5"/>
        <v>6.5425581231999264</v>
      </c>
      <c r="E33">
        <f t="shared" ca="1" si="1"/>
        <v>-8.5086354165310724E-13</v>
      </c>
      <c r="F33">
        <f t="shared" ca="1" si="6"/>
        <v>6.5425581231990755</v>
      </c>
      <c r="G33">
        <f t="shared" ca="1" si="2"/>
        <v>-1.5307526221452929E-12</v>
      </c>
      <c r="H33">
        <f t="shared" ca="1" si="7"/>
        <v>6.5425581231975452</v>
      </c>
      <c r="J33">
        <f t="shared" ca="1" si="3"/>
        <v>-2.3812063432160357E-12</v>
      </c>
      <c r="L33">
        <f t="shared" si="8"/>
        <v>4.5454545454545456E-2</v>
      </c>
      <c r="M33">
        <f t="shared" si="9"/>
        <v>4.5454545454545447E-26</v>
      </c>
      <c r="N33">
        <f t="shared" ca="1" si="10"/>
        <v>7.7461205437819149</v>
      </c>
      <c r="O33">
        <f t="shared" ca="1" si="11"/>
        <v>7.6473643792002139</v>
      </c>
      <c r="P33">
        <f t="shared" si="4"/>
        <v>4.3654545454545446E-26</v>
      </c>
    </row>
    <row r="34" spans="1:20" x14ac:dyDescent="0.25">
      <c r="A34" s="2">
        <v>22</v>
      </c>
      <c r="B34" s="2">
        <f t="shared" si="0"/>
        <v>2.2000000000000002</v>
      </c>
      <c r="D34">
        <f t="shared" si="5"/>
        <v>6.4117069607359278</v>
      </c>
      <c r="E34">
        <f t="shared" ca="1" si="1"/>
        <v>3.830096627239839E-13</v>
      </c>
      <c r="F34">
        <f t="shared" ca="1" si="6"/>
        <v>6.4117069607363106</v>
      </c>
      <c r="G34">
        <f t="shared" ca="1" si="2"/>
        <v>-1.4835723289975787E-13</v>
      </c>
      <c r="H34">
        <f t="shared" ca="1" si="7"/>
        <v>6.4117069607361623</v>
      </c>
      <c r="J34">
        <f t="shared" ca="1" si="3"/>
        <v>2.3447910280083306E-13</v>
      </c>
      <c r="L34">
        <f t="shared" si="8"/>
        <v>4.3478260869565209E-2</v>
      </c>
      <c r="M34">
        <f t="shared" si="9"/>
        <v>4.347826086956521E-26</v>
      </c>
      <c r="N34">
        <f t="shared" ca="1" si="10"/>
        <v>7.6881025619103607</v>
      </c>
      <c r="O34">
        <f t="shared" ca="1" si="11"/>
        <v>7.5911981329062765</v>
      </c>
      <c r="P34">
        <f t="shared" si="4"/>
        <v>4.1756521739130428E-26</v>
      </c>
    </row>
    <row r="35" spans="1:20" x14ac:dyDescent="0.25">
      <c r="A35" s="2">
        <v>23</v>
      </c>
      <c r="B35" s="2">
        <f t="shared" si="0"/>
        <v>2.3000000000000003</v>
      </c>
      <c r="D35">
        <f t="shared" si="5"/>
        <v>6.283472821521209</v>
      </c>
      <c r="E35">
        <f t="shared" ca="1" si="1"/>
        <v>4.8125296853059144E-13</v>
      </c>
      <c r="F35">
        <f t="shared" ca="1" si="6"/>
        <v>6.2834728215216904</v>
      </c>
      <c r="G35">
        <f t="shared" ca="1" si="2"/>
        <v>1.7272181653926671E-12</v>
      </c>
      <c r="H35">
        <f t="shared" ca="1" si="7"/>
        <v>6.2834728215234179</v>
      </c>
      <c r="J35">
        <f t="shared" ca="1" si="3"/>
        <v>2.2088997297942115E-12</v>
      </c>
      <c r="L35">
        <f t="shared" si="8"/>
        <v>4.1666666666666664E-2</v>
      </c>
      <c r="M35">
        <f t="shared" si="9"/>
        <v>4.1666666666666663E-26</v>
      </c>
      <c r="N35">
        <f t="shared" ca="1" si="10"/>
        <v>7.629576322727571</v>
      </c>
      <c r="O35">
        <f t="shared" ca="1" si="11"/>
        <v>7.5343405106721537</v>
      </c>
      <c r="P35">
        <f t="shared" si="4"/>
        <v>4.0016666666666657E-26</v>
      </c>
    </row>
    <row r="36" spans="1:20" x14ac:dyDescent="0.25">
      <c r="A36" s="2">
        <v>24</v>
      </c>
      <c r="B36" s="2">
        <f t="shared" si="0"/>
        <v>2.4000000000000004</v>
      </c>
      <c r="D36">
        <f t="shared" si="5"/>
        <v>6.1578033650907846</v>
      </c>
      <c r="E36">
        <f t="shared" ca="1" si="1"/>
        <v>-7.3494630215923413E-15</v>
      </c>
      <c r="F36">
        <f t="shared" ca="1" si="6"/>
        <v>6.1578033650907775</v>
      </c>
      <c r="G36">
        <f t="shared" ca="1" si="2"/>
        <v>-1.3534226681439106E-13</v>
      </c>
      <c r="H36">
        <f t="shared" ca="1" si="7"/>
        <v>6.1578033650906425</v>
      </c>
      <c r="J36">
        <f t="shared" ca="1" si="3"/>
        <v>-1.4210854715202004E-13</v>
      </c>
      <c r="L36">
        <f t="shared" si="8"/>
        <v>3.9999999999999994E-2</v>
      </c>
      <c r="M36">
        <f t="shared" si="9"/>
        <v>3.9999999999999996E-26</v>
      </c>
      <c r="N36">
        <f t="shared" ca="1" si="10"/>
        <v>7.5707054044220943</v>
      </c>
      <c r="O36">
        <f t="shared" ca="1" si="11"/>
        <v>7.4769847962730198</v>
      </c>
      <c r="P36">
        <f t="shared" si="4"/>
        <v>3.8415999999999993E-26</v>
      </c>
    </row>
    <row r="37" spans="1:20" x14ac:dyDescent="0.25">
      <c r="A37" s="2">
        <v>25</v>
      </c>
      <c r="B37" s="2">
        <f t="shared" si="0"/>
        <v>2.5</v>
      </c>
      <c r="D37">
        <f t="shared" si="5"/>
        <v>6.0346472977889691</v>
      </c>
      <c r="E37">
        <f t="shared" ca="1" si="1"/>
        <v>1.8110107287170465E-12</v>
      </c>
      <c r="F37">
        <f t="shared" ca="1" si="6"/>
        <v>6.0346472977907801</v>
      </c>
      <c r="G37">
        <f t="shared" ca="1" si="2"/>
        <v>-5.193421612154783E-13</v>
      </c>
      <c r="H37">
        <f t="shared" ca="1" si="7"/>
        <v>6.0346472977902605</v>
      </c>
      <c r="J37">
        <f t="shared" ca="1" si="3"/>
        <v>1.2914114222439821E-12</v>
      </c>
      <c r="L37">
        <f t="shared" si="8"/>
        <v>3.8461538461538457E-2</v>
      </c>
      <c r="M37">
        <f t="shared" si="9"/>
        <v>3.8461538461538461E-26</v>
      </c>
      <c r="N37">
        <f t="shared" ca="1" si="10"/>
        <v>7.5116262464747159</v>
      </c>
      <c r="O37">
        <f t="shared" ca="1" si="11"/>
        <v>7.4192912963336521</v>
      </c>
      <c r="P37">
        <f t="shared" si="4"/>
        <v>3.6938461538461538E-26</v>
      </c>
    </row>
    <row r="38" spans="1:20" x14ac:dyDescent="0.25">
      <c r="A38" s="2">
        <v>26</v>
      </c>
      <c r="B38" s="2">
        <f t="shared" si="0"/>
        <v>2.6</v>
      </c>
      <c r="D38">
        <f t="shared" si="5"/>
        <v>5.9139543518331896</v>
      </c>
      <c r="E38">
        <f t="shared" ca="1" si="1"/>
        <v>-9.2778978308148077E-13</v>
      </c>
      <c r="F38">
        <f t="shared" ca="1" si="6"/>
        <v>5.9139543518322615</v>
      </c>
      <c r="G38">
        <f t="shared" ca="1" si="2"/>
        <v>4.4522479686999475E-13</v>
      </c>
      <c r="H38">
        <f t="shared" ca="1" si="7"/>
        <v>5.9139543518327065</v>
      </c>
      <c r="J38">
        <f t="shared" ca="1" si="3"/>
        <v>-4.8316906031686813E-13</v>
      </c>
      <c r="L38">
        <f t="shared" si="8"/>
        <v>3.7037037037037042E-2</v>
      </c>
      <c r="M38">
        <f t="shared" si="9"/>
        <v>3.7037037037037035E-26</v>
      </c>
      <c r="N38">
        <f t="shared" ca="1" si="10"/>
        <v>7.4524532133398269</v>
      </c>
      <c r="O38">
        <f t="shared" ca="1" si="11"/>
        <v>7.3613937215452214</v>
      </c>
      <c r="P38">
        <f t="shared" si="4"/>
        <v>3.5570370370370367E-26</v>
      </c>
    </row>
    <row r="39" spans="1:20" x14ac:dyDescent="0.25">
      <c r="A39" s="2">
        <v>27</v>
      </c>
      <c r="B39" s="2">
        <f t="shared" si="0"/>
        <v>2.7</v>
      </c>
      <c r="D39">
        <f t="shared" si="5"/>
        <v>5.7956752647965262</v>
      </c>
      <c r="E39">
        <f t="shared" ca="1" si="1"/>
        <v>-1.5043092475464255E-13</v>
      </c>
      <c r="F39">
        <f t="shared" ca="1" si="6"/>
        <v>5.7956752647963761</v>
      </c>
      <c r="G39">
        <f t="shared" ca="1" si="2"/>
        <v>1.6701824438166527E-12</v>
      </c>
      <c r="H39">
        <f t="shared" ca="1" si="7"/>
        <v>5.7956752647980458</v>
      </c>
      <c r="J39">
        <f t="shared" ca="1" si="3"/>
        <v>1.5196732761069143E-12</v>
      </c>
      <c r="L39">
        <f t="shared" si="8"/>
        <v>3.5714285714285712E-2</v>
      </c>
      <c r="M39">
        <f t="shared" si="9"/>
        <v>3.571428571428571E-26</v>
      </c>
      <c r="N39">
        <f t="shared" ca="1" si="10"/>
        <v>7.3932825723204774</v>
      </c>
      <c r="O39">
        <f t="shared" ca="1" si="11"/>
        <v>7.3034041490730299</v>
      </c>
      <c r="P39">
        <f t="shared" si="4"/>
        <v>3.4299999999999995E-26</v>
      </c>
    </row>
    <row r="40" spans="1:20" x14ac:dyDescent="0.25">
      <c r="A40" s="2">
        <v>28</v>
      </c>
      <c r="B40" s="2">
        <f t="shared" si="0"/>
        <v>2.8000000000000003</v>
      </c>
      <c r="D40">
        <f t="shared" si="5"/>
        <v>5.6797617595005958</v>
      </c>
      <c r="E40">
        <f t="shared" ca="1" si="1"/>
        <v>-1.3812803606561544E-12</v>
      </c>
      <c r="F40">
        <f t="shared" ca="1" si="6"/>
        <v>5.6797617594992147</v>
      </c>
      <c r="G40">
        <f t="shared" ca="1" si="2"/>
        <v>5.4150179060959213E-13</v>
      </c>
      <c r="H40">
        <f t="shared" ca="1" si="7"/>
        <v>5.6797617594997565</v>
      </c>
      <c r="J40">
        <f t="shared" ca="1" si="3"/>
        <v>-8.3932860661661834E-13</v>
      </c>
      <c r="L40">
        <f t="shared" si="8"/>
        <v>3.4482758620689655E-2</v>
      </c>
      <c r="M40">
        <f t="shared" si="9"/>
        <v>3.4482758620689652E-26</v>
      </c>
      <c r="N40">
        <f t="shared" ca="1" si="10"/>
        <v>7.3341956477404526</v>
      </c>
      <c r="O40">
        <f t="shared" ca="1" si="11"/>
        <v>7.2454169208740673</v>
      </c>
      <c r="P40">
        <f t="shared" si="4"/>
        <v>3.3117241379310341E-26</v>
      </c>
    </row>
    <row r="41" spans="1:20" x14ac:dyDescent="0.25">
      <c r="A41" s="2">
        <v>29</v>
      </c>
      <c r="B41" s="2">
        <f t="shared" si="0"/>
        <v>2.9000000000000004</v>
      </c>
      <c r="D41">
        <f t="shared" si="5"/>
        <v>5.5661665243105842</v>
      </c>
      <c r="E41">
        <f t="shared" ca="1" si="1"/>
        <v>-1.9350366898081594E-12</v>
      </c>
      <c r="F41">
        <f t="shared" ca="1" si="6"/>
        <v>5.5661665243086489</v>
      </c>
      <c r="G41">
        <f t="shared" ca="1" si="2"/>
        <v>-1.2780750714675875E-12</v>
      </c>
      <c r="H41">
        <f t="shared" ca="1" si="7"/>
        <v>5.5661665243073708</v>
      </c>
      <c r="J41">
        <f t="shared" ca="1" si="3"/>
        <v>-3.2134295224750531E-12</v>
      </c>
      <c r="L41">
        <f t="shared" si="8"/>
        <v>3.3333333333333333E-2</v>
      </c>
      <c r="M41">
        <f t="shared" si="9"/>
        <v>3.3333333333333331E-26</v>
      </c>
      <c r="N41">
        <f t="shared" ca="1" si="10"/>
        <v>7.275261343626017</v>
      </c>
      <c r="O41">
        <f t="shared" ca="1" si="11"/>
        <v>7.1875117347856436</v>
      </c>
      <c r="P41">
        <f t="shared" si="4"/>
        <v>3.2013333333333331E-26</v>
      </c>
    </row>
    <row r="42" spans="1:20" x14ac:dyDescent="0.25">
      <c r="A42" s="2">
        <v>30</v>
      </c>
      <c r="B42" s="2">
        <f t="shared" si="0"/>
        <v>3</v>
      </c>
      <c r="D42">
        <f t="shared" si="5"/>
        <v>5.4548431938243729</v>
      </c>
      <c r="E42">
        <f t="shared" ca="1" si="1"/>
        <v>4.1650781116213666E-14</v>
      </c>
      <c r="F42">
        <f t="shared" ca="1" si="6"/>
        <v>5.4548431938244146</v>
      </c>
      <c r="G42">
        <f t="shared" ca="1" si="2"/>
        <v>1.1176808245529657E-13</v>
      </c>
      <c r="H42">
        <f t="shared" ca="1" si="7"/>
        <v>5.4548431938245265</v>
      </c>
      <c r="J42">
        <f t="shared" ca="1" si="3"/>
        <v>1.5365486660812167E-13</v>
      </c>
      <c r="L42">
        <f t="shared" si="8"/>
        <v>3.2258064516129031E-2</v>
      </c>
      <c r="M42">
        <f t="shared" si="9"/>
        <v>3.2258064516129032E-26</v>
      </c>
      <c r="N42">
        <f t="shared" ca="1" si="10"/>
        <v>7.2165381775033879</v>
      </c>
      <c r="O42">
        <f t="shared" ca="1" si="11"/>
        <v>7.1297561167534962</v>
      </c>
      <c r="P42">
        <f t="shared" si="4"/>
        <v>3.0980645161290321E-26</v>
      </c>
    </row>
    <row r="43" spans="1:20" x14ac:dyDescent="0.25">
      <c r="A43" s="2">
        <v>31</v>
      </c>
      <c r="B43" s="2">
        <f t="shared" si="0"/>
        <v>3.1</v>
      </c>
      <c r="D43">
        <f t="shared" si="5"/>
        <v>5.3457463299478851</v>
      </c>
      <c r="E43">
        <f t="shared" ca="1" si="1"/>
        <v>-1.2577186724051428E-12</v>
      </c>
      <c r="F43">
        <f t="shared" ca="1" si="6"/>
        <v>5.3457463299466275</v>
      </c>
      <c r="G43">
        <f t="shared" ca="1" si="2"/>
        <v>-7.1158763052508257E-13</v>
      </c>
      <c r="H43">
        <f t="shared" ca="1" si="7"/>
        <v>5.345746329945916</v>
      </c>
      <c r="J43">
        <f t="shared" ca="1" si="3"/>
        <v>-1.9690915564751776E-12</v>
      </c>
      <c r="L43">
        <f t="shared" si="8"/>
        <v>3.125E-2</v>
      </c>
      <c r="M43">
        <f t="shared" si="9"/>
        <v>3.1249999999999998E-26</v>
      </c>
      <c r="N43">
        <f t="shared" ca="1" si="10"/>
        <v>7.1580759322672165</v>
      </c>
      <c r="O43">
        <f t="shared" ca="1" si="11"/>
        <v>7.0722074139533202</v>
      </c>
      <c r="P43">
        <f t="shared" si="4"/>
        <v>3.0012500000000001E-26</v>
      </c>
      <c r="Q43" s="8"/>
      <c r="R43" s="8"/>
      <c r="S43" s="8"/>
      <c r="T43" s="8"/>
    </row>
    <row r="44" spans="1:20" x14ac:dyDescent="0.25">
      <c r="A44" s="2">
        <v>32</v>
      </c>
      <c r="B44" s="2">
        <f t="shared" si="0"/>
        <v>3.2</v>
      </c>
      <c r="D44">
        <f t="shared" si="5"/>
        <v>5.2388314033489269</v>
      </c>
      <c r="E44">
        <f t="shared" ca="1" si="1"/>
        <v>9.2454091957071477E-13</v>
      </c>
      <c r="F44">
        <f t="shared" ca="1" si="6"/>
        <v>5.2388314033498515</v>
      </c>
      <c r="G44">
        <f t="shared" ca="1" si="2"/>
        <v>3.6148583047894875E-13</v>
      </c>
      <c r="H44">
        <f t="shared" ca="1" si="7"/>
        <v>5.238831403350213</v>
      </c>
      <c r="J44">
        <f t="shared" ca="1" si="3"/>
        <v>1.2860823517257813E-12</v>
      </c>
      <c r="L44">
        <f t="shared" si="8"/>
        <v>3.0303030303030304E-2</v>
      </c>
      <c r="M44">
        <f t="shared" si="9"/>
        <v>3.0303030303030302E-26</v>
      </c>
      <c r="N44">
        <f t="shared" ca="1" si="10"/>
        <v>7.0999170071485196</v>
      </c>
      <c r="O44">
        <f t="shared" ca="1" si="11"/>
        <v>7.014914413621872</v>
      </c>
      <c r="P44">
        <f t="shared" si="4"/>
        <v>2.9103030303030299E-26</v>
      </c>
      <c r="Q44" s="9"/>
      <c r="R44" s="9"/>
      <c r="S44" s="9"/>
      <c r="T44" s="8"/>
    </row>
    <row r="45" spans="1:20" x14ac:dyDescent="0.25">
      <c r="A45" s="2">
        <v>33</v>
      </c>
      <c r="B45" s="2">
        <f t="shared" si="0"/>
        <v>3.3000000000000003</v>
      </c>
      <c r="D45">
        <f t="shared" si="5"/>
        <v>5.1340547752819479</v>
      </c>
      <c r="E45">
        <f t="shared" ca="1" si="1"/>
        <v>3.4037263969471085E-13</v>
      </c>
      <c r="F45">
        <f t="shared" ca="1" si="6"/>
        <v>5.134054775282288</v>
      </c>
      <c r="G45">
        <f t="shared" ca="1" si="2"/>
        <v>3.468339499363388E-13</v>
      </c>
      <c r="H45">
        <f t="shared" ca="1" si="7"/>
        <v>5.1340547752826353</v>
      </c>
      <c r="J45">
        <f t="shared" ca="1" si="3"/>
        <v>6.8745009684789693E-13</v>
      </c>
      <c r="L45">
        <f t="shared" si="8"/>
        <v>2.9411764705882356E-2</v>
      </c>
      <c r="M45">
        <f t="shared" si="9"/>
        <v>2.9411764705882349E-26</v>
      </c>
      <c r="N45">
        <f t="shared" ca="1" si="10"/>
        <v>7.0420975297406994</v>
      </c>
      <c r="O45">
        <f t="shared" ca="1" si="11"/>
        <v>6.9579186670055488</v>
      </c>
      <c r="P45">
        <f t="shared" si="4"/>
        <v>2.8247058823529408E-26</v>
      </c>
      <c r="Q45" s="7"/>
      <c r="R45" s="5"/>
      <c r="S45" s="6"/>
      <c r="T45" s="8"/>
    </row>
    <row r="46" spans="1:20" x14ac:dyDescent="0.25">
      <c r="A46" s="2">
        <v>34</v>
      </c>
      <c r="B46" s="2">
        <f t="shared" si="0"/>
        <v>3.4000000000000004</v>
      </c>
      <c r="D46">
        <f t="shared" si="5"/>
        <v>5.0313736797763084</v>
      </c>
      <c r="E46">
        <f t="shared" ca="1" si="1"/>
        <v>1.0699280007835554E-12</v>
      </c>
      <c r="F46">
        <f t="shared" ca="1" si="6"/>
        <v>5.0313736797773787</v>
      </c>
      <c r="G46">
        <f t="shared" ca="1" si="2"/>
        <v>2.3306004762314159E-13</v>
      </c>
      <c r="H46">
        <f t="shared" ca="1" si="7"/>
        <v>5.0313736797776114</v>
      </c>
      <c r="J46">
        <f t="shared" ca="1" si="3"/>
        <v>1.3029577417000837E-12</v>
      </c>
      <c r="L46">
        <f t="shared" si="8"/>
        <v>2.8571428571428571E-2</v>
      </c>
      <c r="M46">
        <f t="shared" si="9"/>
        <v>2.8571428571428567E-26</v>
      </c>
      <c r="N46">
        <f t="shared" ca="1" si="10"/>
        <v>6.9846482768846112</v>
      </c>
      <c r="O46">
        <f t="shared" ca="1" si="11"/>
        <v>6.9012555791458849</v>
      </c>
      <c r="P46">
        <f t="shared" si="4"/>
        <v>2.7439999999999992E-26</v>
      </c>
      <c r="Q46" s="7"/>
      <c r="R46" s="5"/>
      <c r="S46" s="6"/>
      <c r="T46" s="8"/>
    </row>
    <row r="47" spans="1:20" x14ac:dyDescent="0.25">
      <c r="A47" s="2">
        <v>35</v>
      </c>
      <c r="B47" s="2">
        <f t="shared" si="0"/>
        <v>3.5</v>
      </c>
      <c r="D47">
        <f t="shared" si="5"/>
        <v>4.9307462061807819</v>
      </c>
      <c r="E47">
        <f t="shared" ca="1" si="1"/>
        <v>-3.7454356560854017E-13</v>
      </c>
      <c r="F47">
        <f t="shared" ca="1" si="6"/>
        <v>4.930746206180407</v>
      </c>
      <c r="G47">
        <f t="shared" ca="1" si="2"/>
        <v>-4.6027118140281283E-13</v>
      </c>
      <c r="H47">
        <f t="shared" ca="1" si="7"/>
        <v>4.930746206179947</v>
      </c>
      <c r="J47">
        <f t="shared" ca="1" si="3"/>
        <v>-8.3488771451811772E-13</v>
      </c>
      <c r="L47">
        <f t="shared" si="8"/>
        <v>2.7777777777777776E-2</v>
      </c>
      <c r="M47">
        <f t="shared" si="9"/>
        <v>2.7777777777777772E-26</v>
      </c>
      <c r="N47">
        <f t="shared" ca="1" si="10"/>
        <v>6.9275954415872594</v>
      </c>
      <c r="O47">
        <f t="shared" ca="1" si="11"/>
        <v>6.8449553113469186</v>
      </c>
      <c r="P47">
        <f t="shared" si="4"/>
        <v>2.6677777777777769E-26</v>
      </c>
      <c r="Q47" s="7"/>
      <c r="R47" s="5"/>
      <c r="S47" s="6"/>
      <c r="T47" s="8"/>
    </row>
    <row r="48" spans="1:20" x14ac:dyDescent="0.25">
      <c r="A48" s="2">
        <v>36</v>
      </c>
      <c r="B48" s="2">
        <f t="shared" si="0"/>
        <v>3.6</v>
      </c>
      <c r="D48">
        <f t="shared" si="5"/>
        <v>4.8321312820571665</v>
      </c>
      <c r="E48">
        <f t="shared" ca="1" si="1"/>
        <v>3.2446469600856794E-13</v>
      </c>
      <c r="F48">
        <f t="shared" ca="1" si="6"/>
        <v>4.8321312820574907</v>
      </c>
      <c r="G48">
        <f t="shared" ca="1" si="2"/>
        <v>6.8791812840035844E-14</v>
      </c>
      <c r="H48">
        <f t="shared" ca="1" si="7"/>
        <v>4.832131282057559</v>
      </c>
      <c r="J48">
        <f t="shared" ca="1" si="3"/>
        <v>3.9257486150745535E-13</v>
      </c>
      <c r="L48">
        <f t="shared" si="8"/>
        <v>2.7027027027027025E-2</v>
      </c>
      <c r="M48">
        <f t="shared" si="9"/>
        <v>2.7027027027027022E-26</v>
      </c>
      <c r="N48">
        <f t="shared" ca="1" si="10"/>
        <v>6.8709612751134834</v>
      </c>
      <c r="O48">
        <f t="shared" ca="1" si="11"/>
        <v>6.7890435327555139</v>
      </c>
      <c r="P48">
        <f t="shared" si="4"/>
        <v>2.5956756756756747E-26</v>
      </c>
      <c r="Q48" s="7"/>
      <c r="R48" s="5"/>
      <c r="S48" s="6"/>
      <c r="T48" s="8"/>
    </row>
    <row r="49" spans="1:20" x14ac:dyDescent="0.25">
      <c r="A49" s="2">
        <v>37</v>
      </c>
      <c r="B49" s="2">
        <f t="shared" si="0"/>
        <v>3.7</v>
      </c>
      <c r="D49">
        <f t="shared" si="5"/>
        <v>4.735488656416023</v>
      </c>
      <c r="E49">
        <f t="shared" ca="1" si="1"/>
        <v>8.871101145759983E-14</v>
      </c>
      <c r="F49">
        <f t="shared" ca="1" si="6"/>
        <v>4.7354886564161118</v>
      </c>
      <c r="G49">
        <f t="shared" ca="1" si="2"/>
        <v>1.6702552229675398E-12</v>
      </c>
      <c r="H49">
        <f t="shared" ca="1" si="7"/>
        <v>4.7354886564177825</v>
      </c>
      <c r="J49">
        <f t="shared" ca="1" si="3"/>
        <v>1.7594814494259481E-12</v>
      </c>
      <c r="L49">
        <f t="shared" si="8"/>
        <v>2.6315789473684206E-2</v>
      </c>
      <c r="M49">
        <f t="shared" si="9"/>
        <v>2.6315789473684205E-26</v>
      </c>
      <c r="N49">
        <f t="shared" ca="1" si="10"/>
        <v>6.8147646272530702</v>
      </c>
      <c r="O49">
        <f t="shared" ca="1" si="11"/>
        <v>6.7335420496112137</v>
      </c>
      <c r="P49">
        <f t="shared" si="4"/>
        <v>2.5273684210526311E-26</v>
      </c>
      <c r="Q49" s="7"/>
      <c r="R49" s="5"/>
      <c r="S49" s="6"/>
      <c r="T49" s="8"/>
    </row>
    <row r="50" spans="1:20" x14ac:dyDescent="0.25">
      <c r="A50" s="2">
        <v>38</v>
      </c>
      <c r="B50" s="2">
        <f t="shared" si="0"/>
        <v>3.8000000000000003</v>
      </c>
      <c r="D50">
        <f t="shared" si="5"/>
        <v>4.6407788832877026</v>
      </c>
      <c r="E50">
        <f t="shared" ca="1" si="1"/>
        <v>3.1251608574168764E-13</v>
      </c>
      <c r="F50">
        <f t="shared" ca="1" si="6"/>
        <v>4.6407788832880152</v>
      </c>
      <c r="G50">
        <f t="shared" ca="1" si="2"/>
        <v>-6.1977411232026648E-13</v>
      </c>
      <c r="H50">
        <f t="shared" ca="1" si="7"/>
        <v>4.6407788832873953</v>
      </c>
      <c r="J50">
        <f t="shared" ca="1" si="3"/>
        <v>-3.0730973321624333E-13</v>
      </c>
      <c r="L50">
        <f t="shared" si="8"/>
        <v>2.564102564102564E-2</v>
      </c>
      <c r="M50">
        <f t="shared" si="9"/>
        <v>2.5641025641025636E-26</v>
      </c>
      <c r="N50">
        <f t="shared" ca="1" si="10"/>
        <v>6.7590214030488225</v>
      </c>
      <c r="O50">
        <f t="shared" ca="1" si="11"/>
        <v>6.6784693347080086</v>
      </c>
      <c r="P50">
        <f t="shared" si="4"/>
        <v>2.4625641025641021E-26</v>
      </c>
      <c r="Q50" s="7"/>
      <c r="R50" s="5"/>
      <c r="S50" s="6"/>
      <c r="T50" s="8"/>
    </row>
    <row r="51" spans="1:20" x14ac:dyDescent="0.25">
      <c r="A51" s="2">
        <v>39</v>
      </c>
      <c r="B51" s="2">
        <f t="shared" si="0"/>
        <v>3.9000000000000004</v>
      </c>
      <c r="D51">
        <f t="shared" si="5"/>
        <v>4.5479633056219484</v>
      </c>
      <c r="E51">
        <f t="shared" ca="1" si="1"/>
        <v>-1.2077613082474763E-13</v>
      </c>
      <c r="F51">
        <f t="shared" ca="1" si="6"/>
        <v>4.5479633056218276</v>
      </c>
      <c r="G51">
        <f t="shared" ca="1" si="2"/>
        <v>3.143942856014711E-12</v>
      </c>
      <c r="H51">
        <f t="shared" ca="1" si="7"/>
        <v>4.5479633056249718</v>
      </c>
      <c r="J51">
        <f t="shared" ca="1" si="3"/>
        <v>3.0233593406592263E-12</v>
      </c>
      <c r="L51">
        <f t="shared" si="8"/>
        <v>2.4999999999999994E-2</v>
      </c>
      <c r="M51">
        <f t="shared" si="9"/>
        <v>2.4999999999999995E-26</v>
      </c>
      <c r="N51">
        <f t="shared" ca="1" si="10"/>
        <v>6.7037449506132258</v>
      </c>
      <c r="O51">
        <f t="shared" ca="1" si="11"/>
        <v>6.6238409749878455</v>
      </c>
      <c r="P51">
        <f t="shared" si="4"/>
        <v>2.4009999999999994E-26</v>
      </c>
      <c r="Q51" s="7"/>
      <c r="R51" s="5"/>
      <c r="S51" s="6"/>
      <c r="T51" s="8"/>
    </row>
    <row r="52" spans="1:20" x14ac:dyDescent="0.25">
      <c r="A52" s="2">
        <v>40</v>
      </c>
      <c r="B52" s="2">
        <f t="shared" si="0"/>
        <v>4</v>
      </c>
      <c r="D52">
        <f t="shared" si="5"/>
        <v>4.457004039509509</v>
      </c>
      <c r="E52">
        <f t="shared" ca="1" si="1"/>
        <v>-7.8016253737851548E-15</v>
      </c>
      <c r="F52">
        <f t="shared" ca="1" si="6"/>
        <v>4.457004039509501</v>
      </c>
      <c r="G52">
        <f t="shared" ca="1" si="2"/>
        <v>-1.2313093628073985E-13</v>
      </c>
      <c r="H52">
        <f t="shared" ca="1" si="7"/>
        <v>4.4570040395093775</v>
      </c>
      <c r="J52">
        <f t="shared" ca="1" si="3"/>
        <v>-1.3145040611561853E-13</v>
      </c>
      <c r="L52">
        <f t="shared" si="8"/>
        <v>2.4390243902439022E-2</v>
      </c>
      <c r="M52">
        <f t="shared" si="9"/>
        <v>2.439024390243902E-26</v>
      </c>
      <c r="N52">
        <f t="shared" ca="1" si="10"/>
        <v>6.6489463918058149</v>
      </c>
      <c r="O52">
        <f t="shared" ca="1" si="11"/>
        <v>6.5696700516009612</v>
      </c>
      <c r="P52">
        <f t="shared" si="4"/>
        <v>2.3424390243902434E-26</v>
      </c>
      <c r="Q52" s="7"/>
      <c r="R52" s="5"/>
      <c r="S52" s="6"/>
      <c r="T52" s="8"/>
    </row>
    <row r="53" spans="1:20" x14ac:dyDescent="0.25">
      <c r="A53" s="2">
        <v>41</v>
      </c>
      <c r="B53" s="2">
        <f t="shared" si="0"/>
        <v>4.1000000000000005</v>
      </c>
      <c r="D53">
        <f t="shared" si="5"/>
        <v>4.3678639587193189</v>
      </c>
      <c r="E53">
        <f t="shared" ca="1" si="1"/>
        <v>-9.7735296064462769E-14</v>
      </c>
      <c r="F53">
        <f t="shared" ca="1" si="6"/>
        <v>4.3678639587192212</v>
      </c>
      <c r="G53">
        <f t="shared" ca="1" si="2"/>
        <v>7.3529298758871906E-13</v>
      </c>
      <c r="H53">
        <f t="shared" ca="1" si="7"/>
        <v>4.3678639587199566</v>
      </c>
      <c r="J53">
        <f t="shared" ca="1" si="3"/>
        <v>6.3771210534468992E-13</v>
      </c>
      <c r="L53">
        <f t="shared" si="8"/>
        <v>2.3809523809523808E-2</v>
      </c>
      <c r="M53">
        <f t="shared" si="9"/>
        <v>2.3809523809523806E-26</v>
      </c>
      <c r="N53">
        <f t="shared" ca="1" si="10"/>
        <v>6.5946349053037707</v>
      </c>
      <c r="O53">
        <f t="shared" ca="1" si="11"/>
        <v>6.5159674639696989</v>
      </c>
      <c r="P53">
        <f t="shared" si="4"/>
        <v>2.2866666666666662E-26</v>
      </c>
      <c r="Q53" s="7"/>
      <c r="R53" s="5"/>
      <c r="S53" s="6"/>
      <c r="T53" s="8"/>
    </row>
    <row r="54" spans="1:20" x14ac:dyDescent="0.25">
      <c r="A54" s="2">
        <v>42</v>
      </c>
      <c r="B54" s="2">
        <f t="shared" si="0"/>
        <v>4.2</v>
      </c>
      <c r="D54">
        <f t="shared" si="5"/>
        <v>4.2805066795449322</v>
      </c>
      <c r="E54">
        <f t="shared" ca="1" si="1"/>
        <v>-9.078450110860374E-13</v>
      </c>
      <c r="F54">
        <f t="shared" ca="1" si="6"/>
        <v>4.2805066795440245</v>
      </c>
      <c r="G54">
        <f t="shared" ca="1" si="2"/>
        <v>-9.288060505711047E-13</v>
      </c>
      <c r="H54">
        <f t="shared" ca="1" si="7"/>
        <v>4.2805066795430955</v>
      </c>
      <c r="J54">
        <f t="shared" ca="1" si="3"/>
        <v>-1.836752971939859E-12</v>
      </c>
      <c r="L54">
        <f t="shared" si="8"/>
        <v>2.3255813953488372E-2</v>
      </c>
      <c r="M54">
        <f t="shared" si="9"/>
        <v>2.3255813953488366E-26</v>
      </c>
      <c r="N54">
        <f t="shared" ca="1" si="10"/>
        <v>6.5408179698209645</v>
      </c>
      <c r="O54">
        <f t="shared" ca="1" si="11"/>
        <v>6.462742207197695</v>
      </c>
      <c r="P54">
        <f t="shared" si="4"/>
        <v>2.2334883720930225E-26</v>
      </c>
      <c r="Q54" s="7"/>
      <c r="R54" s="5"/>
      <c r="S54" s="6"/>
      <c r="T54" s="8"/>
    </row>
    <row r="55" spans="1:20" x14ac:dyDescent="0.25">
      <c r="A55" s="2">
        <v>43</v>
      </c>
      <c r="B55" s="2">
        <f t="shared" si="0"/>
        <v>4.3</v>
      </c>
      <c r="D55">
        <f t="shared" si="5"/>
        <v>4.1948965459540339</v>
      </c>
      <c r="E55">
        <f t="shared" ca="1" si="1"/>
        <v>5.7541197142066317E-13</v>
      </c>
      <c r="F55">
        <f t="shared" ca="1" si="6"/>
        <v>4.1948965459546095</v>
      </c>
      <c r="G55">
        <f t="shared" ca="1" si="2"/>
        <v>-9.1936686774991941E-13</v>
      </c>
      <c r="H55">
        <f t="shared" ca="1" si="7"/>
        <v>4.1948965459536902</v>
      </c>
      <c r="J55">
        <f t="shared" ca="1" si="3"/>
        <v>-3.4372504842394846E-13</v>
      </c>
      <c r="L55">
        <f t="shared" si="8"/>
        <v>2.2727272727272724E-2</v>
      </c>
      <c r="M55">
        <f t="shared" si="9"/>
        <v>2.2727272727272723E-26</v>
      </c>
      <c r="N55">
        <f t="shared" ca="1" si="10"/>
        <v>6.4875015738239812</v>
      </c>
      <c r="O55">
        <f t="shared" ca="1" si="11"/>
        <v>6.410001610424545</v>
      </c>
      <c r="P55">
        <f t="shared" si="4"/>
        <v>2.1827272727272723E-26</v>
      </c>
      <c r="Q55" s="7"/>
      <c r="R55" s="5"/>
      <c r="S55" s="6"/>
      <c r="T55" s="8"/>
    </row>
    <row r="56" spans="1:20" x14ac:dyDescent="0.25">
      <c r="A56" s="2">
        <v>44</v>
      </c>
      <c r="B56" s="2">
        <f t="shared" si="0"/>
        <v>4.4000000000000004</v>
      </c>
      <c r="D56">
        <f t="shared" si="5"/>
        <v>4.1109986150349531</v>
      </c>
      <c r="E56">
        <f t="shared" ca="1" si="1"/>
        <v>5.1787292716049738E-13</v>
      </c>
      <c r="F56">
        <f t="shared" ca="1" si="6"/>
        <v>4.1109986150354709</v>
      </c>
      <c r="G56">
        <f t="shared" ca="1" si="2"/>
        <v>-1.154992789218386E-12</v>
      </c>
      <c r="H56">
        <f t="shared" ca="1" si="7"/>
        <v>4.1109986150343163</v>
      </c>
      <c r="J56">
        <f t="shared" ca="1" si="3"/>
        <v>-6.3682392692498979E-13</v>
      </c>
      <c r="L56">
        <f t="shared" si="8"/>
        <v>2.222222222222222E-2</v>
      </c>
      <c r="M56">
        <f t="shared" si="9"/>
        <v>2.2222222222222219E-26</v>
      </c>
      <c r="N56">
        <f t="shared" ca="1" si="10"/>
        <v>6.4346903969619884</v>
      </c>
      <c r="O56">
        <f t="shared" ca="1" si="11"/>
        <v>6.3577515423475015</v>
      </c>
      <c r="P56">
        <f t="shared" si="4"/>
        <v>2.1342222222222219E-26</v>
      </c>
      <c r="Q56" s="8"/>
      <c r="R56" s="8"/>
      <c r="S56" s="8"/>
      <c r="T56" s="8"/>
    </row>
    <row r="57" spans="1:20" x14ac:dyDescent="0.25">
      <c r="A57" s="2">
        <v>45</v>
      </c>
      <c r="B57" s="2">
        <f t="shared" si="0"/>
        <v>4.5</v>
      </c>
      <c r="D57">
        <f t="shared" si="5"/>
        <v>4.0287786427342542</v>
      </c>
      <c r="E57">
        <f t="shared" ca="1" si="1"/>
        <v>-1.3757976440125948E-12</v>
      </c>
      <c r="F57">
        <f t="shared" ca="1" si="6"/>
        <v>4.0287786427328784</v>
      </c>
      <c r="G57">
        <f t="shared" ca="1" si="2"/>
        <v>8.1830460168116017E-13</v>
      </c>
      <c r="H57">
        <f t="shared" ca="1" si="7"/>
        <v>4.0287786427336965</v>
      </c>
      <c r="J57">
        <f t="shared" ca="1" si="3"/>
        <v>-5.5777604757167865E-13</v>
      </c>
      <c r="L57">
        <f t="shared" si="8"/>
        <v>2.1739130434782605E-2</v>
      </c>
      <c r="M57">
        <f t="shared" si="9"/>
        <v>2.1739130434782605E-26</v>
      </c>
      <c r="N57">
        <f t="shared" ca="1" si="10"/>
        <v>6.3823879675222432</v>
      </c>
      <c r="O57">
        <f t="shared" ca="1" si="11"/>
        <v>6.3059965890227483</v>
      </c>
      <c r="P57">
        <f t="shared" si="4"/>
        <v>2.0878260869565214E-26</v>
      </c>
    </row>
    <row r="58" spans="1:20" x14ac:dyDescent="0.25">
      <c r="A58" s="2">
        <v>46</v>
      </c>
      <c r="B58" s="2">
        <f t="shared" si="0"/>
        <v>4.6000000000000005</v>
      </c>
      <c r="D58">
        <f t="shared" si="5"/>
        <v>3.9482030698795691</v>
      </c>
      <c r="E58">
        <f t="shared" ca="1" si="1"/>
        <v>-9.0921115383581621E-13</v>
      </c>
      <c r="F58">
        <f t="shared" ca="1" si="6"/>
        <v>3.9482030698786601</v>
      </c>
      <c r="G58">
        <f t="shared" ca="1" si="2"/>
        <v>5.3198202889449727E-13</v>
      </c>
      <c r="H58">
        <f t="shared" ca="1" si="7"/>
        <v>3.9482030698791921</v>
      </c>
      <c r="J58">
        <f t="shared" ca="1" si="3"/>
        <v>-3.7703173916270316E-13</v>
      </c>
      <c r="L58">
        <f t="shared" si="8"/>
        <v>2.1276595744680851E-2</v>
      </c>
      <c r="M58">
        <f t="shared" si="9"/>
        <v>2.1276595744680847E-26</v>
      </c>
      <c r="N58">
        <f t="shared" ca="1" si="10"/>
        <v>6.3305967994872852</v>
      </c>
      <c r="O58">
        <f t="shared" ca="1" si="11"/>
        <v>6.254740208171798</v>
      </c>
      <c r="P58">
        <f t="shared" si="4"/>
        <v>2.0434042553191484E-26</v>
      </c>
    </row>
    <row r="59" spans="1:20" x14ac:dyDescent="0.25">
      <c r="A59" s="2">
        <v>47</v>
      </c>
      <c r="B59" s="2">
        <f t="shared" si="0"/>
        <v>4.7</v>
      </c>
      <c r="D59">
        <f t="shared" si="5"/>
        <v>3.8692390084819777</v>
      </c>
      <c r="E59">
        <f t="shared" ca="1" si="1"/>
        <v>1.0851994616493414E-12</v>
      </c>
      <c r="F59">
        <f t="shared" ca="1" si="6"/>
        <v>3.869239008483063</v>
      </c>
      <c r="G59">
        <f t="shared" ca="1" si="2"/>
        <v>1.5150295424877688E-12</v>
      </c>
      <c r="H59">
        <f t="shared" ca="1" si="7"/>
        <v>3.8692390084845782</v>
      </c>
      <c r="J59">
        <f t="shared" ca="1" si="3"/>
        <v>2.6005864128819667E-12</v>
      </c>
      <c r="L59">
        <f t="shared" si="8"/>
        <v>2.0833333333333332E-2</v>
      </c>
      <c r="M59">
        <f t="shared" si="9"/>
        <v>2.0833333333333329E-26</v>
      </c>
      <c r="N59">
        <f t="shared" ca="1" si="10"/>
        <v>6.2793185121747284</v>
      </c>
      <c r="O59">
        <f t="shared" ca="1" si="11"/>
        <v>6.2039848634975394</v>
      </c>
      <c r="P59">
        <f t="shared" si="4"/>
        <v>2.0008333333333328E-26</v>
      </c>
    </row>
    <row r="60" spans="1:20" x14ac:dyDescent="0.25">
      <c r="A60" s="2">
        <v>48</v>
      </c>
      <c r="B60" s="2">
        <f t="shared" si="0"/>
        <v>4.8000000000000007</v>
      </c>
      <c r="D60">
        <f t="shared" si="5"/>
        <v>3.7918542283123382</v>
      </c>
      <c r="E60">
        <f t="shared" ca="1" si="1"/>
        <v>1.1652529145489936E-12</v>
      </c>
      <c r="F60">
        <f t="shared" ca="1" si="6"/>
        <v>3.7918542283135035</v>
      </c>
      <c r="G60">
        <f t="shared" ca="1" si="2"/>
        <v>-3.0413651158652645E-13</v>
      </c>
      <c r="H60">
        <f t="shared" ca="1" si="7"/>
        <v>3.7918542283131993</v>
      </c>
      <c r="J60">
        <f t="shared" ca="1" si="3"/>
        <v>8.6108897789927141E-13</v>
      </c>
      <c r="L60">
        <f t="shared" si="8"/>
        <v>2.0408163265306117E-2</v>
      </c>
      <c r="M60">
        <f t="shared" si="9"/>
        <v>2.0408163265306116E-26</v>
      </c>
      <c r="N60">
        <f t="shared" ca="1" si="10"/>
        <v>6.2285539349530641</v>
      </c>
      <c r="O60">
        <f t="shared" ca="1" si="11"/>
        <v>6.1537321419312336</v>
      </c>
      <c r="P60">
        <f t="shared" si="4"/>
        <v>1.9599999999999993E-26</v>
      </c>
    </row>
    <row r="61" spans="1:20" x14ac:dyDescent="0.25">
      <c r="A61" s="2">
        <v>49</v>
      </c>
      <c r="B61" s="2">
        <f t="shared" si="0"/>
        <v>4.9000000000000004</v>
      </c>
      <c r="D61">
        <f t="shared" si="5"/>
        <v>3.7160171437460914</v>
      </c>
      <c r="E61">
        <f t="shared" ca="1" si="1"/>
        <v>1.0897809334399148E-12</v>
      </c>
      <c r="F61">
        <f t="shared" ca="1" si="6"/>
        <v>3.7160171437471812</v>
      </c>
      <c r="G61">
        <f t="shared" ca="1" si="2"/>
        <v>9.2375661177657154E-13</v>
      </c>
      <c r="H61">
        <f t="shared" ca="1" si="7"/>
        <v>3.7160171437481049</v>
      </c>
      <c r="J61">
        <f t="shared" ca="1" si="3"/>
        <v>2.0135004774601839E-12</v>
      </c>
      <c r="L61">
        <f t="shared" si="8"/>
        <v>1.9999999999999997E-2</v>
      </c>
      <c r="M61">
        <f t="shared" si="9"/>
        <v>1.9999999999999992E-26</v>
      </c>
      <c r="N61">
        <f t="shared" ca="1" si="10"/>
        <v>6.1783031991289645</v>
      </c>
      <c r="O61">
        <f t="shared" ca="1" si="11"/>
        <v>6.1039828562540031</v>
      </c>
      <c r="P61">
        <f t="shared" si="4"/>
        <v>1.9207999999999993E-26</v>
      </c>
    </row>
    <row r="62" spans="1:20" x14ac:dyDescent="0.25">
      <c r="A62" s="2">
        <v>50</v>
      </c>
      <c r="B62" s="2">
        <f t="shared" si="0"/>
        <v>5</v>
      </c>
      <c r="D62">
        <f t="shared" si="5"/>
        <v>3.6416968008711694</v>
      </c>
      <c r="E62">
        <f t="shared" ca="1" si="1"/>
        <v>-7.9317471951091058E-13</v>
      </c>
      <c r="F62">
        <f t="shared" ca="1" si="6"/>
        <v>3.6416968008703763</v>
      </c>
      <c r="G62">
        <f t="shared" ca="1" si="2"/>
        <v>-1.2197991585457356E-12</v>
      </c>
      <c r="H62">
        <f t="shared" ca="1" si="7"/>
        <v>3.6416968008691564</v>
      </c>
      <c r="J62">
        <f t="shared" ca="1" si="3"/>
        <v>-2.0130563882503338E-12</v>
      </c>
      <c r="L62">
        <f t="shared" si="8"/>
        <v>1.9607843137254898E-2</v>
      </c>
      <c r="M62">
        <f t="shared" si="9"/>
        <v>1.9607843137254895E-26</v>
      </c>
      <c r="N62">
        <f t="shared" ca="1" si="10"/>
        <v>6.1285658187709293</v>
      </c>
      <c r="O62">
        <f t="shared" ca="1" si="11"/>
        <v>6.054737135146385</v>
      </c>
      <c r="P62">
        <f t="shared" si="4"/>
        <v>1.8831372549019601E-26</v>
      </c>
    </row>
    <row r="63" spans="1:20" x14ac:dyDescent="0.25">
      <c r="A63" s="2">
        <v>51</v>
      </c>
      <c r="B63" s="2">
        <f t="shared" si="0"/>
        <v>5.1000000000000005</v>
      </c>
      <c r="D63">
        <f t="shared" si="5"/>
        <v>3.5688628648537462</v>
      </c>
      <c r="E63">
        <f t="shared" ca="1" si="1"/>
        <v>-4.6668528540768038E-13</v>
      </c>
      <c r="F63">
        <f t="shared" ca="1" si="6"/>
        <v>3.5688628648532794</v>
      </c>
      <c r="G63">
        <f t="shared" ca="1" si="2"/>
        <v>5.4011606036667371E-13</v>
      </c>
      <c r="H63">
        <f t="shared" ca="1" si="7"/>
        <v>3.5688628648538194</v>
      </c>
      <c r="J63">
        <f t="shared" ca="1" si="3"/>
        <v>7.3274719625260332E-14</v>
      </c>
      <c r="L63">
        <f t="shared" si="8"/>
        <v>1.9230769230769225E-2</v>
      </c>
      <c r="M63">
        <f t="shared" si="9"/>
        <v>1.9230769230769222E-26</v>
      </c>
      <c r="N63">
        <f t="shared" ca="1" si="10"/>
        <v>6.079340761964831</v>
      </c>
      <c r="O63">
        <f t="shared" ca="1" si="11"/>
        <v>6.0059945023955104</v>
      </c>
      <c r="P63">
        <f t="shared" si="4"/>
        <v>1.846923076923076E-26</v>
      </c>
    </row>
    <row r="64" spans="1:20" x14ac:dyDescent="0.25">
      <c r="A64" s="2">
        <v>52</v>
      </c>
      <c r="B64" s="2">
        <f t="shared" si="0"/>
        <v>5.2</v>
      </c>
      <c r="D64">
        <f t="shared" si="5"/>
        <v>3.4974856075566714</v>
      </c>
      <c r="E64">
        <f t="shared" ca="1" si="1"/>
        <v>-4.3427051272812542E-13</v>
      </c>
      <c r="F64">
        <f t="shared" ca="1" si="6"/>
        <v>3.4974856075562371</v>
      </c>
      <c r="G64">
        <f t="shared" ca="1" si="2"/>
        <v>-2.2498276333421364E-13</v>
      </c>
      <c r="H64">
        <f t="shared" ca="1" si="7"/>
        <v>3.4974856075560119</v>
      </c>
      <c r="J64">
        <f t="shared" ca="1" si="3"/>
        <v>-6.5947247662734299E-13</v>
      </c>
      <c r="L64">
        <f t="shared" si="8"/>
        <v>1.8867924528301879E-2</v>
      </c>
      <c r="M64">
        <f t="shared" si="9"/>
        <v>1.8867924528301878E-26</v>
      </c>
      <c r="N64">
        <f t="shared" ca="1" si="10"/>
        <v>6.0306265137684383</v>
      </c>
      <c r="O64">
        <f t="shared" ca="1" si="11"/>
        <v>5.9577539467255338</v>
      </c>
      <c r="P64">
        <f t="shared" si="4"/>
        <v>1.8120754716981122E-26</v>
      </c>
    </row>
    <row r="65" spans="1:16" x14ac:dyDescent="0.25">
      <c r="A65" s="2">
        <v>53</v>
      </c>
      <c r="B65" s="2">
        <f t="shared" si="0"/>
        <v>5.3000000000000007</v>
      </c>
      <c r="D65">
        <f t="shared" si="5"/>
        <v>3.4275358954055379</v>
      </c>
      <c r="E65">
        <f t="shared" ca="1" si="1"/>
        <v>6.5338691053839383E-13</v>
      </c>
      <c r="F65">
        <f t="shared" ca="1" si="6"/>
        <v>3.4275358954061912</v>
      </c>
      <c r="G65">
        <f t="shared" ca="1" si="2"/>
        <v>4.4545164948262471E-13</v>
      </c>
      <c r="H65">
        <f t="shared" ca="1" si="7"/>
        <v>3.4275358954066366</v>
      </c>
      <c r="J65">
        <f t="shared" ca="1" si="3"/>
        <v>1.0986767051690549E-12</v>
      </c>
      <c r="L65">
        <f t="shared" si="8"/>
        <v>1.8518518518518511E-2</v>
      </c>
      <c r="M65">
        <f t="shared" si="9"/>
        <v>1.8518518518518509E-26</v>
      </c>
      <c r="N65">
        <f t="shared" ca="1" si="10"/>
        <v>5.9824211319469232</v>
      </c>
      <c r="O65">
        <f t="shared" ca="1" si="11"/>
        <v>5.9100139834930694</v>
      </c>
      <c r="P65">
        <f t="shared" si="4"/>
        <v>1.7785185185185175E-26</v>
      </c>
    </row>
    <row r="66" spans="1:16" x14ac:dyDescent="0.25">
      <c r="A66" s="2">
        <v>54</v>
      </c>
      <c r="B66" s="2">
        <f t="shared" si="0"/>
        <v>5.4</v>
      </c>
      <c r="D66">
        <f t="shared" si="5"/>
        <v>3.3589851774974271</v>
      </c>
      <c r="E66">
        <f t="shared" ca="1" si="1"/>
        <v>2.5844440584083466E-13</v>
      </c>
      <c r="F66">
        <f t="shared" ca="1" si="6"/>
        <v>3.3589851774976855</v>
      </c>
      <c r="G66">
        <f t="shared" ca="1" si="2"/>
        <v>1.0987196280821323E-12</v>
      </c>
      <c r="H66">
        <f t="shared" ca="1" si="7"/>
        <v>3.3589851774987842</v>
      </c>
      <c r="J66">
        <f t="shared" ca="1" si="3"/>
        <v>1.3571366253017914E-12</v>
      </c>
      <c r="L66">
        <f t="shared" si="8"/>
        <v>1.8181818181818174E-2</v>
      </c>
      <c r="M66">
        <f t="shared" si="9"/>
        <v>1.8181818181818171E-26</v>
      </c>
      <c r="N66">
        <f t="shared" ca="1" si="10"/>
        <v>5.9347222964115023</v>
      </c>
      <c r="O66">
        <f t="shared" ca="1" si="11"/>
        <v>5.8627727093079844</v>
      </c>
      <c r="P66">
        <f t="shared" si="4"/>
        <v>1.746181818181817E-26</v>
      </c>
    </row>
    <row r="67" spans="1:16" x14ac:dyDescent="0.25">
      <c r="A67" s="2">
        <v>55</v>
      </c>
      <c r="B67" s="2">
        <f t="shared" si="0"/>
        <v>5.5</v>
      </c>
      <c r="D67">
        <f t="shared" si="5"/>
        <v>3.2918054739474787</v>
      </c>
      <c r="E67">
        <f t="shared" ca="1" si="1"/>
        <v>-6.7579484351452955E-13</v>
      </c>
      <c r="F67">
        <f t="shared" ca="1" si="6"/>
        <v>3.2918054739468028</v>
      </c>
      <c r="G67">
        <f t="shared" ca="1" si="2"/>
        <v>6.8838969711733644E-13</v>
      </c>
      <c r="H67">
        <f t="shared" ca="1" si="7"/>
        <v>3.2918054739474911</v>
      </c>
      <c r="J67">
        <f t="shared" ca="1" si="3"/>
        <v>1.2434497875801753E-14</v>
      </c>
      <c r="L67">
        <f t="shared" si="8"/>
        <v>1.7857142857142849E-2</v>
      </c>
      <c r="M67">
        <f t="shared" si="9"/>
        <v>1.7857142857142849E-26</v>
      </c>
      <c r="N67">
        <f t="shared" ca="1" si="10"/>
        <v>5.8875273531532164</v>
      </c>
      <c r="O67">
        <f t="shared" ca="1" si="11"/>
        <v>5.8160278504832723</v>
      </c>
      <c r="P67">
        <f t="shared" si="4"/>
        <v>1.7149999999999992E-26</v>
      </c>
    </row>
    <row r="68" spans="1:16" x14ac:dyDescent="0.25">
      <c r="A68" s="2">
        <v>56</v>
      </c>
      <c r="B68" s="2">
        <f t="shared" si="0"/>
        <v>5.6000000000000005</v>
      </c>
      <c r="D68">
        <f t="shared" si="5"/>
        <v>3.2259693644685292</v>
      </c>
      <c r="E68">
        <f t="shared" ca="1" si="1"/>
        <v>-8.2109170875283534E-13</v>
      </c>
      <c r="F68">
        <f t="shared" ca="1" si="6"/>
        <v>3.2259693644677081</v>
      </c>
      <c r="G68">
        <f t="shared" ca="1" si="2"/>
        <v>1.4305254034492417E-12</v>
      </c>
      <c r="H68">
        <f t="shared" ca="1" si="7"/>
        <v>3.2259693644691385</v>
      </c>
      <c r="J68">
        <f t="shared" ca="1" si="3"/>
        <v>6.0929039591428591E-13</v>
      </c>
      <c r="L68">
        <f t="shared" si="8"/>
        <v>1.7543859649122803E-2</v>
      </c>
      <c r="M68">
        <f t="shared" si="9"/>
        <v>1.7543859649122799E-26</v>
      </c>
      <c r="N68">
        <f t="shared" ca="1" si="10"/>
        <v>5.8408333533517416</v>
      </c>
      <c r="O68">
        <f t="shared" ca="1" si="11"/>
        <v>5.7697768060901522</v>
      </c>
      <c r="P68">
        <f t="shared" si="4"/>
        <v>1.6849122807017534E-26</v>
      </c>
    </row>
    <row r="69" spans="1:16" x14ac:dyDescent="0.25">
      <c r="A69" s="2">
        <v>57</v>
      </c>
      <c r="B69" s="2">
        <f t="shared" si="0"/>
        <v>5.7</v>
      </c>
      <c r="D69">
        <f t="shared" si="5"/>
        <v>3.1614499771791587</v>
      </c>
      <c r="E69">
        <f t="shared" ca="1" si="1"/>
        <v>-1.3821601276095118E-12</v>
      </c>
      <c r="F69">
        <f t="shared" ca="1" si="6"/>
        <v>3.1614499771777766</v>
      </c>
      <c r="G69">
        <f t="shared" ca="1" si="2"/>
        <v>-1.8137557559868056E-12</v>
      </c>
      <c r="H69">
        <f t="shared" ca="1" si="7"/>
        <v>3.161449977175963</v>
      </c>
      <c r="J69">
        <f t="shared" ca="1" si="3"/>
        <v>-3.1956659540810506E-12</v>
      </c>
      <c r="L69">
        <f t="shared" si="8"/>
        <v>1.724137931034482E-2</v>
      </c>
      <c r="M69">
        <f t="shared" si="9"/>
        <v>1.724137931034482E-26</v>
      </c>
      <c r="N69">
        <f t="shared" ca="1" si="10"/>
        <v>5.7946370882452625</v>
      </c>
      <c r="O69">
        <f t="shared" ca="1" si="11"/>
        <v>5.7240166862847071</v>
      </c>
      <c r="P69">
        <f t="shared" si="4"/>
        <v>1.6558620689655165E-26</v>
      </c>
    </row>
    <row r="70" spans="1:16" x14ac:dyDescent="0.25">
      <c r="A70" s="2">
        <v>58</v>
      </c>
      <c r="B70" s="2">
        <f t="shared" si="0"/>
        <v>5.8000000000000007</v>
      </c>
      <c r="D70">
        <f t="shared" si="5"/>
        <v>3.0982209776355756</v>
      </c>
      <c r="E70">
        <f t="shared" ca="1" si="1"/>
        <v>-1.8675768928314632E-12</v>
      </c>
      <c r="F70">
        <f t="shared" ca="1" si="6"/>
        <v>3.0982209776337082</v>
      </c>
      <c r="G70">
        <f t="shared" ca="1" si="2"/>
        <v>-6.2299835665468818E-14</v>
      </c>
      <c r="H70">
        <f t="shared" ca="1" si="7"/>
        <v>3.098220977633646</v>
      </c>
      <c r="J70">
        <f t="shared" ca="1" si="3"/>
        <v>-1.9295676167985221E-12</v>
      </c>
      <c r="L70">
        <f t="shared" si="8"/>
        <v>1.6949152542372878E-2</v>
      </c>
      <c r="M70">
        <f t="shared" si="9"/>
        <v>1.6949152542372875E-26</v>
      </c>
      <c r="N70">
        <f t="shared" ca="1" si="10"/>
        <v>5.7489351202687944</v>
      </c>
      <c r="O70">
        <f t="shared" ca="1" si="11"/>
        <v>5.6787443464803573</v>
      </c>
      <c r="P70">
        <f t="shared" si="4"/>
        <v>1.6277966101694908E-26</v>
      </c>
    </row>
    <row r="71" spans="1:16" x14ac:dyDescent="0.25">
      <c r="A71" s="2">
        <v>59</v>
      </c>
      <c r="B71" s="2">
        <f t="shared" si="0"/>
        <v>5.9</v>
      </c>
      <c r="D71">
        <f t="shared" si="5"/>
        <v>3.0362565580828642</v>
      </c>
      <c r="E71">
        <f t="shared" ca="1" si="1"/>
        <v>-1.0456716042686165E-12</v>
      </c>
      <c r="F71">
        <f t="shared" ca="1" si="6"/>
        <v>3.0362565580818184</v>
      </c>
      <c r="G71">
        <f t="shared" ca="1" si="2"/>
        <v>5.8869538542352036E-13</v>
      </c>
      <c r="H71">
        <f t="shared" ca="1" si="7"/>
        <v>3.0362565580824072</v>
      </c>
      <c r="J71">
        <f t="shared" ca="1" si="3"/>
        <v>-4.5696779693571443E-13</v>
      </c>
      <c r="L71">
        <f t="shared" si="8"/>
        <v>1.6666666666666663E-2</v>
      </c>
      <c r="M71">
        <f t="shared" si="9"/>
        <v>1.6666666666666663E-26</v>
      </c>
      <c r="N71">
        <f t="shared" ca="1" si="10"/>
        <v>5.7037238108990209</v>
      </c>
      <c r="O71">
        <f t="shared" ca="1" si="11"/>
        <v>5.6339564178634181</v>
      </c>
      <c r="P71">
        <f t="shared" si="4"/>
        <v>1.6006666666666663E-26</v>
      </c>
    </row>
    <row r="72" spans="1:16" x14ac:dyDescent="0.25">
      <c r="A72" s="2">
        <v>60</v>
      </c>
      <c r="B72" s="2">
        <f t="shared" si="0"/>
        <v>6</v>
      </c>
      <c r="D72">
        <f t="shared" si="5"/>
        <v>2.975531426921207</v>
      </c>
      <c r="E72">
        <f t="shared" ca="1" si="1"/>
        <v>-2.8113275492368577E-13</v>
      </c>
      <c r="F72">
        <f t="shared" ca="1" si="6"/>
        <v>2.9755314269209259</v>
      </c>
      <c r="G72">
        <f t="shared" ca="1" si="2"/>
        <v>-5.2357976109138699E-13</v>
      </c>
      <c r="H72">
        <f t="shared" ca="1" si="7"/>
        <v>2.9755314269204023</v>
      </c>
      <c r="J72">
        <f t="shared" ca="1" si="3"/>
        <v>-8.0468964824831346E-13</v>
      </c>
      <c r="L72">
        <f t="shared" si="8"/>
        <v>1.6393442622950817E-2</v>
      </c>
      <c r="M72">
        <f t="shared" si="9"/>
        <v>1.6393442622950814E-26</v>
      </c>
      <c r="N72">
        <f t="shared" ca="1" si="10"/>
        <v>5.6589993455878957</v>
      </c>
      <c r="O72">
        <f t="shared" ca="1" si="11"/>
        <v>5.5896493346810407</v>
      </c>
      <c r="P72">
        <f t="shared" si="4"/>
        <v>1.574426229508196E-26</v>
      </c>
    </row>
    <row r="73" spans="1:16" x14ac:dyDescent="0.25">
      <c r="A73" s="2">
        <v>61</v>
      </c>
      <c r="B73" s="2">
        <f t="shared" si="0"/>
        <v>6.1000000000000005</v>
      </c>
      <c r="D73">
        <f t="shared" si="5"/>
        <v>2.9160207983827826</v>
      </c>
      <c r="E73">
        <f t="shared" ca="1" si="1"/>
        <v>-3.5067388877983197E-14</v>
      </c>
      <c r="F73">
        <f t="shared" ca="1" si="6"/>
        <v>2.9160207983827475</v>
      </c>
      <c r="G73">
        <f t="shared" ca="1" si="2"/>
        <v>-4.3079888583834855E-13</v>
      </c>
      <c r="H73">
        <f t="shared" ca="1" si="7"/>
        <v>2.9160207983823168</v>
      </c>
      <c r="J73">
        <f t="shared" ca="1" si="3"/>
        <v>-4.6584958113271568E-13</v>
      </c>
      <c r="L73">
        <f t="shared" si="8"/>
        <v>1.6129032258064512E-2</v>
      </c>
      <c r="M73">
        <f t="shared" si="9"/>
        <v>1.612903225806451E-26</v>
      </c>
      <c r="N73">
        <f t="shared" ca="1" si="10"/>
        <v>5.6147577561168385</v>
      </c>
      <c r="O73">
        <f t="shared" ca="1" si="11"/>
        <v>5.5458193586761375</v>
      </c>
      <c r="P73">
        <f t="shared" si="4"/>
        <v>1.5490322580645155E-26</v>
      </c>
    </row>
    <row r="74" spans="1:16" x14ac:dyDescent="0.25">
      <c r="A74" s="2">
        <v>62</v>
      </c>
      <c r="B74" s="2">
        <f t="shared" si="0"/>
        <v>6.2</v>
      </c>
      <c r="D74">
        <f t="shared" si="5"/>
        <v>2.857700382415127</v>
      </c>
      <c r="E74">
        <f t="shared" ca="1" si="1"/>
        <v>-1.2145550267821071E-13</v>
      </c>
      <c r="F74">
        <f t="shared" ca="1" si="6"/>
        <v>2.8577003824150058</v>
      </c>
      <c r="G74">
        <f t="shared" ca="1" si="2"/>
        <v>1.2270260816512398E-12</v>
      </c>
      <c r="H74">
        <f t="shared" ca="1" si="7"/>
        <v>2.8577003824162328</v>
      </c>
      <c r="J74">
        <f t="shared" ca="1" si="3"/>
        <v>1.1057821325266559E-12</v>
      </c>
      <c r="L74">
        <f t="shared" si="8"/>
        <v>1.5873015873015869E-2</v>
      </c>
      <c r="M74">
        <f t="shared" si="9"/>
        <v>1.5873015873015868E-26</v>
      </c>
      <c r="N74">
        <f t="shared" ca="1" si="10"/>
        <v>5.5709949406612731</v>
      </c>
      <c r="O74">
        <f t="shared" ca="1" si="11"/>
        <v>5.5024626009945017</v>
      </c>
      <c r="P74">
        <f t="shared" si="4"/>
        <v>1.524444444444444E-26</v>
      </c>
    </row>
    <row r="75" spans="1:16" x14ac:dyDescent="0.25">
      <c r="A75" s="2">
        <v>63</v>
      </c>
      <c r="B75" s="2">
        <f t="shared" si="0"/>
        <v>6.3000000000000007</v>
      </c>
      <c r="D75">
        <f t="shared" si="5"/>
        <v>2.8005463747668244</v>
      </c>
      <c r="E75">
        <f t="shared" ca="1" si="1"/>
        <v>4.0009365154458875E-13</v>
      </c>
      <c r="F75">
        <f t="shared" ca="1" si="6"/>
        <v>2.8005463747672246</v>
      </c>
      <c r="G75">
        <f t="shared" ca="1" si="2"/>
        <v>8.5053822469381523E-14</v>
      </c>
      <c r="H75">
        <f t="shared" ca="1" si="7"/>
        <v>2.8005463747673098</v>
      </c>
      <c r="J75">
        <f t="shared" ca="1" si="3"/>
        <v>4.8538950636611844E-13</v>
      </c>
      <c r="L75">
        <f t="shared" si="8"/>
        <v>1.5624999999999997E-2</v>
      </c>
      <c r="M75">
        <f t="shared" si="9"/>
        <v>1.5624999999999996E-26</v>
      </c>
      <c r="N75">
        <f t="shared" ca="1" si="10"/>
        <v>5.52770668181918</v>
      </c>
      <c r="O75">
        <f t="shared" ca="1" si="11"/>
        <v>5.4595750418480478</v>
      </c>
      <c r="P75">
        <f t="shared" si="4"/>
        <v>1.5006249999999998E-26</v>
      </c>
    </row>
    <row r="76" spans="1:16" x14ac:dyDescent="0.25">
      <c r="A76" s="2">
        <v>64</v>
      </c>
      <c r="B76" s="2">
        <f t="shared" si="0"/>
        <v>6.4</v>
      </c>
      <c r="D76">
        <f t="shared" si="5"/>
        <v>2.7445354472714878</v>
      </c>
      <c r="E76">
        <f t="shared" ca="1" si="1"/>
        <v>5.8899524614877775E-14</v>
      </c>
      <c r="F76">
        <f t="shared" ca="1" si="6"/>
        <v>2.7445354472715469</v>
      </c>
      <c r="G76">
        <f t="shared" ca="1" si="2"/>
        <v>7.1276713686772954E-13</v>
      </c>
      <c r="H76">
        <f t="shared" ca="1" si="7"/>
        <v>2.7445354472722596</v>
      </c>
      <c r="J76">
        <f t="shared" ca="1" si="3"/>
        <v>7.7182704671940883E-13</v>
      </c>
      <c r="L76">
        <f t="shared" si="8"/>
        <v>1.538461538461538E-2</v>
      </c>
      <c r="M76">
        <f t="shared" si="9"/>
        <v>1.5384615384615381E-26</v>
      </c>
      <c r="N76">
        <f t="shared" ca="1" si="10"/>
        <v>5.4848886628261502</v>
      </c>
      <c r="O76">
        <f t="shared" ca="1" si="11"/>
        <v>5.4171525481827967</v>
      </c>
      <c r="P76">
        <f t="shared" si="4"/>
        <v>1.4775384615384612E-26</v>
      </c>
    </row>
    <row r="77" spans="1:16" x14ac:dyDescent="0.25">
      <c r="A77" s="2">
        <v>65</v>
      </c>
      <c r="B77" s="2">
        <f t="shared" ref="B77:B112" si="12">A77*$B$7+$B$8</f>
        <v>6.5</v>
      </c>
      <c r="D77">
        <f t="shared" si="5"/>
        <v>2.689644738326058</v>
      </c>
      <c r="E77">
        <f t="shared" ref="E77:E112" ca="1" si="13">IF($H$3=0,$H$2,NORMINV(RAND(),$H$2,$H$3))</f>
        <v>-9.1224960936808743E-14</v>
      </c>
      <c r="F77">
        <f t="shared" ca="1" si="6"/>
        <v>2.689644738325967</v>
      </c>
      <c r="G77">
        <f t="shared" ref="G77:G112" ca="1" si="14">IF($K$3=0,$K$2,NORMINV(RAND(),$K$2,$K$3))</f>
        <v>-4.1628901083242228E-13</v>
      </c>
      <c r="H77">
        <f t="shared" ca="1" si="7"/>
        <v>2.6896447383255508</v>
      </c>
      <c r="J77">
        <f t="shared" ref="J77:J112" ca="1" si="15">H77-D77</f>
        <v>-5.0714987764877151E-13</v>
      </c>
      <c r="L77">
        <f t="shared" si="8"/>
        <v>1.515151515151515E-2</v>
      </c>
      <c r="M77">
        <f t="shared" si="9"/>
        <v>1.5151515151515148E-26</v>
      </c>
      <c r="N77">
        <f t="shared" ca="1" si="10"/>
        <v>5.4425364821518984</v>
      </c>
      <c r="O77">
        <f t="shared" ca="1" si="11"/>
        <v>5.3751908895696268</v>
      </c>
      <c r="P77">
        <f t="shared" ref="P77:P112" si="16">$B$2*M77*$B$2</f>
        <v>1.4551515151515147E-26</v>
      </c>
    </row>
    <row r="78" spans="1:16" x14ac:dyDescent="0.25">
      <c r="A78" s="2">
        <v>66</v>
      </c>
      <c r="B78" s="2">
        <f t="shared" si="12"/>
        <v>6.6000000000000005</v>
      </c>
      <c r="D78">
        <f t="shared" ref="D78:D112" si="17">$B$2*D77</f>
        <v>2.6358518435595366</v>
      </c>
      <c r="E78">
        <f t="shared" ca="1" si="13"/>
        <v>-1.7569425521242717E-13</v>
      </c>
      <c r="F78">
        <f t="shared" ref="F78:F112" ca="1" si="18">D78+E78</f>
        <v>2.6358518435593608</v>
      </c>
      <c r="G78">
        <f t="shared" ca="1" si="14"/>
        <v>-3.757538021292502E-14</v>
      </c>
      <c r="H78">
        <f t="shared" ref="H78:H112" ca="1" si="19">F78+G78</f>
        <v>2.635851843559323</v>
      </c>
      <c r="J78">
        <f t="shared" ca="1" si="15"/>
        <v>-2.1360690993788012E-13</v>
      </c>
      <c r="L78">
        <f t="shared" ref="L78:L112" si="20">M77/(M77+$N$2)</f>
        <v>1.4925373134328354E-2</v>
      </c>
      <c r="M78">
        <f t="shared" ref="M78:M112" si="21">(1-L78)*M77</f>
        <v>1.4925373134328354E-26</v>
      </c>
      <c r="N78">
        <f t="shared" ref="N78:N112" ca="1" si="22">N77 + L78*(H78 - N77)</f>
        <v>5.4006456666505169</v>
      </c>
      <c r="O78">
        <f t="shared" ref="O78:O112" ca="1" si="23">$B$2*N77</f>
        <v>5.3336857525088606</v>
      </c>
      <c r="P78">
        <f t="shared" si="16"/>
        <v>1.433432835820895E-26</v>
      </c>
    </row>
    <row r="79" spans="1:16" x14ac:dyDescent="0.25">
      <c r="A79" s="2">
        <v>67</v>
      </c>
      <c r="B79" s="2">
        <f t="shared" si="12"/>
        <v>6.7</v>
      </c>
      <c r="D79">
        <f t="shared" si="17"/>
        <v>2.5831348066883457</v>
      </c>
      <c r="E79">
        <f t="shared" ca="1" si="13"/>
        <v>5.1921549308940239E-14</v>
      </c>
      <c r="F79">
        <f t="shared" ca="1" si="18"/>
        <v>2.5831348066883977</v>
      </c>
      <c r="G79">
        <f t="shared" ca="1" si="14"/>
        <v>-1.1393903884417014E-12</v>
      </c>
      <c r="H79">
        <f t="shared" ca="1" si="19"/>
        <v>2.5831348066872581</v>
      </c>
      <c r="J79">
        <f t="shared" ca="1" si="15"/>
        <v>-1.0875744749228033E-12</v>
      </c>
      <c r="L79">
        <f t="shared" si="20"/>
        <v>1.4705882352941175E-2</v>
      </c>
      <c r="M79">
        <f t="shared" si="21"/>
        <v>1.4705882352941175E-26</v>
      </c>
      <c r="N79">
        <f t="shared" ca="1" si="22"/>
        <v>5.3592116834157633</v>
      </c>
      <c r="O79">
        <f t="shared" ca="1" si="23"/>
        <v>5.2926327533175064</v>
      </c>
      <c r="P79">
        <f t="shared" si="16"/>
        <v>1.4123529411764704E-26</v>
      </c>
    </row>
    <row r="80" spans="1:16" x14ac:dyDescent="0.25">
      <c r="A80" s="2">
        <v>68</v>
      </c>
      <c r="B80" s="2">
        <f t="shared" si="12"/>
        <v>6.8000000000000007</v>
      </c>
      <c r="D80">
        <f t="shared" si="17"/>
        <v>2.5314721105545788</v>
      </c>
      <c r="E80">
        <f t="shared" ca="1" si="13"/>
        <v>-1.5881056202374255E-12</v>
      </c>
      <c r="F80">
        <f t="shared" ca="1" si="18"/>
        <v>2.5314721105529907</v>
      </c>
      <c r="G80">
        <f t="shared" ca="1" si="14"/>
        <v>-3.7670836603241057E-13</v>
      </c>
      <c r="H80">
        <f t="shared" ca="1" si="19"/>
        <v>2.5314721105526141</v>
      </c>
      <c r="J80">
        <f t="shared" ca="1" si="15"/>
        <v>-1.964650664376677E-12</v>
      </c>
      <c r="L80">
        <f t="shared" si="20"/>
        <v>1.4492753623188404E-2</v>
      </c>
      <c r="M80">
        <f t="shared" si="21"/>
        <v>1.4492753623188403E-26</v>
      </c>
      <c r="N80">
        <f t="shared" ca="1" si="22"/>
        <v>5.3182299504757173</v>
      </c>
      <c r="O80">
        <f t="shared" ca="1" si="23"/>
        <v>5.2520274497474482</v>
      </c>
      <c r="P80">
        <f t="shared" si="16"/>
        <v>1.3918840579710143E-26</v>
      </c>
    </row>
    <row r="81" spans="1:16" x14ac:dyDescent="0.25">
      <c r="A81" s="2">
        <v>69</v>
      </c>
      <c r="B81" s="2">
        <f t="shared" si="12"/>
        <v>6.9</v>
      </c>
      <c r="D81">
        <f t="shared" si="17"/>
        <v>2.4808426683434872</v>
      </c>
      <c r="E81">
        <f t="shared" ca="1" si="13"/>
        <v>6.008685958236549E-13</v>
      </c>
      <c r="F81">
        <f t="shared" ca="1" si="18"/>
        <v>2.4808426683440881</v>
      </c>
      <c r="G81">
        <f t="shared" ca="1" si="14"/>
        <v>5.9659478394256985E-13</v>
      </c>
      <c r="H81">
        <f t="shared" ca="1" si="19"/>
        <v>2.4808426683446845</v>
      </c>
      <c r="J81">
        <f t="shared" ca="1" si="15"/>
        <v>1.1972645097557688E-12</v>
      </c>
      <c r="L81">
        <f t="shared" si="20"/>
        <v>1.4285714285714284E-2</v>
      </c>
      <c r="M81">
        <f t="shared" si="21"/>
        <v>1.4285714285714283E-26</v>
      </c>
      <c r="N81">
        <f t="shared" ca="1" si="22"/>
        <v>5.2776958464452743</v>
      </c>
      <c r="O81">
        <f t="shared" ca="1" si="23"/>
        <v>5.2118653514662032</v>
      </c>
      <c r="P81">
        <f t="shared" si="16"/>
        <v>1.3719999999999996E-26</v>
      </c>
    </row>
    <row r="82" spans="1:16" x14ac:dyDescent="0.25">
      <c r="A82" s="2">
        <v>70</v>
      </c>
      <c r="B82" s="2">
        <f t="shared" si="12"/>
        <v>7</v>
      </c>
      <c r="D82">
        <f t="shared" si="17"/>
        <v>2.4312258149766173</v>
      </c>
      <c r="E82">
        <f t="shared" ca="1" si="13"/>
        <v>3.7077061961859023E-13</v>
      </c>
      <c r="F82">
        <f t="shared" ca="1" si="18"/>
        <v>2.4312258149769881</v>
      </c>
      <c r="G82">
        <f t="shared" ca="1" si="14"/>
        <v>2.2382997633151784E-13</v>
      </c>
      <c r="H82">
        <f t="shared" ca="1" si="19"/>
        <v>2.4312258149772119</v>
      </c>
      <c r="J82">
        <f t="shared" ca="1" si="15"/>
        <v>5.9463545198923384E-13</v>
      </c>
      <c r="L82">
        <f t="shared" si="20"/>
        <v>1.408450704225352E-2</v>
      </c>
      <c r="M82">
        <f t="shared" si="21"/>
        <v>1.4084507042253518E-26</v>
      </c>
      <c r="N82">
        <f t="shared" ca="1" si="22"/>
        <v>5.2376047192414985</v>
      </c>
      <c r="O82">
        <f t="shared" ca="1" si="23"/>
        <v>5.1721419295163686</v>
      </c>
      <c r="P82">
        <f t="shared" si="16"/>
        <v>1.352676056338028E-26</v>
      </c>
    </row>
    <row r="83" spans="1:16" x14ac:dyDescent="0.25">
      <c r="A83" s="2">
        <v>71</v>
      </c>
      <c r="B83" s="2">
        <f t="shared" si="12"/>
        <v>7.1000000000000005</v>
      </c>
      <c r="D83">
        <f t="shared" si="17"/>
        <v>2.382601298677085</v>
      </c>
      <c r="E83">
        <f t="shared" ca="1" si="13"/>
        <v>5.3258254891151745E-13</v>
      </c>
      <c r="F83">
        <f t="shared" ca="1" si="18"/>
        <v>2.3826012986776175</v>
      </c>
      <c r="G83">
        <f t="shared" ca="1" si="14"/>
        <v>-5.9513817713071405E-13</v>
      </c>
      <c r="H83">
        <f t="shared" ca="1" si="19"/>
        <v>2.3826012986770224</v>
      </c>
      <c r="J83">
        <f t="shared" ca="1" si="15"/>
        <v>-6.2616578588858829E-14</v>
      </c>
      <c r="L83">
        <f t="shared" si="20"/>
        <v>1.3888888888888888E-2</v>
      </c>
      <c r="M83">
        <f t="shared" si="21"/>
        <v>1.3888888888888886E-26</v>
      </c>
      <c r="N83">
        <f t="shared" ca="1" si="22"/>
        <v>5.1979518939558806</v>
      </c>
      <c r="O83">
        <f t="shared" ca="1" si="23"/>
        <v>5.1328526248566684</v>
      </c>
      <c r="P83">
        <f t="shared" si="16"/>
        <v>1.3338888888888885E-26</v>
      </c>
    </row>
    <row r="84" spans="1:16" x14ac:dyDescent="0.25">
      <c r="A84" s="2">
        <v>72</v>
      </c>
      <c r="B84" s="2">
        <f t="shared" si="12"/>
        <v>7.2</v>
      </c>
      <c r="D84">
        <f t="shared" si="17"/>
        <v>2.3349492727035432</v>
      </c>
      <c r="E84">
        <f t="shared" ca="1" si="13"/>
        <v>4.5345023590892313E-13</v>
      </c>
      <c r="F84">
        <f t="shared" ca="1" si="18"/>
        <v>2.3349492727039967</v>
      </c>
      <c r="G84">
        <f t="shared" ca="1" si="14"/>
        <v>-1.0263667754295361E-12</v>
      </c>
      <c r="H84">
        <f t="shared" ca="1" si="19"/>
        <v>2.3349492727029704</v>
      </c>
      <c r="J84">
        <f t="shared" ca="1" si="15"/>
        <v>-5.7287508070658077E-13</v>
      </c>
      <c r="L84">
        <f t="shared" si="20"/>
        <v>1.3698630136986299E-2</v>
      </c>
      <c r="M84">
        <f t="shared" si="21"/>
        <v>1.3698630136986299E-26</v>
      </c>
      <c r="N84">
        <f t="shared" ca="1" si="22"/>
        <v>5.1587326799661151</v>
      </c>
      <c r="O84">
        <f t="shared" ca="1" si="23"/>
        <v>5.0939928560767633</v>
      </c>
      <c r="P84">
        <f t="shared" si="16"/>
        <v>1.3156164383561641E-26</v>
      </c>
    </row>
    <row r="85" spans="1:16" x14ac:dyDescent="0.25">
      <c r="A85" s="2">
        <v>73</v>
      </c>
      <c r="B85" s="2">
        <f t="shared" si="12"/>
        <v>7.3000000000000007</v>
      </c>
      <c r="D85">
        <f t="shared" si="17"/>
        <v>2.2882502872494723</v>
      </c>
      <c r="E85">
        <f t="shared" ca="1" si="13"/>
        <v>6.895952976023846E-13</v>
      </c>
      <c r="F85">
        <f t="shared" ca="1" si="18"/>
        <v>2.288250287250162</v>
      </c>
      <c r="G85">
        <f t="shared" ca="1" si="14"/>
        <v>8.8995419510072562E-13</v>
      </c>
      <c r="H85">
        <f t="shared" ca="1" si="19"/>
        <v>2.288250287251052</v>
      </c>
      <c r="J85">
        <f t="shared" ca="1" si="15"/>
        <v>1.5796253194366727E-12</v>
      </c>
      <c r="L85">
        <f t="shared" si="20"/>
        <v>1.3513513513513513E-2</v>
      </c>
      <c r="M85">
        <f t="shared" si="21"/>
        <v>1.3513513513513511E-26</v>
      </c>
      <c r="N85">
        <f t="shared" ca="1" si="22"/>
        <v>5.1199423773618573</v>
      </c>
      <c r="O85">
        <f t="shared" ca="1" si="23"/>
        <v>5.0555580263667927</v>
      </c>
      <c r="P85">
        <f t="shared" si="16"/>
        <v>1.2978378378378374E-26</v>
      </c>
    </row>
    <row r="86" spans="1:16" x14ac:dyDescent="0.25">
      <c r="A86" s="2">
        <v>74</v>
      </c>
      <c r="B86" s="2">
        <f t="shared" si="12"/>
        <v>7.4</v>
      </c>
      <c r="D86">
        <f t="shared" si="17"/>
        <v>2.2424852815044827</v>
      </c>
      <c r="E86">
        <f t="shared" ca="1" si="13"/>
        <v>-2.8819350277898909E-12</v>
      </c>
      <c r="F86">
        <f t="shared" ca="1" si="18"/>
        <v>2.2424852815016005</v>
      </c>
      <c r="G86">
        <f t="shared" ca="1" si="14"/>
        <v>-1.0808313392363752E-12</v>
      </c>
      <c r="H86">
        <f t="shared" ca="1" si="19"/>
        <v>2.2424852815005196</v>
      </c>
      <c r="J86">
        <f t="shared" ca="1" si="15"/>
        <v>-3.9630521087019588E-12</v>
      </c>
      <c r="L86">
        <f t="shared" si="20"/>
        <v>1.3333333333333332E-2</v>
      </c>
      <c r="M86">
        <f t="shared" si="21"/>
        <v>1.333333333333333E-26</v>
      </c>
      <c r="N86">
        <f t="shared" ca="1" si="22"/>
        <v>5.0815762827503725</v>
      </c>
      <c r="O86">
        <f t="shared" ca="1" si="23"/>
        <v>5.0175435298146205</v>
      </c>
      <c r="P86">
        <f t="shared" si="16"/>
        <v>1.280533333333333E-26</v>
      </c>
    </row>
    <row r="87" spans="1:16" x14ac:dyDescent="0.25">
      <c r="A87" s="2">
        <v>75</v>
      </c>
      <c r="B87" s="2">
        <f t="shared" si="12"/>
        <v>7.5</v>
      </c>
      <c r="D87">
        <f t="shared" si="17"/>
        <v>2.1976355758743931</v>
      </c>
      <c r="E87">
        <f t="shared" ca="1" si="13"/>
        <v>1.6774845759358303E-12</v>
      </c>
      <c r="F87">
        <f t="shared" ca="1" si="18"/>
        <v>2.1976355758760704</v>
      </c>
      <c r="G87">
        <f t="shared" ca="1" si="14"/>
        <v>-2.623901826508434E-13</v>
      </c>
      <c r="H87">
        <f t="shared" ca="1" si="19"/>
        <v>2.1976355758758079</v>
      </c>
      <c r="J87">
        <f t="shared" ca="1" si="15"/>
        <v>1.4148682225822995E-12</v>
      </c>
      <c r="L87">
        <f t="shared" si="20"/>
        <v>1.3157894736842103E-2</v>
      </c>
      <c r="M87">
        <f t="shared" si="21"/>
        <v>1.3157894736842103E-26</v>
      </c>
      <c r="N87">
        <f t="shared" ca="1" si="22"/>
        <v>5.0436296945020231</v>
      </c>
      <c r="O87">
        <f t="shared" ca="1" si="23"/>
        <v>4.9799447570953648</v>
      </c>
      <c r="P87">
        <f t="shared" si="16"/>
        <v>1.2636842105263156E-26</v>
      </c>
    </row>
    <row r="88" spans="1:16" x14ac:dyDescent="0.25">
      <c r="A88" s="2">
        <v>76</v>
      </c>
      <c r="B88" s="2">
        <f t="shared" si="12"/>
        <v>7.6000000000000005</v>
      </c>
      <c r="D88">
        <f t="shared" si="17"/>
        <v>2.153682864356905</v>
      </c>
      <c r="E88">
        <f t="shared" ca="1" si="13"/>
        <v>-1.7311171574738747E-12</v>
      </c>
      <c r="F88">
        <f t="shared" ca="1" si="18"/>
        <v>2.153682864355174</v>
      </c>
      <c r="G88">
        <f t="shared" ca="1" si="14"/>
        <v>3.5311868038614209E-13</v>
      </c>
      <c r="H88">
        <f t="shared" ca="1" si="19"/>
        <v>2.153682864355527</v>
      </c>
      <c r="J88">
        <f t="shared" ca="1" si="15"/>
        <v>-1.3780088181647443E-12</v>
      </c>
      <c r="L88">
        <f t="shared" si="20"/>
        <v>1.2987012987012986E-2</v>
      </c>
      <c r="M88">
        <f t="shared" si="21"/>
        <v>1.2987012987012984E-26</v>
      </c>
      <c r="N88">
        <f t="shared" ca="1" si="22"/>
        <v>5.0060979174871338</v>
      </c>
      <c r="O88">
        <f t="shared" ca="1" si="23"/>
        <v>4.9427571006119821</v>
      </c>
      <c r="P88">
        <f t="shared" si="16"/>
        <v>1.2472727272727269E-26</v>
      </c>
    </row>
    <row r="89" spans="1:16" x14ac:dyDescent="0.25">
      <c r="A89" s="2">
        <v>77</v>
      </c>
      <c r="B89" s="2">
        <f t="shared" si="12"/>
        <v>7.7</v>
      </c>
      <c r="D89">
        <f t="shared" si="17"/>
        <v>2.1106092070697668</v>
      </c>
      <c r="E89">
        <f t="shared" ca="1" si="13"/>
        <v>7.686168196228169E-13</v>
      </c>
      <c r="F89">
        <f t="shared" ca="1" si="18"/>
        <v>2.1106092070705356</v>
      </c>
      <c r="G89">
        <f t="shared" ca="1" si="14"/>
        <v>1.2403942860698332E-12</v>
      </c>
      <c r="H89">
        <f t="shared" ca="1" si="19"/>
        <v>2.1106092070717759</v>
      </c>
      <c r="J89">
        <f t="shared" ca="1" si="15"/>
        <v>2.0090595853616833E-12</v>
      </c>
      <c r="L89">
        <f t="shared" si="20"/>
        <v>1.2820512820512818E-2</v>
      </c>
      <c r="M89">
        <f t="shared" si="21"/>
        <v>1.2820512820512818E-26</v>
      </c>
      <c r="N89">
        <f t="shared" ca="1" si="22"/>
        <v>4.9689762673536038</v>
      </c>
      <c r="O89">
        <f t="shared" ca="1" si="23"/>
        <v>4.9059759591373915</v>
      </c>
      <c r="P89">
        <f t="shared" si="16"/>
        <v>1.231282051282051E-26</v>
      </c>
    </row>
    <row r="90" spans="1:16" x14ac:dyDescent="0.25">
      <c r="A90" s="2">
        <v>78</v>
      </c>
      <c r="B90" s="2">
        <f t="shared" si="12"/>
        <v>7.8000000000000007</v>
      </c>
      <c r="D90">
        <f t="shared" si="17"/>
        <v>2.0683970229283717</v>
      </c>
      <c r="E90">
        <f t="shared" ca="1" si="13"/>
        <v>1.1981271292612773E-12</v>
      </c>
      <c r="F90">
        <f t="shared" ca="1" si="18"/>
        <v>2.0683970229295698</v>
      </c>
      <c r="G90">
        <f t="shared" ca="1" si="14"/>
        <v>-5.5428169815327735E-15</v>
      </c>
      <c r="H90">
        <f t="shared" ca="1" si="19"/>
        <v>2.0683970229295645</v>
      </c>
      <c r="J90">
        <f t="shared" ca="1" si="15"/>
        <v>1.1928236176572682E-12</v>
      </c>
      <c r="L90">
        <f t="shared" si="20"/>
        <v>1.2658227848101266E-2</v>
      </c>
      <c r="M90">
        <f t="shared" si="21"/>
        <v>1.2658227848101264E-26</v>
      </c>
      <c r="N90">
        <f t="shared" ca="1" si="22"/>
        <v>4.9322600743862113</v>
      </c>
      <c r="O90">
        <f t="shared" ca="1" si="23"/>
        <v>4.8695967420065314</v>
      </c>
      <c r="P90">
        <f t="shared" si="16"/>
        <v>1.2156962025316453E-26</v>
      </c>
    </row>
    <row r="91" spans="1:16" x14ac:dyDescent="0.25">
      <c r="A91" s="2">
        <v>79</v>
      </c>
      <c r="B91" s="2">
        <f t="shared" si="12"/>
        <v>7.9</v>
      </c>
      <c r="D91">
        <f t="shared" si="17"/>
        <v>2.0270290824698041</v>
      </c>
      <c r="E91">
        <f t="shared" ca="1" si="13"/>
        <v>2.0664078782532552E-13</v>
      </c>
      <c r="F91">
        <f t="shared" ca="1" si="18"/>
        <v>2.0270290824700106</v>
      </c>
      <c r="G91">
        <f t="shared" ca="1" si="14"/>
        <v>-7.4100539282476724E-13</v>
      </c>
      <c r="H91">
        <f t="shared" ca="1" si="19"/>
        <v>2.0270290824692694</v>
      </c>
      <c r="J91">
        <f t="shared" ca="1" si="15"/>
        <v>-5.3468340865947539E-13</v>
      </c>
      <c r="L91">
        <f t="shared" si="20"/>
        <v>1.2499999999999999E-2</v>
      </c>
      <c r="M91">
        <f t="shared" si="21"/>
        <v>1.2499999999999999E-26</v>
      </c>
      <c r="N91">
        <f t="shared" ca="1" si="22"/>
        <v>4.8959446869872494</v>
      </c>
      <c r="O91">
        <f t="shared" ca="1" si="23"/>
        <v>4.8336148728984867</v>
      </c>
      <c r="P91">
        <f t="shared" si="16"/>
        <v>1.2004999999999998E-26</v>
      </c>
    </row>
    <row r="92" spans="1:16" x14ac:dyDescent="0.25">
      <c r="A92" s="2">
        <v>80</v>
      </c>
      <c r="B92" s="2">
        <f t="shared" si="12"/>
        <v>8</v>
      </c>
      <c r="D92">
        <f t="shared" si="17"/>
        <v>1.9864885008204078</v>
      </c>
      <c r="E92">
        <f t="shared" ca="1" si="13"/>
        <v>-2.6223884185716666E-14</v>
      </c>
      <c r="F92">
        <f t="shared" ca="1" si="18"/>
        <v>1.9864885008203816</v>
      </c>
      <c r="G92">
        <f t="shared" ca="1" si="14"/>
        <v>-4.7068336202598239E-13</v>
      </c>
      <c r="H92">
        <f t="shared" ca="1" si="19"/>
        <v>1.9864885008199109</v>
      </c>
      <c r="J92">
        <f t="shared" ca="1" si="15"/>
        <v>-4.9693582582222007E-13</v>
      </c>
      <c r="L92">
        <f t="shared" si="20"/>
        <v>1.2345679012345678E-2</v>
      </c>
      <c r="M92">
        <f t="shared" si="21"/>
        <v>1.2345679012345678E-26</v>
      </c>
      <c r="N92">
        <f t="shared" ca="1" si="22"/>
        <v>4.8600254748123444</v>
      </c>
      <c r="O92">
        <f t="shared" ca="1" si="23"/>
        <v>4.7980257932475041</v>
      </c>
      <c r="P92">
        <f t="shared" si="16"/>
        <v>1.1856790123456788E-26</v>
      </c>
    </row>
    <row r="93" spans="1:16" x14ac:dyDescent="0.25">
      <c r="A93" s="2">
        <v>81</v>
      </c>
      <c r="B93" s="2">
        <f t="shared" si="12"/>
        <v>8.1</v>
      </c>
      <c r="D93">
        <f t="shared" si="17"/>
        <v>1.9467587308039997</v>
      </c>
      <c r="E93">
        <f t="shared" ca="1" si="13"/>
        <v>5.2284839717489863E-13</v>
      </c>
      <c r="F93">
        <f t="shared" ca="1" si="18"/>
        <v>1.9467587308045227</v>
      </c>
      <c r="G93">
        <f t="shared" ca="1" si="14"/>
        <v>-1.1104604129088961E-13</v>
      </c>
      <c r="H93">
        <f t="shared" ca="1" si="19"/>
        <v>1.9467587308044116</v>
      </c>
      <c r="J93">
        <f t="shared" ca="1" si="15"/>
        <v>4.1189274213593308E-13</v>
      </c>
      <c r="L93">
        <f t="shared" si="20"/>
        <v>1.2195121951219513E-2</v>
      </c>
      <c r="M93">
        <f t="shared" si="21"/>
        <v>1.2195121951219511E-26</v>
      </c>
      <c r="N93">
        <f t="shared" ca="1" si="22"/>
        <v>4.8244978315927352</v>
      </c>
      <c r="O93">
        <f t="shared" ca="1" si="23"/>
        <v>4.7628249653160974</v>
      </c>
      <c r="P93">
        <f t="shared" si="16"/>
        <v>1.1712195121951219E-26</v>
      </c>
    </row>
    <row r="94" spans="1:16" x14ac:dyDescent="0.25">
      <c r="A94" s="2">
        <v>82</v>
      </c>
      <c r="B94" s="2">
        <f t="shared" si="12"/>
        <v>8.2000000000000011</v>
      </c>
      <c r="D94">
        <f t="shared" si="17"/>
        <v>1.9078235561879198</v>
      </c>
      <c r="E94">
        <f t="shared" ca="1" si="13"/>
        <v>-3.5986538660031858E-13</v>
      </c>
      <c r="F94">
        <f t="shared" ca="1" si="18"/>
        <v>1.9078235561875598</v>
      </c>
      <c r="G94">
        <f t="shared" ca="1" si="14"/>
        <v>-5.0127999675137735E-13</v>
      </c>
      <c r="H94">
        <f t="shared" ca="1" si="19"/>
        <v>1.9078235561870585</v>
      </c>
      <c r="J94">
        <f t="shared" ca="1" si="15"/>
        <v>-8.6131102250419644E-13</v>
      </c>
      <c r="L94">
        <f t="shared" si="20"/>
        <v>1.2048192771084338E-2</v>
      </c>
      <c r="M94">
        <f t="shared" si="21"/>
        <v>1.2048192771084336E-26</v>
      </c>
      <c r="N94">
        <f t="shared" ca="1" si="22"/>
        <v>4.7893571776721853</v>
      </c>
      <c r="O94">
        <f t="shared" ca="1" si="23"/>
        <v>4.7280078749608805</v>
      </c>
      <c r="P94">
        <f t="shared" si="16"/>
        <v>1.1571084337349396E-26</v>
      </c>
    </row>
    <row r="95" spans="1:16" x14ac:dyDescent="0.25">
      <c r="A95" s="2">
        <v>83</v>
      </c>
      <c r="B95" s="2">
        <f t="shared" si="12"/>
        <v>8.3000000000000007</v>
      </c>
      <c r="D95">
        <f t="shared" si="17"/>
        <v>1.8696670850641612</v>
      </c>
      <c r="E95">
        <f t="shared" ca="1" si="13"/>
        <v>-2.2395951842503125E-13</v>
      </c>
      <c r="F95">
        <f t="shared" ca="1" si="18"/>
        <v>1.8696670850639372</v>
      </c>
      <c r="G95">
        <f t="shared" ca="1" si="14"/>
        <v>1.2522314265846489E-12</v>
      </c>
      <c r="H95">
        <f t="shared" ca="1" si="19"/>
        <v>1.8696670850651895</v>
      </c>
      <c r="J95">
        <f t="shared" ca="1" si="15"/>
        <v>1.02828856540782E-12</v>
      </c>
      <c r="L95">
        <f t="shared" si="20"/>
        <v>1.1904761904761904E-2</v>
      </c>
      <c r="M95">
        <f t="shared" si="21"/>
        <v>1.1904761904761904E-26</v>
      </c>
      <c r="N95">
        <f t="shared" ca="1" si="22"/>
        <v>4.7545989622840068</v>
      </c>
      <c r="O95">
        <f t="shared" ca="1" si="23"/>
        <v>4.6935700341187419</v>
      </c>
      <c r="P95">
        <f t="shared" si="16"/>
        <v>1.1433333333333333E-26</v>
      </c>
    </row>
    <row r="96" spans="1:16" x14ac:dyDescent="0.25">
      <c r="A96" s="2">
        <v>84</v>
      </c>
      <c r="B96" s="2">
        <f t="shared" si="12"/>
        <v>8.4</v>
      </c>
      <c r="D96">
        <f t="shared" si="17"/>
        <v>1.832273743362878</v>
      </c>
      <c r="E96">
        <f t="shared" ca="1" si="13"/>
        <v>1.0225352514829209E-12</v>
      </c>
      <c r="F96">
        <f t="shared" ca="1" si="18"/>
        <v>1.8322737433639005</v>
      </c>
      <c r="G96">
        <f t="shared" ca="1" si="14"/>
        <v>1.4677477599636227E-12</v>
      </c>
      <c r="H96">
        <f t="shared" ca="1" si="19"/>
        <v>1.8322737433653682</v>
      </c>
      <c r="J96">
        <f t="shared" ca="1" si="15"/>
        <v>2.4902302442342261E-12</v>
      </c>
      <c r="L96">
        <f t="shared" si="20"/>
        <v>1.1764705882352941E-2</v>
      </c>
      <c r="M96">
        <f t="shared" si="21"/>
        <v>1.1764705882352941E-26</v>
      </c>
      <c r="N96">
        <f t="shared" ca="1" si="22"/>
        <v>4.7202186655908465</v>
      </c>
      <c r="O96">
        <f t="shared" ca="1" si="23"/>
        <v>4.6595069830383267</v>
      </c>
      <c r="P96">
        <f t="shared" si="16"/>
        <v>1.1298823529411763E-26</v>
      </c>
    </row>
    <row r="97" spans="1:16" x14ac:dyDescent="0.25">
      <c r="A97" s="2">
        <v>85</v>
      </c>
      <c r="B97" s="2">
        <f t="shared" si="12"/>
        <v>8.5</v>
      </c>
      <c r="D97">
        <f t="shared" si="17"/>
        <v>1.7956282684956204</v>
      </c>
      <c r="E97">
        <f t="shared" ca="1" si="13"/>
        <v>1.7496506448272393E-12</v>
      </c>
      <c r="F97">
        <f t="shared" ca="1" si="18"/>
        <v>1.7956282684973701</v>
      </c>
      <c r="G97">
        <f t="shared" ca="1" si="14"/>
        <v>-7.4285508793981736E-13</v>
      </c>
      <c r="H97">
        <f t="shared" ca="1" si="19"/>
        <v>1.7956282684966272</v>
      </c>
      <c r="J97">
        <f t="shared" ca="1" si="15"/>
        <v>1.006750238730092E-12</v>
      </c>
      <c r="L97">
        <f t="shared" si="20"/>
        <v>1.1627906976744186E-2</v>
      </c>
      <c r="M97">
        <f t="shared" si="21"/>
        <v>1.1627906976744186E-26</v>
      </c>
      <c r="N97">
        <f t="shared" ca="1" si="22"/>
        <v>4.6862118005083557</v>
      </c>
      <c r="O97">
        <f t="shared" ca="1" si="23"/>
        <v>4.6258142922790295</v>
      </c>
      <c r="P97">
        <f t="shared" si="16"/>
        <v>1.1167441860465115E-26</v>
      </c>
    </row>
    <row r="98" spans="1:16" x14ac:dyDescent="0.25">
      <c r="A98" s="2">
        <v>86</v>
      </c>
      <c r="B98" s="2">
        <f t="shared" si="12"/>
        <v>8.6</v>
      </c>
      <c r="D98">
        <f t="shared" si="17"/>
        <v>1.759715703125708</v>
      </c>
      <c r="E98">
        <f t="shared" ca="1" si="13"/>
        <v>-5.8413203123044313E-13</v>
      </c>
      <c r="F98">
        <f t="shared" ca="1" si="18"/>
        <v>1.7597157031251238</v>
      </c>
      <c r="G98">
        <f t="shared" ca="1" si="14"/>
        <v>-6.2772861990778356E-13</v>
      </c>
      <c r="H98">
        <f t="shared" ca="1" si="19"/>
        <v>1.7597157031244961</v>
      </c>
      <c r="J98">
        <f t="shared" ca="1" si="15"/>
        <v>-1.2119194536808209E-12</v>
      </c>
      <c r="L98">
        <f t="shared" si="20"/>
        <v>1.149425287356322E-2</v>
      </c>
      <c r="M98">
        <f t="shared" si="21"/>
        <v>1.1494252873563219E-26</v>
      </c>
      <c r="N98">
        <f t="shared" ca="1" si="22"/>
        <v>4.6525739143315299</v>
      </c>
      <c r="O98">
        <f t="shared" ca="1" si="23"/>
        <v>4.5924875644981888</v>
      </c>
      <c r="P98">
        <f t="shared" si="16"/>
        <v>1.1039080459770115E-26</v>
      </c>
    </row>
    <row r="99" spans="1:16" x14ac:dyDescent="0.25">
      <c r="A99" s="2">
        <v>87</v>
      </c>
      <c r="B99" s="2">
        <f t="shared" si="12"/>
        <v>8.7000000000000011</v>
      </c>
      <c r="D99">
        <f t="shared" si="17"/>
        <v>1.7245213890631939</v>
      </c>
      <c r="E99">
        <f t="shared" ca="1" si="13"/>
        <v>-5.0914923246892623E-14</v>
      </c>
      <c r="F99">
        <f t="shared" ca="1" si="18"/>
        <v>1.724521389063143</v>
      </c>
      <c r="G99">
        <f t="shared" ca="1" si="14"/>
        <v>1.5978216003377737E-12</v>
      </c>
      <c r="H99">
        <f t="shared" ca="1" si="19"/>
        <v>1.7245213890647408</v>
      </c>
      <c r="J99">
        <f t="shared" ca="1" si="15"/>
        <v>1.5469847625126931E-12</v>
      </c>
      <c r="L99">
        <f t="shared" si="20"/>
        <v>1.1363636363636366E-2</v>
      </c>
      <c r="M99">
        <f t="shared" si="21"/>
        <v>1.1363636363636365E-26</v>
      </c>
      <c r="N99">
        <f t="shared" ca="1" si="22"/>
        <v>4.6193005901807709</v>
      </c>
      <c r="O99">
        <f t="shared" ca="1" si="23"/>
        <v>4.5595224360448992</v>
      </c>
      <c r="P99">
        <f t="shared" si="16"/>
        <v>1.0913636363636364E-26</v>
      </c>
    </row>
    <row r="100" spans="1:16" x14ac:dyDescent="0.25">
      <c r="A100" s="2">
        <v>88</v>
      </c>
      <c r="B100" s="2">
        <f t="shared" si="12"/>
        <v>8.8000000000000007</v>
      </c>
      <c r="D100">
        <f t="shared" si="17"/>
        <v>1.69003096128193</v>
      </c>
      <c r="E100">
        <f t="shared" ca="1" si="13"/>
        <v>-1.319935449194714E-12</v>
      </c>
      <c r="F100">
        <f t="shared" ca="1" si="18"/>
        <v>1.6900309612806101</v>
      </c>
      <c r="G100">
        <f t="shared" ca="1" si="14"/>
        <v>1.0236197213057769E-12</v>
      </c>
      <c r="H100">
        <f t="shared" ca="1" si="19"/>
        <v>1.6900309612816338</v>
      </c>
      <c r="J100">
        <f t="shared" ca="1" si="15"/>
        <v>-2.9620750296999176E-13</v>
      </c>
      <c r="L100">
        <f t="shared" si="20"/>
        <v>1.1235955056179778E-2</v>
      </c>
      <c r="M100">
        <f t="shared" si="21"/>
        <v>1.1235955056179776E-26</v>
      </c>
      <c r="N100">
        <f t="shared" ca="1" si="22"/>
        <v>4.5863874482830278</v>
      </c>
      <c r="O100">
        <f t="shared" ca="1" si="23"/>
        <v>4.5269145783771556</v>
      </c>
      <c r="P100">
        <f t="shared" si="16"/>
        <v>1.0791011235955056E-26</v>
      </c>
    </row>
    <row r="101" spans="1:16" x14ac:dyDescent="0.25">
      <c r="A101" s="2">
        <v>89</v>
      </c>
      <c r="B101" s="2">
        <f t="shared" si="12"/>
        <v>8.9</v>
      </c>
      <c r="D101">
        <f t="shared" si="17"/>
        <v>1.6562303420562914</v>
      </c>
      <c r="E101">
        <f t="shared" ca="1" si="13"/>
        <v>4.3470478501879783E-13</v>
      </c>
      <c r="F101">
        <f t="shared" ca="1" si="18"/>
        <v>1.6562303420567261</v>
      </c>
      <c r="G101">
        <f t="shared" ca="1" si="14"/>
        <v>-1.1017489027951079E-12</v>
      </c>
      <c r="H101">
        <f t="shared" ca="1" si="19"/>
        <v>1.6562303420556244</v>
      </c>
      <c r="J101">
        <f t="shared" ca="1" si="15"/>
        <v>-6.6702199319479405E-13</v>
      </c>
      <c r="L101">
        <f t="shared" si="20"/>
        <v>1.1111111111111113E-2</v>
      </c>
      <c r="M101">
        <f t="shared" si="21"/>
        <v>1.1111111111111112E-26</v>
      </c>
      <c r="N101">
        <f t="shared" ca="1" si="22"/>
        <v>4.5538301471027234</v>
      </c>
      <c r="O101">
        <f t="shared" ca="1" si="23"/>
        <v>4.4946596993173671</v>
      </c>
      <c r="P101">
        <f t="shared" si="16"/>
        <v>1.0671111111111112E-26</v>
      </c>
    </row>
    <row r="102" spans="1:16" x14ac:dyDescent="0.25">
      <c r="A102" s="2">
        <v>90</v>
      </c>
      <c r="B102" s="2">
        <f t="shared" si="12"/>
        <v>9</v>
      </c>
      <c r="D102">
        <f t="shared" si="17"/>
        <v>1.6231057352151654</v>
      </c>
      <c r="E102">
        <f t="shared" ca="1" si="13"/>
        <v>-6.2502144665336348E-13</v>
      </c>
      <c r="F102">
        <f t="shared" ca="1" si="18"/>
        <v>1.6231057352145404</v>
      </c>
      <c r="G102">
        <f t="shared" ca="1" si="14"/>
        <v>2.4747684601306529E-12</v>
      </c>
      <c r="H102">
        <f t="shared" ca="1" si="19"/>
        <v>1.6231057352170151</v>
      </c>
      <c r="J102">
        <f t="shared" ca="1" si="15"/>
        <v>1.8496315590255108E-12</v>
      </c>
      <c r="L102">
        <f t="shared" si="20"/>
        <v>1.098901098901099E-2</v>
      </c>
      <c r="M102">
        <f t="shared" si="21"/>
        <v>1.0989010989010991E-26</v>
      </c>
      <c r="N102">
        <f t="shared" ca="1" si="22"/>
        <v>4.5216243843347481</v>
      </c>
      <c r="O102">
        <f t="shared" ca="1" si="23"/>
        <v>4.4627535441606687</v>
      </c>
      <c r="P102">
        <f t="shared" si="16"/>
        <v>1.0553846153846155E-26</v>
      </c>
    </row>
    <row r="103" spans="1:16" x14ac:dyDescent="0.25">
      <c r="A103" s="2">
        <v>91</v>
      </c>
      <c r="B103" s="2">
        <f t="shared" si="12"/>
        <v>9.1</v>
      </c>
      <c r="D103">
        <f t="shared" si="17"/>
        <v>1.5906436205108621</v>
      </c>
      <c r="E103">
        <f t="shared" ca="1" si="13"/>
        <v>4.181801705533703E-13</v>
      </c>
      <c r="F103">
        <f t="shared" ca="1" si="18"/>
        <v>1.5906436205112802</v>
      </c>
      <c r="G103">
        <f t="shared" ca="1" si="14"/>
        <v>-2.3281164371297068E-13</v>
      </c>
      <c r="H103">
        <f t="shared" ca="1" si="19"/>
        <v>1.5906436205110475</v>
      </c>
      <c r="J103">
        <f t="shared" ca="1" si="15"/>
        <v>1.8540724511240114E-13</v>
      </c>
      <c r="L103">
        <f t="shared" si="20"/>
        <v>1.0869565217391306E-2</v>
      </c>
      <c r="M103">
        <f t="shared" si="21"/>
        <v>1.0869565217391305E-26</v>
      </c>
      <c r="N103">
        <f t="shared" ca="1" si="22"/>
        <v>4.4897658977714467</v>
      </c>
      <c r="O103">
        <f t="shared" ca="1" si="23"/>
        <v>4.4311918966480528</v>
      </c>
      <c r="P103">
        <f t="shared" si="16"/>
        <v>1.043913043478261E-26</v>
      </c>
    </row>
    <row r="104" spans="1:16" x14ac:dyDescent="0.25">
      <c r="A104" s="2">
        <v>92</v>
      </c>
      <c r="B104" s="2">
        <f t="shared" si="12"/>
        <v>9.2000000000000011</v>
      </c>
      <c r="D104">
        <f t="shared" si="17"/>
        <v>1.5588307481006447</v>
      </c>
      <c r="E104">
        <f t="shared" ca="1" si="13"/>
        <v>4.7739157676080847E-13</v>
      </c>
      <c r="F104">
        <f t="shared" ca="1" si="18"/>
        <v>1.5588307481011221</v>
      </c>
      <c r="G104">
        <f t="shared" ca="1" si="14"/>
        <v>-6.2325747931077297E-13</v>
      </c>
      <c r="H104">
        <f t="shared" ca="1" si="19"/>
        <v>1.5588307481004988</v>
      </c>
      <c r="J104">
        <f t="shared" ca="1" si="15"/>
        <v>-1.4588330543574557E-13</v>
      </c>
      <c r="L104">
        <f t="shared" si="20"/>
        <v>1.0752688172043012E-2</v>
      </c>
      <c r="M104">
        <f t="shared" si="21"/>
        <v>1.0752688172043012E-26</v>
      </c>
      <c r="N104">
        <f t="shared" ca="1" si="22"/>
        <v>4.4582504660545546</v>
      </c>
      <c r="O104">
        <f t="shared" ca="1" si="23"/>
        <v>4.399970579816018</v>
      </c>
      <c r="P104">
        <f t="shared" si="16"/>
        <v>1.0326881720430108E-26</v>
      </c>
    </row>
    <row r="105" spans="1:16" x14ac:dyDescent="0.25">
      <c r="A105" s="2">
        <v>93</v>
      </c>
      <c r="B105" s="2">
        <f t="shared" si="12"/>
        <v>9.3000000000000007</v>
      </c>
      <c r="D105">
        <f t="shared" si="17"/>
        <v>1.5276541331386317</v>
      </c>
      <c r="E105">
        <f t="shared" ca="1" si="13"/>
        <v>7.4419408495007553E-13</v>
      </c>
      <c r="F105">
        <f t="shared" ca="1" si="18"/>
        <v>1.527654133139376</v>
      </c>
      <c r="G105">
        <f t="shared" ca="1" si="14"/>
        <v>6.9389139602936775E-13</v>
      </c>
      <c r="H105">
        <f t="shared" ca="1" si="19"/>
        <v>1.5276541331400699</v>
      </c>
      <c r="J105">
        <f t="shared" ca="1" si="15"/>
        <v>1.4381829060994278E-12</v>
      </c>
      <c r="L105">
        <f t="shared" si="20"/>
        <v>1.0638297872340427E-2</v>
      </c>
      <c r="M105">
        <f t="shared" si="21"/>
        <v>1.0638297872340426E-26</v>
      </c>
      <c r="N105">
        <f t="shared" ca="1" si="22"/>
        <v>4.4270739093214218</v>
      </c>
      <c r="O105">
        <f t="shared" ca="1" si="23"/>
        <v>4.3690854567334636</v>
      </c>
      <c r="P105">
        <f t="shared" si="16"/>
        <v>1.0217021276595745E-26</v>
      </c>
    </row>
    <row r="106" spans="1:16" x14ac:dyDescent="0.25">
      <c r="A106" s="2">
        <v>94</v>
      </c>
      <c r="B106" s="2">
        <f t="shared" si="12"/>
        <v>9.4</v>
      </c>
      <c r="D106">
        <f t="shared" si="17"/>
        <v>1.4971010504758591</v>
      </c>
      <c r="E106">
        <f t="shared" ca="1" si="13"/>
        <v>-9.2322891019157653E-14</v>
      </c>
      <c r="F106">
        <f t="shared" ca="1" si="18"/>
        <v>1.4971010504757667</v>
      </c>
      <c r="G106">
        <f t="shared" ca="1" si="14"/>
        <v>-5.6045009426188399E-13</v>
      </c>
      <c r="H106">
        <f t="shared" ca="1" si="19"/>
        <v>1.4971010504752063</v>
      </c>
      <c r="J106">
        <f t="shared" ca="1" si="15"/>
        <v>-6.5281113847959205E-13</v>
      </c>
      <c r="L106">
        <f t="shared" si="20"/>
        <v>1.0526315789473686E-2</v>
      </c>
      <c r="M106">
        <f t="shared" si="21"/>
        <v>1.0526315789473685E-26</v>
      </c>
      <c r="N106">
        <f t="shared" ca="1" si="22"/>
        <v>4.3962320897546192</v>
      </c>
      <c r="O106">
        <f t="shared" ca="1" si="23"/>
        <v>4.3385324311349933</v>
      </c>
      <c r="P106">
        <f t="shared" si="16"/>
        <v>1.0109473684210526E-26</v>
      </c>
    </row>
    <row r="107" spans="1:16" x14ac:dyDescent="0.25">
      <c r="A107" s="2">
        <v>95</v>
      </c>
      <c r="B107" s="2">
        <f t="shared" si="12"/>
        <v>9.5</v>
      </c>
      <c r="D107">
        <f t="shared" si="17"/>
        <v>1.4671590294663419</v>
      </c>
      <c r="E107">
        <f t="shared" ca="1" si="13"/>
        <v>7.3415645794407127E-14</v>
      </c>
      <c r="F107">
        <f t="shared" ca="1" si="18"/>
        <v>1.4671590294664154</v>
      </c>
      <c r="G107">
        <f t="shared" ca="1" si="14"/>
        <v>-3.4716723440454252E-13</v>
      </c>
      <c r="H107">
        <f t="shared" ca="1" si="19"/>
        <v>1.4671590294660681</v>
      </c>
      <c r="J107">
        <f t="shared" ca="1" si="15"/>
        <v>-2.737809978725636E-13</v>
      </c>
      <c r="L107">
        <f t="shared" si="20"/>
        <v>1.0416666666666668E-2</v>
      </c>
      <c r="M107">
        <f t="shared" si="21"/>
        <v>1.0416666666666667E-26</v>
      </c>
      <c r="N107">
        <f t="shared" ca="1" si="22"/>
        <v>4.3657209120432805</v>
      </c>
      <c r="O107">
        <f t="shared" ca="1" si="23"/>
        <v>4.3083074479595265</v>
      </c>
      <c r="P107">
        <f t="shared" si="16"/>
        <v>1.0004166666666666E-26</v>
      </c>
    </row>
    <row r="108" spans="1:16" x14ac:dyDescent="0.25">
      <c r="A108" s="2">
        <v>96</v>
      </c>
      <c r="B108" s="2">
        <f t="shared" si="12"/>
        <v>9.6000000000000014</v>
      </c>
      <c r="D108">
        <f t="shared" si="17"/>
        <v>1.437815848877015</v>
      </c>
      <c r="E108">
        <f t="shared" ca="1" si="13"/>
        <v>-2.0413466973095628E-12</v>
      </c>
      <c r="F108">
        <f t="shared" ca="1" si="18"/>
        <v>1.4378158488749737</v>
      </c>
      <c r="G108">
        <f t="shared" ca="1" si="14"/>
        <v>5.7965486305176848E-13</v>
      </c>
      <c r="H108">
        <f t="shared" ca="1" si="19"/>
        <v>1.4378158488755535</v>
      </c>
      <c r="J108">
        <f t="shared" ca="1" si="15"/>
        <v>-1.4614975896165561E-12</v>
      </c>
      <c r="L108">
        <f t="shared" si="20"/>
        <v>1.0309278350515465E-2</v>
      </c>
      <c r="M108">
        <f t="shared" si="21"/>
        <v>1.0309278350515466E-26</v>
      </c>
      <c r="N108">
        <f t="shared" ca="1" si="22"/>
        <v>4.3355363237632005</v>
      </c>
      <c r="O108">
        <f t="shared" ca="1" si="23"/>
        <v>4.2784064938024144</v>
      </c>
      <c r="P108">
        <f t="shared" si="16"/>
        <v>9.901030927835052E-27</v>
      </c>
    </row>
    <row r="109" spans="1:16" x14ac:dyDescent="0.25">
      <c r="A109" s="2">
        <v>97</v>
      </c>
      <c r="B109" s="2">
        <f t="shared" si="12"/>
        <v>9.7000000000000011</v>
      </c>
      <c r="D109">
        <f t="shared" si="17"/>
        <v>1.4090595318994747</v>
      </c>
      <c r="E109">
        <f t="shared" ca="1" si="13"/>
        <v>6.2659593998415995E-13</v>
      </c>
      <c r="F109">
        <f t="shared" ca="1" si="18"/>
        <v>1.4090595319001014</v>
      </c>
      <c r="G109">
        <f t="shared" ca="1" si="14"/>
        <v>-2.1682708700525258E-12</v>
      </c>
      <c r="H109">
        <f t="shared" ca="1" si="19"/>
        <v>1.4090595318979331</v>
      </c>
      <c r="J109">
        <f t="shared" ca="1" si="15"/>
        <v>-1.5416556919944924E-12</v>
      </c>
      <c r="L109">
        <f t="shared" si="20"/>
        <v>1.0204081632653064E-2</v>
      </c>
      <c r="M109">
        <f t="shared" si="21"/>
        <v>1.0204081632653062E-26</v>
      </c>
      <c r="N109">
        <f t="shared" ca="1" si="22"/>
        <v>4.3056743156829427</v>
      </c>
      <c r="O109">
        <f t="shared" ca="1" si="23"/>
        <v>4.2488255972879365</v>
      </c>
      <c r="P109">
        <f t="shared" si="16"/>
        <v>9.7999999999999995E-27</v>
      </c>
    </row>
    <row r="110" spans="1:16" x14ac:dyDescent="0.25">
      <c r="A110" s="2">
        <v>98</v>
      </c>
      <c r="B110" s="2">
        <f t="shared" si="12"/>
        <v>9.8000000000000007</v>
      </c>
      <c r="D110">
        <f t="shared" si="17"/>
        <v>1.3808783412614851</v>
      </c>
      <c r="E110">
        <f t="shared" ca="1" si="13"/>
        <v>1.1516389945252596E-12</v>
      </c>
      <c r="F110">
        <f t="shared" ca="1" si="18"/>
        <v>1.3808783412626369</v>
      </c>
      <c r="G110">
        <f t="shared" ca="1" si="14"/>
        <v>-2.9940344604917178E-12</v>
      </c>
      <c r="H110">
        <f t="shared" ca="1" si="19"/>
        <v>1.3808783412596428</v>
      </c>
      <c r="J110">
        <f t="shared" ca="1" si="15"/>
        <v>-1.8423040870629848E-12</v>
      </c>
      <c r="L110">
        <f t="shared" si="20"/>
        <v>1.0101010101010102E-2</v>
      </c>
      <c r="M110">
        <f t="shared" si="21"/>
        <v>1.0101010101010103E-26</v>
      </c>
      <c r="N110">
        <f t="shared" ca="1" si="22"/>
        <v>4.276130922001899</v>
      </c>
      <c r="O110">
        <f t="shared" ca="1" si="23"/>
        <v>4.2195608293692839</v>
      </c>
      <c r="P110">
        <f t="shared" si="16"/>
        <v>9.7010101010101022E-27</v>
      </c>
    </row>
    <row r="111" spans="1:16" x14ac:dyDescent="0.25">
      <c r="A111" s="2">
        <v>99</v>
      </c>
      <c r="B111" s="2">
        <f t="shared" si="12"/>
        <v>9.9</v>
      </c>
      <c r="D111">
        <f t="shared" si="17"/>
        <v>1.3532607744362555</v>
      </c>
      <c r="E111">
        <f t="shared" ca="1" si="13"/>
        <v>6.1114954894687349E-13</v>
      </c>
      <c r="F111">
        <f t="shared" ca="1" si="18"/>
        <v>1.3532607744368665</v>
      </c>
      <c r="G111">
        <f t="shared" ca="1" si="14"/>
        <v>-5.5673409544300247E-13</v>
      </c>
      <c r="H111">
        <f t="shared" ca="1" si="19"/>
        <v>1.3532607744363099</v>
      </c>
      <c r="J111">
        <f t="shared" ca="1" si="15"/>
        <v>5.440092820663267E-14</v>
      </c>
      <c r="L111">
        <f t="shared" si="20"/>
        <v>1.0000000000000004E-2</v>
      </c>
      <c r="M111">
        <f t="shared" si="21"/>
        <v>1.0000000000000002E-26</v>
      </c>
      <c r="N111">
        <f t="shared" ca="1" si="22"/>
        <v>4.246902220526243</v>
      </c>
      <c r="O111">
        <f t="shared" ca="1" si="23"/>
        <v>4.1906083035618611</v>
      </c>
      <c r="P111">
        <f t="shared" si="16"/>
        <v>9.604000000000001E-27</v>
      </c>
    </row>
    <row r="112" spans="1:16" x14ac:dyDescent="0.25">
      <c r="A112" s="2">
        <v>100</v>
      </c>
      <c r="B112" s="2">
        <f t="shared" si="12"/>
        <v>10</v>
      </c>
      <c r="D112">
        <f t="shared" si="17"/>
        <v>1.3261955589475303</v>
      </c>
      <c r="E112">
        <f t="shared" ca="1" si="13"/>
        <v>1.1807046425910104E-12</v>
      </c>
      <c r="F112">
        <f t="shared" ca="1" si="18"/>
        <v>1.3261955589487109</v>
      </c>
      <c r="G112">
        <f t="shared" ca="1" si="14"/>
        <v>6.2068730179958253E-13</v>
      </c>
      <c r="H112">
        <f t="shared" ca="1" si="19"/>
        <v>1.3261955589493315</v>
      </c>
      <c r="J112">
        <f t="shared" ca="1" si="15"/>
        <v>1.801225835151854E-12</v>
      </c>
      <c r="L112">
        <f t="shared" si="20"/>
        <v>9.9009900990099046E-3</v>
      </c>
      <c r="M112">
        <f t="shared" si="21"/>
        <v>9.9009900990099031E-27</v>
      </c>
      <c r="N112">
        <f t="shared" ca="1" si="22"/>
        <v>4.2179843327878581</v>
      </c>
      <c r="O112">
        <f t="shared" ca="1" si="23"/>
        <v>4.1619641761157178</v>
      </c>
      <c r="P112">
        <f t="shared" si="16"/>
        <v>9.5089108910891095E-27</v>
      </c>
    </row>
  </sheetData>
  <sortState xmlns:xlrd2="http://schemas.microsoft.com/office/spreadsheetml/2017/richdata2" ref="Q45:R55">
    <sortCondition descending="1" ref="R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2020-07-02T15:03:56Z</dcterms:modified>
</cp:coreProperties>
</file>