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ocuments\KF-ATTITUDE\"/>
    </mc:Choice>
  </mc:AlternateContent>
  <xr:revisionPtr revIDLastSave="0" documentId="13_ncr:1_{0289F616-1983-4B37-9405-EF3DBFD154C1}" xr6:coauthVersionLast="45" xr6:coauthVersionMax="45" xr10:uidLastSave="{00000000-0000-0000-0000-000000000000}"/>
  <bookViews>
    <workbookView xWindow="-120" yWindow="-120" windowWidth="29040" windowHeight="15840" xr2:uid="{A53BC842-06E2-416D-B3BC-A55576E6EA79}"/>
  </bookViews>
  <sheets>
    <sheet name="Foglio1" sheetId="1" r:id="rId1"/>
  </sheets>
  <definedNames>
    <definedName name="_xlchart.v1.0" hidden="1">Foglio1!$D$12:$D$112</definedName>
    <definedName name="_xlchart.v1.1" hidden="1">Foglio1!$H$10:$H$11</definedName>
    <definedName name="_xlchart.v1.2" hidden="1">Foglio1!$H$12:$H$112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2" i="1"/>
  <c r="N2" i="1"/>
  <c r="M12" i="1" s="1"/>
  <c r="P12" i="1" s="1"/>
  <c r="L13" i="1" l="1"/>
  <c r="M13" i="1" s="1"/>
  <c r="L14" i="1" l="1"/>
  <c r="M14" i="1" s="1"/>
  <c r="P13" i="1"/>
  <c r="L15" i="1" l="1"/>
  <c r="M15" i="1" s="1"/>
  <c r="P14" i="1"/>
  <c r="L16" i="1" l="1"/>
  <c r="M16" i="1" s="1"/>
  <c r="P15" i="1"/>
  <c r="F12" i="1"/>
  <c r="F13" i="1"/>
  <c r="F14" i="1"/>
  <c r="F15" i="1"/>
  <c r="F16" i="1"/>
  <c r="F17" i="1"/>
  <c r="F18" i="1"/>
  <c r="F19" i="1"/>
  <c r="F20" i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4" i="1"/>
  <c r="D15" i="1" s="1"/>
  <c r="D13" i="1"/>
  <c r="D12" i="1"/>
  <c r="B8" i="1"/>
  <c r="B7" i="1"/>
  <c r="B19" i="1" s="1"/>
  <c r="L17" i="1" l="1"/>
  <c r="M17" i="1" s="1"/>
  <c r="P16" i="1"/>
  <c r="H19" i="1"/>
  <c r="H15" i="1"/>
  <c r="B99" i="1"/>
  <c r="B83" i="1"/>
  <c r="B71" i="1"/>
  <c r="B63" i="1"/>
  <c r="B59" i="1"/>
  <c r="B43" i="1"/>
  <c r="B39" i="1"/>
  <c r="B35" i="1"/>
  <c r="B31" i="1"/>
  <c r="B27" i="1"/>
  <c r="B23" i="1"/>
  <c r="B15" i="1"/>
  <c r="B110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H18" i="1"/>
  <c r="H14" i="1"/>
  <c r="B103" i="1"/>
  <c r="B91" i="1"/>
  <c r="B79" i="1"/>
  <c r="B55" i="1"/>
  <c r="B109" i="1"/>
  <c r="B101" i="1"/>
  <c r="B93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111" i="1"/>
  <c r="B95" i="1"/>
  <c r="B75" i="1"/>
  <c r="B47" i="1"/>
  <c r="B12" i="1"/>
  <c r="B105" i="1"/>
  <c r="B97" i="1"/>
  <c r="B89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07" i="1"/>
  <c r="B87" i="1"/>
  <c r="B67" i="1"/>
  <c r="B51" i="1"/>
  <c r="H20" i="1"/>
  <c r="H16" i="1"/>
  <c r="H17" i="1"/>
  <c r="H12" i="1"/>
  <c r="H13" i="1"/>
  <c r="P17" i="1" l="1"/>
  <c r="L18" i="1"/>
  <c r="M18" i="1" s="1"/>
  <c r="N13" i="1"/>
  <c r="O14" i="1" s="1"/>
  <c r="F22" i="1"/>
  <c r="H22" i="1" s="1"/>
  <c r="J16" i="1"/>
  <c r="F25" i="1"/>
  <c r="H25" i="1" s="1"/>
  <c r="J14" i="1"/>
  <c r="F23" i="1"/>
  <c r="H23" i="1" s="1"/>
  <c r="J18" i="1"/>
  <c r="F27" i="1"/>
  <c r="H27" i="1" s="1"/>
  <c r="J15" i="1"/>
  <c r="F24" i="1"/>
  <c r="H24" i="1" s="1"/>
  <c r="J17" i="1"/>
  <c r="F26" i="1"/>
  <c r="H26" i="1" s="1"/>
  <c r="J20" i="1"/>
  <c r="F29" i="1"/>
  <c r="H29" i="1" s="1"/>
  <c r="J19" i="1"/>
  <c r="F28" i="1"/>
  <c r="H28" i="1" s="1"/>
  <c r="J12" i="1"/>
  <c r="F21" i="1"/>
  <c r="H21" i="1" s="1"/>
  <c r="J13" i="1"/>
  <c r="P18" i="1" l="1"/>
  <c r="L19" i="1"/>
  <c r="M19" i="1" s="1"/>
  <c r="N14" i="1"/>
  <c r="O15" i="1" s="1"/>
  <c r="F31" i="1"/>
  <c r="H31" i="1" s="1"/>
  <c r="J31" i="1" s="1"/>
  <c r="J22" i="1"/>
  <c r="J28" i="1"/>
  <c r="F37" i="1"/>
  <c r="H37" i="1" s="1"/>
  <c r="J27" i="1"/>
  <c r="F36" i="1"/>
  <c r="H36" i="1" s="1"/>
  <c r="J25" i="1"/>
  <c r="F34" i="1"/>
  <c r="H34" i="1" s="1"/>
  <c r="J21" i="1"/>
  <c r="F30" i="1"/>
  <c r="H30" i="1" s="1"/>
  <c r="J29" i="1"/>
  <c r="F38" i="1"/>
  <c r="H38" i="1" s="1"/>
  <c r="J23" i="1"/>
  <c r="F32" i="1"/>
  <c r="H32" i="1" s="1"/>
  <c r="F40" i="1"/>
  <c r="H40" i="1" s="1"/>
  <c r="J26" i="1"/>
  <c r="F35" i="1"/>
  <c r="H35" i="1" s="1"/>
  <c r="J24" i="1"/>
  <c r="F33" i="1"/>
  <c r="H33" i="1" s="1"/>
  <c r="P19" i="1" l="1"/>
  <c r="L20" i="1"/>
  <c r="M20" i="1" s="1"/>
  <c r="N15" i="1"/>
  <c r="N16" i="1" s="1"/>
  <c r="J35" i="1"/>
  <c r="F44" i="1"/>
  <c r="H44" i="1" s="1"/>
  <c r="J30" i="1"/>
  <c r="F39" i="1"/>
  <c r="H39" i="1" s="1"/>
  <c r="J36" i="1"/>
  <c r="F45" i="1"/>
  <c r="H45" i="1" s="1"/>
  <c r="J33" i="1"/>
  <c r="F42" i="1"/>
  <c r="H42" i="1" s="1"/>
  <c r="J37" i="1"/>
  <c r="F46" i="1"/>
  <c r="H46" i="1" s="1"/>
  <c r="J32" i="1"/>
  <c r="F41" i="1"/>
  <c r="H41" i="1" s="1"/>
  <c r="J40" i="1"/>
  <c r="F49" i="1"/>
  <c r="H49" i="1" s="1"/>
  <c r="J38" i="1"/>
  <c r="F47" i="1"/>
  <c r="H47" i="1" s="1"/>
  <c r="J34" i="1"/>
  <c r="F43" i="1"/>
  <c r="H43" i="1" s="1"/>
  <c r="P20" i="1" l="1"/>
  <c r="L21" i="1"/>
  <c r="M21" i="1" s="1"/>
  <c r="O16" i="1"/>
  <c r="N17" i="1"/>
  <c r="O17" i="1"/>
  <c r="J47" i="1"/>
  <c r="F56" i="1"/>
  <c r="H56" i="1" s="1"/>
  <c r="J39" i="1"/>
  <c r="F48" i="1"/>
  <c r="H48" i="1" s="1"/>
  <c r="J41" i="1"/>
  <c r="F50" i="1"/>
  <c r="H50" i="1" s="1"/>
  <c r="J49" i="1"/>
  <c r="F58" i="1"/>
  <c r="H58" i="1" s="1"/>
  <c r="J46" i="1"/>
  <c r="F55" i="1"/>
  <c r="H55" i="1" s="1"/>
  <c r="J45" i="1"/>
  <c r="F54" i="1"/>
  <c r="H54" i="1" s="1"/>
  <c r="J44" i="1"/>
  <c r="F53" i="1"/>
  <c r="H53" i="1" s="1"/>
  <c r="J42" i="1"/>
  <c r="F51" i="1"/>
  <c r="H51" i="1" s="1"/>
  <c r="J43" i="1"/>
  <c r="F52" i="1"/>
  <c r="H52" i="1" s="1"/>
  <c r="P21" i="1" l="1"/>
  <c r="L22" i="1"/>
  <c r="M22" i="1" s="1"/>
  <c r="N18" i="1"/>
  <c r="O18" i="1"/>
  <c r="J58" i="1"/>
  <c r="F67" i="1"/>
  <c r="H67" i="1" s="1"/>
  <c r="J48" i="1"/>
  <c r="F57" i="1"/>
  <c r="H57" i="1" s="1"/>
  <c r="J51" i="1"/>
  <c r="F60" i="1"/>
  <c r="H60" i="1" s="1"/>
  <c r="J52" i="1"/>
  <c r="F61" i="1"/>
  <c r="H61" i="1" s="1"/>
  <c r="J53" i="1"/>
  <c r="F62" i="1"/>
  <c r="H62" i="1" s="1"/>
  <c r="J55" i="1"/>
  <c r="F64" i="1"/>
  <c r="H64" i="1" s="1"/>
  <c r="J50" i="1"/>
  <c r="F59" i="1"/>
  <c r="H59" i="1" s="1"/>
  <c r="J56" i="1"/>
  <c r="F65" i="1"/>
  <c r="H65" i="1" s="1"/>
  <c r="J54" i="1"/>
  <c r="F63" i="1"/>
  <c r="H63" i="1" s="1"/>
  <c r="P22" i="1" l="1"/>
  <c r="L23" i="1"/>
  <c r="M23" i="1" s="1"/>
  <c r="N19" i="1"/>
  <c r="O19" i="1"/>
  <c r="J64" i="1"/>
  <c r="F73" i="1"/>
  <c r="H73" i="1" s="1"/>
  <c r="J61" i="1"/>
  <c r="F70" i="1"/>
  <c r="H70" i="1" s="1"/>
  <c r="J60" i="1"/>
  <c r="F69" i="1"/>
  <c r="H69" i="1" s="1"/>
  <c r="J65" i="1"/>
  <c r="F74" i="1"/>
  <c r="H74" i="1" s="1"/>
  <c r="J57" i="1"/>
  <c r="F66" i="1"/>
  <c r="H66" i="1" s="1"/>
  <c r="J63" i="1"/>
  <c r="F72" i="1"/>
  <c r="H72" i="1" s="1"/>
  <c r="J59" i="1"/>
  <c r="F68" i="1"/>
  <c r="H68" i="1" s="1"/>
  <c r="J62" i="1"/>
  <c r="F71" i="1"/>
  <c r="H71" i="1" s="1"/>
  <c r="J67" i="1"/>
  <c r="F76" i="1"/>
  <c r="H76" i="1" s="1"/>
  <c r="P23" i="1" l="1"/>
  <c r="L24" i="1"/>
  <c r="M24" i="1" s="1"/>
  <c r="N20" i="1"/>
  <c r="O20" i="1"/>
  <c r="J74" i="1"/>
  <c r="F83" i="1"/>
  <c r="H83" i="1" s="1"/>
  <c r="J70" i="1"/>
  <c r="F79" i="1"/>
  <c r="H79" i="1" s="1"/>
  <c r="J71" i="1"/>
  <c r="F80" i="1"/>
  <c r="H80" i="1" s="1"/>
  <c r="J68" i="1"/>
  <c r="F77" i="1"/>
  <c r="H77" i="1" s="1"/>
  <c r="J73" i="1"/>
  <c r="F82" i="1"/>
  <c r="H82" i="1" s="1"/>
  <c r="J72" i="1"/>
  <c r="F81" i="1"/>
  <c r="H81" i="1" s="1"/>
  <c r="J76" i="1"/>
  <c r="F85" i="1"/>
  <c r="H85" i="1" s="1"/>
  <c r="J66" i="1"/>
  <c r="F75" i="1"/>
  <c r="H75" i="1" s="1"/>
  <c r="J69" i="1"/>
  <c r="F78" i="1"/>
  <c r="H78" i="1" s="1"/>
  <c r="P24" i="1" l="1"/>
  <c r="L25" i="1"/>
  <c r="M25" i="1" s="1"/>
  <c r="O21" i="1"/>
  <c r="N21" i="1"/>
  <c r="J77" i="1"/>
  <c r="F86" i="1"/>
  <c r="H86" i="1" s="1"/>
  <c r="J81" i="1"/>
  <c r="F90" i="1"/>
  <c r="H90" i="1" s="1"/>
  <c r="J82" i="1"/>
  <c r="F91" i="1"/>
  <c r="H91" i="1" s="1"/>
  <c r="J75" i="1"/>
  <c r="F84" i="1"/>
  <c r="H84" i="1" s="1"/>
  <c r="J79" i="1"/>
  <c r="F88" i="1"/>
  <c r="H88" i="1" s="1"/>
  <c r="J78" i="1"/>
  <c r="F87" i="1"/>
  <c r="H87" i="1" s="1"/>
  <c r="J85" i="1"/>
  <c r="F94" i="1"/>
  <c r="H94" i="1" s="1"/>
  <c r="J80" i="1"/>
  <c r="F89" i="1"/>
  <c r="H89" i="1" s="1"/>
  <c r="J83" i="1"/>
  <c r="F92" i="1"/>
  <c r="H92" i="1" s="1"/>
  <c r="P25" i="1" l="1"/>
  <c r="L26" i="1"/>
  <c r="M26" i="1" s="1"/>
  <c r="O22" i="1"/>
  <c r="N22" i="1"/>
  <c r="J84" i="1"/>
  <c r="F93" i="1"/>
  <c r="H93" i="1" s="1"/>
  <c r="J90" i="1"/>
  <c r="F99" i="1"/>
  <c r="H99" i="1" s="1"/>
  <c r="J89" i="1"/>
  <c r="F98" i="1"/>
  <c r="H98" i="1" s="1"/>
  <c r="J94" i="1"/>
  <c r="F103" i="1"/>
  <c r="H103" i="1" s="1"/>
  <c r="J86" i="1"/>
  <c r="F95" i="1"/>
  <c r="H95" i="1" s="1"/>
  <c r="J87" i="1"/>
  <c r="F96" i="1"/>
  <c r="H96" i="1" s="1"/>
  <c r="J92" i="1"/>
  <c r="F101" i="1"/>
  <c r="H101" i="1" s="1"/>
  <c r="J88" i="1"/>
  <c r="F97" i="1"/>
  <c r="H97" i="1" s="1"/>
  <c r="J91" i="1"/>
  <c r="F100" i="1"/>
  <c r="H100" i="1" s="1"/>
  <c r="P26" i="1" l="1"/>
  <c r="L27" i="1"/>
  <c r="M27" i="1" s="1"/>
  <c r="O23" i="1"/>
  <c r="N23" i="1"/>
  <c r="J96" i="1"/>
  <c r="F105" i="1"/>
  <c r="H105" i="1" s="1"/>
  <c r="J105" i="1" s="1"/>
  <c r="J103" i="1"/>
  <c r="F112" i="1"/>
  <c r="H112" i="1" s="1"/>
  <c r="J112" i="1" s="1"/>
  <c r="J98" i="1"/>
  <c r="F107" i="1"/>
  <c r="H107" i="1" s="1"/>
  <c r="J107" i="1" s="1"/>
  <c r="J97" i="1"/>
  <c r="F106" i="1"/>
  <c r="H106" i="1" s="1"/>
  <c r="J106" i="1" s="1"/>
  <c r="J99" i="1"/>
  <c r="F108" i="1"/>
  <c r="H108" i="1" s="1"/>
  <c r="J108" i="1" s="1"/>
  <c r="J100" i="1"/>
  <c r="F109" i="1"/>
  <c r="H109" i="1" s="1"/>
  <c r="J109" i="1" s="1"/>
  <c r="J101" i="1"/>
  <c r="F110" i="1"/>
  <c r="H110" i="1" s="1"/>
  <c r="J110" i="1" s="1"/>
  <c r="J95" i="1"/>
  <c r="F104" i="1"/>
  <c r="H104" i="1" s="1"/>
  <c r="J104" i="1" s="1"/>
  <c r="J93" i="1"/>
  <c r="F102" i="1"/>
  <c r="H102" i="1" s="1"/>
  <c r="P27" i="1" l="1"/>
  <c r="L28" i="1"/>
  <c r="M28" i="1" s="1"/>
  <c r="O24" i="1"/>
  <c r="N24" i="1"/>
  <c r="J102" i="1"/>
  <c r="F111" i="1"/>
  <c r="H111" i="1" s="1"/>
  <c r="J111" i="1" s="1"/>
  <c r="P28" i="1" l="1"/>
  <c r="L29" i="1"/>
  <c r="M29" i="1" s="1"/>
  <c r="O25" i="1"/>
  <c r="N25" i="1"/>
  <c r="P29" i="1" l="1"/>
  <c r="L30" i="1"/>
  <c r="M30" i="1" s="1"/>
  <c r="O26" i="1"/>
  <c r="N26" i="1"/>
  <c r="P30" i="1" l="1"/>
  <c r="L31" i="1"/>
  <c r="M31" i="1" s="1"/>
  <c r="O27" i="1"/>
  <c r="N27" i="1"/>
  <c r="P31" i="1" l="1"/>
  <c r="L32" i="1"/>
  <c r="M32" i="1" s="1"/>
  <c r="O28" i="1"/>
  <c r="N28" i="1"/>
  <c r="P32" i="1" l="1"/>
  <c r="L33" i="1"/>
  <c r="M33" i="1" s="1"/>
  <c r="O29" i="1"/>
  <c r="N29" i="1"/>
  <c r="P33" i="1" l="1"/>
  <c r="L34" i="1"/>
  <c r="M34" i="1" s="1"/>
  <c r="O30" i="1"/>
  <c r="N30" i="1"/>
  <c r="P34" i="1" l="1"/>
  <c r="L35" i="1"/>
  <c r="M35" i="1" s="1"/>
  <c r="O31" i="1"/>
  <c r="N31" i="1"/>
  <c r="P35" i="1" l="1"/>
  <c r="L36" i="1"/>
  <c r="M36" i="1" s="1"/>
  <c r="O32" i="1"/>
  <c r="N32" i="1"/>
  <c r="P36" i="1" l="1"/>
  <c r="L37" i="1"/>
  <c r="M37" i="1" s="1"/>
  <c r="O33" i="1"/>
  <c r="N33" i="1"/>
  <c r="P37" i="1" l="1"/>
  <c r="L38" i="1"/>
  <c r="M38" i="1" s="1"/>
  <c r="O34" i="1"/>
  <c r="N34" i="1"/>
  <c r="P38" i="1" l="1"/>
  <c r="L39" i="1"/>
  <c r="M39" i="1" s="1"/>
  <c r="O35" i="1"/>
  <c r="N35" i="1"/>
  <c r="P39" i="1" l="1"/>
  <c r="L40" i="1"/>
  <c r="M40" i="1" s="1"/>
  <c r="O36" i="1"/>
  <c r="N36" i="1"/>
  <c r="P40" i="1" l="1"/>
  <c r="L41" i="1"/>
  <c r="M41" i="1" s="1"/>
  <c r="O37" i="1"/>
  <c r="N37" i="1"/>
  <c r="P41" i="1" l="1"/>
  <c r="L42" i="1"/>
  <c r="M42" i="1" s="1"/>
  <c r="O38" i="1"/>
  <c r="N38" i="1"/>
  <c r="P42" i="1" l="1"/>
  <c r="L43" i="1"/>
  <c r="M43" i="1" s="1"/>
  <c r="O39" i="1"/>
  <c r="N39" i="1"/>
  <c r="P43" i="1" l="1"/>
  <c r="L44" i="1"/>
  <c r="M44" i="1" s="1"/>
  <c r="O40" i="1"/>
  <c r="N40" i="1"/>
  <c r="P44" i="1" l="1"/>
  <c r="L45" i="1"/>
  <c r="M45" i="1" s="1"/>
  <c r="O41" i="1"/>
  <c r="N41" i="1"/>
  <c r="P45" i="1" l="1"/>
  <c r="L46" i="1"/>
  <c r="M46" i="1" s="1"/>
  <c r="O42" i="1"/>
  <c r="N42" i="1"/>
  <c r="P46" i="1" l="1"/>
  <c r="L47" i="1"/>
  <c r="M47" i="1" s="1"/>
  <c r="O43" i="1"/>
  <c r="N43" i="1"/>
  <c r="P47" i="1" l="1"/>
  <c r="L48" i="1"/>
  <c r="M48" i="1" s="1"/>
  <c r="O44" i="1"/>
  <c r="N44" i="1"/>
  <c r="P48" i="1" l="1"/>
  <c r="L49" i="1"/>
  <c r="M49" i="1" s="1"/>
  <c r="O45" i="1"/>
  <c r="N45" i="1"/>
  <c r="P49" i="1" l="1"/>
  <c r="L50" i="1"/>
  <c r="M50" i="1" s="1"/>
  <c r="O46" i="1"/>
  <c r="N46" i="1"/>
  <c r="P50" i="1" l="1"/>
  <c r="L51" i="1"/>
  <c r="M51" i="1" s="1"/>
  <c r="O47" i="1"/>
  <c r="N47" i="1"/>
  <c r="P51" i="1" l="1"/>
  <c r="L52" i="1"/>
  <c r="M52" i="1" s="1"/>
  <c r="O48" i="1"/>
  <c r="N48" i="1"/>
  <c r="P52" i="1" l="1"/>
  <c r="L53" i="1"/>
  <c r="M53" i="1" s="1"/>
  <c r="O49" i="1"/>
  <c r="N49" i="1"/>
  <c r="P53" i="1" l="1"/>
  <c r="L54" i="1"/>
  <c r="M54" i="1" s="1"/>
  <c r="O50" i="1"/>
  <c r="N50" i="1"/>
  <c r="P54" i="1" l="1"/>
  <c r="L55" i="1"/>
  <c r="M55" i="1" s="1"/>
  <c r="O51" i="1"/>
  <c r="N51" i="1"/>
  <c r="P55" i="1" l="1"/>
  <c r="L56" i="1"/>
  <c r="M56" i="1" s="1"/>
  <c r="O52" i="1"/>
  <c r="N52" i="1"/>
  <c r="P56" i="1" l="1"/>
  <c r="L57" i="1"/>
  <c r="M57" i="1" s="1"/>
  <c r="O53" i="1"/>
  <c r="N53" i="1"/>
  <c r="P57" i="1" l="1"/>
  <c r="L58" i="1"/>
  <c r="M58" i="1" s="1"/>
  <c r="O54" i="1"/>
  <c r="N54" i="1"/>
  <c r="P58" i="1" l="1"/>
  <c r="L59" i="1"/>
  <c r="M59" i="1" s="1"/>
  <c r="O55" i="1"/>
  <c r="N55" i="1"/>
  <c r="P59" i="1" l="1"/>
  <c r="L60" i="1"/>
  <c r="M60" i="1" s="1"/>
  <c r="O56" i="1"/>
  <c r="N56" i="1"/>
  <c r="P60" i="1" l="1"/>
  <c r="L61" i="1"/>
  <c r="M61" i="1" s="1"/>
  <c r="O57" i="1"/>
  <c r="N57" i="1"/>
  <c r="P61" i="1" l="1"/>
  <c r="L62" i="1"/>
  <c r="M62" i="1" s="1"/>
  <c r="O58" i="1"/>
  <c r="N58" i="1"/>
  <c r="P62" i="1" l="1"/>
  <c r="L63" i="1"/>
  <c r="M63" i="1" s="1"/>
  <c r="O59" i="1"/>
  <c r="N59" i="1"/>
  <c r="P63" i="1" l="1"/>
  <c r="L64" i="1"/>
  <c r="M64" i="1" s="1"/>
  <c r="O60" i="1"/>
  <c r="N60" i="1"/>
  <c r="P64" i="1" l="1"/>
  <c r="L65" i="1"/>
  <c r="M65" i="1" s="1"/>
  <c r="O61" i="1"/>
  <c r="N61" i="1"/>
  <c r="P65" i="1" l="1"/>
  <c r="L66" i="1"/>
  <c r="M66" i="1" s="1"/>
  <c r="O62" i="1"/>
  <c r="N62" i="1"/>
  <c r="P66" i="1" l="1"/>
  <c r="L67" i="1"/>
  <c r="M67" i="1" s="1"/>
  <c r="O63" i="1"/>
  <c r="N63" i="1"/>
  <c r="P67" i="1" l="1"/>
  <c r="L68" i="1"/>
  <c r="M68" i="1" s="1"/>
  <c r="O64" i="1"/>
  <c r="N64" i="1"/>
  <c r="P68" i="1" l="1"/>
  <c r="L69" i="1"/>
  <c r="M69" i="1" s="1"/>
  <c r="O65" i="1"/>
  <c r="N65" i="1"/>
  <c r="P69" i="1" l="1"/>
  <c r="L70" i="1"/>
  <c r="M70" i="1" s="1"/>
  <c r="O66" i="1"/>
  <c r="N66" i="1"/>
  <c r="P70" i="1" l="1"/>
  <c r="L71" i="1"/>
  <c r="M71" i="1" s="1"/>
  <c r="O67" i="1"/>
  <c r="N67" i="1"/>
  <c r="P71" i="1" l="1"/>
  <c r="L72" i="1"/>
  <c r="M72" i="1" s="1"/>
  <c r="O68" i="1"/>
  <c r="N68" i="1"/>
  <c r="P72" i="1" l="1"/>
  <c r="L73" i="1"/>
  <c r="M73" i="1" s="1"/>
  <c r="O69" i="1"/>
  <c r="N69" i="1"/>
  <c r="P73" i="1" l="1"/>
  <c r="L74" i="1"/>
  <c r="M74" i="1" s="1"/>
  <c r="O70" i="1"/>
  <c r="N70" i="1"/>
  <c r="P74" i="1" l="1"/>
  <c r="L75" i="1"/>
  <c r="M75" i="1" s="1"/>
  <c r="O71" i="1"/>
  <c r="N71" i="1"/>
  <c r="P75" i="1" l="1"/>
  <c r="L76" i="1"/>
  <c r="M76" i="1" s="1"/>
  <c r="O72" i="1"/>
  <c r="N72" i="1"/>
  <c r="P76" i="1" l="1"/>
  <c r="L77" i="1"/>
  <c r="M77" i="1" s="1"/>
  <c r="O73" i="1"/>
  <c r="N73" i="1"/>
  <c r="P77" i="1" l="1"/>
  <c r="L78" i="1"/>
  <c r="M78" i="1" s="1"/>
  <c r="O74" i="1"/>
  <c r="N74" i="1"/>
  <c r="P78" i="1" l="1"/>
  <c r="L79" i="1"/>
  <c r="M79" i="1" s="1"/>
  <c r="O75" i="1"/>
  <c r="N75" i="1"/>
  <c r="P79" i="1" l="1"/>
  <c r="L80" i="1"/>
  <c r="M80" i="1" s="1"/>
  <c r="O76" i="1"/>
  <c r="N76" i="1"/>
  <c r="P80" i="1" l="1"/>
  <c r="L81" i="1"/>
  <c r="M81" i="1" s="1"/>
  <c r="O77" i="1"/>
  <c r="N77" i="1"/>
  <c r="P81" i="1" l="1"/>
  <c r="L82" i="1"/>
  <c r="M82" i="1" s="1"/>
  <c r="O78" i="1"/>
  <c r="N78" i="1"/>
  <c r="P82" i="1" l="1"/>
  <c r="L83" i="1"/>
  <c r="M83" i="1" s="1"/>
  <c r="O79" i="1"/>
  <c r="N79" i="1"/>
  <c r="P83" i="1" l="1"/>
  <c r="L84" i="1"/>
  <c r="M84" i="1" s="1"/>
  <c r="O80" i="1"/>
  <c r="N80" i="1"/>
  <c r="P84" i="1" l="1"/>
  <c r="L85" i="1"/>
  <c r="M85" i="1" s="1"/>
  <c r="O81" i="1"/>
  <c r="N81" i="1"/>
  <c r="P85" i="1" l="1"/>
  <c r="L86" i="1"/>
  <c r="M86" i="1" s="1"/>
  <c r="O82" i="1"/>
  <c r="N82" i="1"/>
  <c r="P86" i="1" l="1"/>
  <c r="L87" i="1"/>
  <c r="M87" i="1" s="1"/>
  <c r="O83" i="1"/>
  <c r="N83" i="1"/>
  <c r="P87" i="1" l="1"/>
  <c r="L88" i="1"/>
  <c r="M88" i="1" s="1"/>
  <c r="O84" i="1"/>
  <c r="N84" i="1"/>
  <c r="P88" i="1" l="1"/>
  <c r="L89" i="1"/>
  <c r="M89" i="1" s="1"/>
  <c r="O85" i="1"/>
  <c r="N85" i="1"/>
  <c r="P89" i="1" l="1"/>
  <c r="L90" i="1"/>
  <c r="M90" i="1" s="1"/>
  <c r="O86" i="1"/>
  <c r="N86" i="1"/>
  <c r="P90" i="1" l="1"/>
  <c r="L91" i="1"/>
  <c r="M91" i="1" s="1"/>
  <c r="O87" i="1"/>
  <c r="N87" i="1"/>
  <c r="P91" i="1" l="1"/>
  <c r="L92" i="1"/>
  <c r="M92" i="1" s="1"/>
  <c r="O88" i="1"/>
  <c r="N88" i="1"/>
  <c r="P92" i="1" l="1"/>
  <c r="L93" i="1"/>
  <c r="M93" i="1" s="1"/>
  <c r="O89" i="1"/>
  <c r="N89" i="1"/>
  <c r="P93" i="1" l="1"/>
  <c r="L94" i="1"/>
  <c r="M94" i="1" s="1"/>
  <c r="O90" i="1"/>
  <c r="N90" i="1"/>
  <c r="P94" i="1" l="1"/>
  <c r="L95" i="1"/>
  <c r="M95" i="1" s="1"/>
  <c r="O91" i="1"/>
  <c r="N91" i="1"/>
  <c r="P95" i="1" l="1"/>
  <c r="L96" i="1"/>
  <c r="M96" i="1" s="1"/>
  <c r="O92" i="1"/>
  <c r="N92" i="1"/>
  <c r="P96" i="1" l="1"/>
  <c r="L97" i="1"/>
  <c r="M97" i="1" s="1"/>
  <c r="O93" i="1"/>
  <c r="N93" i="1"/>
  <c r="P97" i="1" l="1"/>
  <c r="L98" i="1"/>
  <c r="M98" i="1" s="1"/>
  <c r="O94" i="1"/>
  <c r="N94" i="1"/>
  <c r="P98" i="1" l="1"/>
  <c r="L99" i="1"/>
  <c r="M99" i="1" s="1"/>
  <c r="O95" i="1"/>
  <c r="N95" i="1"/>
  <c r="P99" i="1" l="1"/>
  <c r="L100" i="1"/>
  <c r="M100" i="1" s="1"/>
  <c r="O96" i="1"/>
  <c r="N96" i="1"/>
  <c r="P100" i="1" l="1"/>
  <c r="L101" i="1"/>
  <c r="M101" i="1" s="1"/>
  <c r="O97" i="1"/>
  <c r="N97" i="1"/>
  <c r="P101" i="1" l="1"/>
  <c r="L102" i="1"/>
  <c r="M102" i="1" s="1"/>
  <c r="O98" i="1"/>
  <c r="N98" i="1"/>
  <c r="P102" i="1" l="1"/>
  <c r="L103" i="1"/>
  <c r="M103" i="1" s="1"/>
  <c r="O99" i="1"/>
  <c r="N99" i="1"/>
  <c r="P103" i="1" l="1"/>
  <c r="L104" i="1"/>
  <c r="M104" i="1" s="1"/>
  <c r="O100" i="1"/>
  <c r="N100" i="1"/>
  <c r="P104" i="1" l="1"/>
  <c r="L105" i="1"/>
  <c r="M105" i="1" s="1"/>
  <c r="O101" i="1"/>
  <c r="N101" i="1"/>
  <c r="P105" i="1" l="1"/>
  <c r="L106" i="1"/>
  <c r="M106" i="1" s="1"/>
  <c r="O102" i="1"/>
  <c r="N102" i="1"/>
  <c r="P106" i="1" l="1"/>
  <c r="L107" i="1"/>
  <c r="M107" i="1" s="1"/>
  <c r="O103" i="1"/>
  <c r="N103" i="1"/>
  <c r="P107" i="1" l="1"/>
  <c r="L108" i="1"/>
  <c r="M108" i="1" s="1"/>
  <c r="O104" i="1"/>
  <c r="N104" i="1"/>
  <c r="P108" i="1" l="1"/>
  <c r="L109" i="1"/>
  <c r="M109" i="1" s="1"/>
  <c r="O105" i="1"/>
  <c r="N105" i="1"/>
  <c r="P109" i="1" l="1"/>
  <c r="L110" i="1"/>
  <c r="M110" i="1" s="1"/>
  <c r="O106" i="1"/>
  <c r="N106" i="1"/>
  <c r="P110" i="1" l="1"/>
  <c r="L111" i="1"/>
  <c r="M111" i="1" s="1"/>
  <c r="O107" i="1"/>
  <c r="N107" i="1"/>
  <c r="P111" i="1" l="1"/>
  <c r="L112" i="1"/>
  <c r="M112" i="1" s="1"/>
  <c r="P112" i="1" s="1"/>
  <c r="O108" i="1"/>
  <c r="N108" i="1"/>
  <c r="O109" i="1" l="1"/>
  <c r="N109" i="1"/>
  <c r="O110" i="1" l="1"/>
  <c r="N110" i="1"/>
  <c r="O111" i="1" l="1"/>
  <c r="N111" i="1"/>
  <c r="O112" i="1" l="1"/>
  <c r="N112" i="1"/>
</calcChain>
</file>

<file path=xl/sharedStrings.xml><?xml version="1.0" encoding="utf-8"?>
<sst xmlns="http://schemas.openxmlformats.org/spreadsheetml/2006/main" count="49" uniqueCount="38">
  <si>
    <t>c</t>
  </si>
  <si>
    <t>k</t>
  </si>
  <si>
    <t>t</t>
  </si>
  <si>
    <t>t_min</t>
  </si>
  <si>
    <t>t_max</t>
  </si>
  <si>
    <t>s</t>
  </si>
  <si>
    <t>TIME CONVERSION</t>
  </si>
  <si>
    <t>implicit samplig rate</t>
  </si>
  <si>
    <t>m</t>
  </si>
  <si>
    <t>q</t>
  </si>
  <si>
    <t>s/div</t>
  </si>
  <si>
    <t>x_t</t>
  </si>
  <si>
    <t>x_0</t>
  </si>
  <si>
    <t>MODEL NOISE</t>
  </si>
  <si>
    <t>mean</t>
  </si>
  <si>
    <t>std dev</t>
  </si>
  <si>
    <t>w_t</t>
  </si>
  <si>
    <t>v_t</t>
  </si>
  <si>
    <t>MEASUREMENT NOISE</t>
  </si>
  <si>
    <t>z_t</t>
  </si>
  <si>
    <t>STATE</t>
  </si>
  <si>
    <t>MEASUREMENT</t>
  </si>
  <si>
    <t>ACTUAL STATE</t>
  </si>
  <si>
    <t>INITIAL STATE</t>
  </si>
  <si>
    <t>MODEL</t>
  </si>
  <si>
    <t>z_t = x_t + v_t</t>
  </si>
  <si>
    <t>x_t = c*x_t-1 + w_t</t>
  </si>
  <si>
    <t>z_t - actual state</t>
  </si>
  <si>
    <t>KALMAN GAIN</t>
  </si>
  <si>
    <t>PREDICTION ERROR</t>
  </si>
  <si>
    <t>SENSOR AVERAGE NOISE</t>
  </si>
  <si>
    <t>r</t>
  </si>
  <si>
    <t>g_t</t>
  </si>
  <si>
    <t>p_t = (1-g_t)*p_t-1</t>
  </si>
  <si>
    <t>x_^_t = x_^_t-1 + g_t*(z_t - x_^_t-1)</t>
  </si>
  <si>
    <t>x_^_t = a*x_^_t-1</t>
  </si>
  <si>
    <t>STATE PREDICTION
(PRIOR)</t>
  </si>
  <si>
    <t>STATE PREDICTION UPDATE
(POSTERIOR)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</si>
</sst>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11" fontId="0" fillId="0" borderId="0" xfId="0" applyNumberFormat="1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Foglio1!$D$10</c:f>
              <c:strCache>
                <c:ptCount val="1"/>
                <c:pt idx="0">
                  <c:v>ACTUAL STATE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Foglio1!$D$12:$D$112</c:f>
              <c:numCache>
                <c:formatCode>General</c:formatCode>
                <c:ptCount val="101"/>
                <c:pt idx="0">
                  <c:v>10</c:v>
                </c:pt>
                <c:pt idx="1">
                  <c:v>9.8000000000000007</c:v>
                </c:pt>
                <c:pt idx="2">
                  <c:v>9.604000000000001</c:v>
                </c:pt>
                <c:pt idx="3">
                  <c:v>9.4119200000000003</c:v>
                </c:pt>
                <c:pt idx="4">
                  <c:v>9.2236816000000008</c:v>
                </c:pt>
                <c:pt idx="5">
                  <c:v>9.0392079680000013</c:v>
                </c:pt>
                <c:pt idx="6">
                  <c:v>8.8584238086400013</c:v>
                </c:pt>
                <c:pt idx="7">
                  <c:v>8.6812553324672006</c:v>
                </c:pt>
                <c:pt idx="8">
                  <c:v>8.5076302258178558</c:v>
                </c:pt>
                <c:pt idx="9">
                  <c:v>8.3374776213014989</c:v>
                </c:pt>
                <c:pt idx="10">
                  <c:v>8.1707280688754693</c:v>
                </c:pt>
                <c:pt idx="11">
                  <c:v>8.00731350749796</c:v>
                </c:pt>
                <c:pt idx="12">
                  <c:v>7.8471672373480006</c:v>
                </c:pt>
                <c:pt idx="13">
                  <c:v>7.6902238926010407</c:v>
                </c:pt>
                <c:pt idx="14">
                  <c:v>7.5364194147490196</c:v>
                </c:pt>
                <c:pt idx="15">
                  <c:v>7.3856910264540394</c:v>
                </c:pt>
                <c:pt idx="16">
                  <c:v>7.2379772059249587</c:v>
                </c:pt>
                <c:pt idx="17">
                  <c:v>7.0932176618064595</c:v>
                </c:pt>
                <c:pt idx="18">
                  <c:v>6.9513533085703303</c:v>
                </c:pt>
                <c:pt idx="19">
                  <c:v>6.8123262423989237</c:v>
                </c:pt>
                <c:pt idx="20">
                  <c:v>6.6760797175509454</c:v>
                </c:pt>
                <c:pt idx="21">
                  <c:v>6.5425581231999264</c:v>
                </c:pt>
                <c:pt idx="22">
                  <c:v>6.4117069607359278</c:v>
                </c:pt>
                <c:pt idx="23">
                  <c:v>6.283472821521209</c:v>
                </c:pt>
                <c:pt idx="24">
                  <c:v>6.1578033650907846</c:v>
                </c:pt>
                <c:pt idx="25">
                  <c:v>6.0346472977889691</c:v>
                </c:pt>
                <c:pt idx="26">
                  <c:v>5.9139543518331896</c:v>
                </c:pt>
                <c:pt idx="27">
                  <c:v>5.7956752647965262</c:v>
                </c:pt>
                <c:pt idx="28">
                  <c:v>5.6797617595005958</c:v>
                </c:pt>
                <c:pt idx="29">
                  <c:v>5.5661665243105842</c:v>
                </c:pt>
                <c:pt idx="30">
                  <c:v>5.4548431938243729</c:v>
                </c:pt>
                <c:pt idx="31">
                  <c:v>5.3457463299478851</c:v>
                </c:pt>
                <c:pt idx="32">
                  <c:v>5.2388314033489269</c:v>
                </c:pt>
                <c:pt idx="33">
                  <c:v>5.1340547752819479</c:v>
                </c:pt>
                <c:pt idx="34">
                  <c:v>5.0313736797763084</c:v>
                </c:pt>
                <c:pt idx="35">
                  <c:v>4.9307462061807819</c:v>
                </c:pt>
                <c:pt idx="36">
                  <c:v>4.8321312820571665</c:v>
                </c:pt>
                <c:pt idx="37">
                  <c:v>4.735488656416023</c:v>
                </c:pt>
                <c:pt idx="38">
                  <c:v>4.6407788832877026</c:v>
                </c:pt>
                <c:pt idx="39">
                  <c:v>4.5479633056219484</c:v>
                </c:pt>
                <c:pt idx="40">
                  <c:v>4.457004039509509</c:v>
                </c:pt>
                <c:pt idx="41">
                  <c:v>4.3678639587193189</c:v>
                </c:pt>
                <c:pt idx="42">
                  <c:v>4.2805066795449322</c:v>
                </c:pt>
                <c:pt idx="43">
                  <c:v>4.1948965459540339</c:v>
                </c:pt>
                <c:pt idx="44">
                  <c:v>4.1109986150349531</c:v>
                </c:pt>
                <c:pt idx="45">
                  <c:v>4.0287786427342542</c:v>
                </c:pt>
                <c:pt idx="46">
                  <c:v>3.9482030698795691</c:v>
                </c:pt>
                <c:pt idx="47">
                  <c:v>3.8692390084819777</c:v>
                </c:pt>
                <c:pt idx="48">
                  <c:v>3.7918542283123382</c:v>
                </c:pt>
                <c:pt idx="49">
                  <c:v>3.7160171437460914</c:v>
                </c:pt>
                <c:pt idx="50">
                  <c:v>3.6416968008711694</c:v>
                </c:pt>
                <c:pt idx="51">
                  <c:v>3.5688628648537462</c:v>
                </c:pt>
                <c:pt idx="52">
                  <c:v>3.4974856075566714</c:v>
                </c:pt>
                <c:pt idx="53">
                  <c:v>3.4275358954055379</c:v>
                </c:pt>
                <c:pt idx="54">
                  <c:v>3.3589851774974271</c:v>
                </c:pt>
                <c:pt idx="55">
                  <c:v>3.2918054739474787</c:v>
                </c:pt>
                <c:pt idx="56">
                  <c:v>3.2259693644685292</c:v>
                </c:pt>
                <c:pt idx="57">
                  <c:v>3.1614499771791587</c:v>
                </c:pt>
                <c:pt idx="58">
                  <c:v>3.0982209776355756</c:v>
                </c:pt>
                <c:pt idx="59">
                  <c:v>3.0362565580828642</c:v>
                </c:pt>
                <c:pt idx="60">
                  <c:v>2.975531426921207</c:v>
                </c:pt>
                <c:pt idx="61">
                  <c:v>2.9160207983827826</c:v>
                </c:pt>
                <c:pt idx="62">
                  <c:v>2.857700382415127</c:v>
                </c:pt>
                <c:pt idx="63">
                  <c:v>2.8005463747668244</c:v>
                </c:pt>
                <c:pt idx="64">
                  <c:v>2.7445354472714878</c:v>
                </c:pt>
                <c:pt idx="65">
                  <c:v>2.689644738326058</c:v>
                </c:pt>
                <c:pt idx="66">
                  <c:v>2.6358518435595366</c:v>
                </c:pt>
                <c:pt idx="67">
                  <c:v>2.5831348066883457</c:v>
                </c:pt>
                <c:pt idx="68">
                  <c:v>2.5314721105545788</c:v>
                </c:pt>
                <c:pt idx="69">
                  <c:v>2.4808426683434872</c:v>
                </c:pt>
                <c:pt idx="70">
                  <c:v>2.4312258149766173</c:v>
                </c:pt>
                <c:pt idx="71">
                  <c:v>2.382601298677085</c:v>
                </c:pt>
                <c:pt idx="72">
                  <c:v>2.3349492727035432</c:v>
                </c:pt>
                <c:pt idx="73">
                  <c:v>2.2882502872494723</c:v>
                </c:pt>
                <c:pt idx="74">
                  <c:v>2.2424852815044827</c:v>
                </c:pt>
                <c:pt idx="75">
                  <c:v>2.1976355758743931</c:v>
                </c:pt>
                <c:pt idx="76">
                  <c:v>2.153682864356905</c:v>
                </c:pt>
                <c:pt idx="77">
                  <c:v>2.1106092070697668</c:v>
                </c:pt>
                <c:pt idx="78">
                  <c:v>2.0683970229283717</c:v>
                </c:pt>
                <c:pt idx="79">
                  <c:v>2.0270290824698041</c:v>
                </c:pt>
                <c:pt idx="80">
                  <c:v>1.9864885008204078</c:v>
                </c:pt>
                <c:pt idx="81">
                  <c:v>1.9467587308039997</c:v>
                </c:pt>
                <c:pt idx="82">
                  <c:v>1.9078235561879198</c:v>
                </c:pt>
                <c:pt idx="83">
                  <c:v>1.8696670850641612</c:v>
                </c:pt>
                <c:pt idx="84">
                  <c:v>1.832273743362878</c:v>
                </c:pt>
                <c:pt idx="85">
                  <c:v>1.7956282684956204</c:v>
                </c:pt>
                <c:pt idx="86">
                  <c:v>1.759715703125708</c:v>
                </c:pt>
                <c:pt idx="87">
                  <c:v>1.7245213890631939</c:v>
                </c:pt>
                <c:pt idx="88">
                  <c:v>1.69003096128193</c:v>
                </c:pt>
                <c:pt idx="89">
                  <c:v>1.6562303420562914</c:v>
                </c:pt>
                <c:pt idx="90">
                  <c:v>1.6231057352151654</c:v>
                </c:pt>
                <c:pt idx="91">
                  <c:v>1.5906436205108621</c:v>
                </c:pt>
                <c:pt idx="92">
                  <c:v>1.5588307481006447</c:v>
                </c:pt>
                <c:pt idx="93">
                  <c:v>1.5276541331386317</c:v>
                </c:pt>
                <c:pt idx="94">
                  <c:v>1.4971010504758591</c:v>
                </c:pt>
                <c:pt idx="95">
                  <c:v>1.4671590294663419</c:v>
                </c:pt>
                <c:pt idx="96">
                  <c:v>1.437815848877015</c:v>
                </c:pt>
                <c:pt idx="97">
                  <c:v>1.4090595318994747</c:v>
                </c:pt>
                <c:pt idx="98">
                  <c:v>1.3808783412614851</c:v>
                </c:pt>
                <c:pt idx="99">
                  <c:v>1.3532607744362555</c:v>
                </c:pt>
                <c:pt idx="100">
                  <c:v>1.3261955589475303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D-4FA3-99D4-E62F84AD7025}"/>
            </c:ext>
          </c:extLst>
        </c:ser>
        <c:ser>
          <c:idx val="1"/>
          <c:order val="1"/>
          <c:tx>
            <c:strRef>
              <c:f>Foglio1!$F$10</c:f>
              <c:strCache>
                <c:ptCount val="1"/>
                <c:pt idx="0">
                  <c:v>STATE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Foglio1!$F$12:$F$112</c:f>
              <c:numCache>
                <c:formatCode>General</c:formatCode>
                <c:ptCount val="101"/>
                <c:pt idx="0">
                  <c:v>9.9999999999983</c:v>
                </c:pt>
                <c:pt idx="1">
                  <c:v>9.7999999999990219</c:v>
                </c:pt>
                <c:pt idx="2">
                  <c:v>9.6040000000010224</c:v>
                </c:pt>
                <c:pt idx="3">
                  <c:v>9.4119200000018779</c:v>
                </c:pt>
                <c:pt idx="4">
                  <c:v>9.2236815999998747</c:v>
                </c:pt>
                <c:pt idx="5">
                  <c:v>9.0392079679993707</c:v>
                </c:pt>
                <c:pt idx="6">
                  <c:v>8.8584238086411418</c:v>
                </c:pt>
                <c:pt idx="7">
                  <c:v>8.6812553324663941</c:v>
                </c:pt>
                <c:pt idx="8">
                  <c:v>8.5076302258180707</c:v>
                </c:pt>
                <c:pt idx="9">
                  <c:v>8.3374776213006605</c:v>
                </c:pt>
                <c:pt idx="10">
                  <c:v>8.1707280688736859</c:v>
                </c:pt>
                <c:pt idx="11">
                  <c:v>8.0073135074984485</c:v>
                </c:pt>
                <c:pt idx="12">
                  <c:v>7.8471672373505799</c:v>
                </c:pt>
                <c:pt idx="13">
                  <c:v>7.690223892601435</c:v>
                </c:pt>
                <c:pt idx="14">
                  <c:v>7.5364194147470966</c:v>
                </c:pt>
                <c:pt idx="15">
                  <c:v>7.3856910264538671</c:v>
                </c:pt>
                <c:pt idx="16">
                  <c:v>7.2379772059253362</c:v>
                </c:pt>
                <c:pt idx="17">
                  <c:v>7.0932176618060039</c:v>
                </c:pt>
                <c:pt idx="18">
                  <c:v>6.9513533085696659</c:v>
                </c:pt>
                <c:pt idx="19">
                  <c:v>6.8123262423989068</c:v>
                </c:pt>
                <c:pt idx="20">
                  <c:v>6.6760797175512829</c:v>
                </c:pt>
                <c:pt idx="21">
                  <c:v>6.5425581232003198</c:v>
                </c:pt>
                <c:pt idx="22">
                  <c:v>6.4117069607363906</c:v>
                </c:pt>
                <c:pt idx="23">
                  <c:v>6.2834728215192479</c:v>
                </c:pt>
                <c:pt idx="24">
                  <c:v>6.1578033650902784</c:v>
                </c:pt>
                <c:pt idx="25">
                  <c:v>6.034647297788637</c:v>
                </c:pt>
                <c:pt idx="26">
                  <c:v>5.9139543518351232</c:v>
                </c:pt>
                <c:pt idx="27">
                  <c:v>5.7956752647968308</c:v>
                </c:pt>
                <c:pt idx="28">
                  <c:v>5.6797617595010541</c:v>
                </c:pt>
                <c:pt idx="29">
                  <c:v>5.5661665243122798</c:v>
                </c:pt>
                <c:pt idx="30">
                  <c:v>5.454843193824237</c:v>
                </c:pt>
                <c:pt idx="31">
                  <c:v>5.3457463299474535</c:v>
                </c:pt>
                <c:pt idx="32">
                  <c:v>5.238831403347703</c:v>
                </c:pt>
                <c:pt idx="33">
                  <c:v>5.1340547752831478</c:v>
                </c:pt>
                <c:pt idx="34">
                  <c:v>5.0313736797750943</c:v>
                </c:pt>
                <c:pt idx="35">
                  <c:v>4.9307462061799319</c:v>
                </c:pt>
                <c:pt idx="36">
                  <c:v>4.8321312820543483</c:v>
                </c:pt>
                <c:pt idx="37">
                  <c:v>4.7354886564168135</c:v>
                </c:pt>
                <c:pt idx="38">
                  <c:v>4.6407788832892827</c:v>
                </c:pt>
                <c:pt idx="39">
                  <c:v>4.5479633056206579</c:v>
                </c:pt>
                <c:pt idx="40">
                  <c:v>4.4570040395101955</c:v>
                </c:pt>
                <c:pt idx="41">
                  <c:v>4.3678639587197248</c:v>
                </c:pt>
                <c:pt idx="42">
                  <c:v>4.2805066795457609</c:v>
                </c:pt>
                <c:pt idx="43">
                  <c:v>4.1948965459533403</c:v>
                </c:pt>
                <c:pt idx="44">
                  <c:v>4.1109986150364017</c:v>
                </c:pt>
                <c:pt idx="45">
                  <c:v>4.0287786427315044</c:v>
                </c:pt>
                <c:pt idx="46">
                  <c:v>3.9482030698805088</c:v>
                </c:pt>
                <c:pt idx="47">
                  <c:v>3.8692390084809851</c:v>
                </c:pt>
                <c:pt idx="48">
                  <c:v>3.7918542283142416</c:v>
                </c:pt>
                <c:pt idx="49">
                  <c:v>3.7160171437464129</c:v>
                </c:pt>
                <c:pt idx="50">
                  <c:v>3.6416968008716992</c:v>
                </c:pt>
                <c:pt idx="51">
                  <c:v>3.5688628648543204</c:v>
                </c:pt>
                <c:pt idx="52">
                  <c:v>3.4974856075563818</c:v>
                </c:pt>
                <c:pt idx="53">
                  <c:v>3.4275358954056308</c:v>
                </c:pt>
                <c:pt idx="54">
                  <c:v>3.3589851774967476</c:v>
                </c:pt>
                <c:pt idx="55">
                  <c:v>3.2918054739464835</c:v>
                </c:pt>
                <c:pt idx="56">
                  <c:v>3.2259693644703127</c:v>
                </c:pt>
                <c:pt idx="57">
                  <c:v>3.1614499771776292</c:v>
                </c:pt>
                <c:pt idx="58">
                  <c:v>3.0982209776356466</c:v>
                </c:pt>
                <c:pt idx="59">
                  <c:v>3.036256558083521</c:v>
                </c:pt>
                <c:pt idx="60">
                  <c:v>2.9755314269231432</c:v>
                </c:pt>
                <c:pt idx="61">
                  <c:v>2.9160207983809814</c:v>
                </c:pt>
                <c:pt idx="62">
                  <c:v>2.8577003824155907</c:v>
                </c:pt>
                <c:pt idx="63">
                  <c:v>2.8005463747675217</c:v>
                </c:pt>
                <c:pt idx="64">
                  <c:v>2.7445354472731327</c:v>
                </c:pt>
                <c:pt idx="65">
                  <c:v>2.6896447383253195</c:v>
                </c:pt>
                <c:pt idx="66">
                  <c:v>2.6358518435587137</c:v>
                </c:pt>
                <c:pt idx="67">
                  <c:v>2.5831348066886437</c:v>
                </c:pt>
                <c:pt idx="68">
                  <c:v>2.5314721105527047</c:v>
                </c:pt>
                <c:pt idx="69">
                  <c:v>2.4808426683444385</c:v>
                </c:pt>
                <c:pt idx="70">
                  <c:v>2.4312258149773327</c:v>
                </c:pt>
                <c:pt idx="71">
                  <c:v>2.382601298677681</c:v>
                </c:pt>
                <c:pt idx="72">
                  <c:v>2.3349492727026444</c:v>
                </c:pt>
                <c:pt idx="73">
                  <c:v>2.2882502872497255</c:v>
                </c:pt>
                <c:pt idx="74">
                  <c:v>2.2424852815044791</c:v>
                </c:pt>
                <c:pt idx="75">
                  <c:v>2.1976355758744015</c:v>
                </c:pt>
                <c:pt idx="76">
                  <c:v>2.1536828643566408</c:v>
                </c:pt>
                <c:pt idx="77">
                  <c:v>2.1106092070700546</c:v>
                </c:pt>
                <c:pt idx="78">
                  <c:v>2.0683970229288722</c:v>
                </c:pt>
                <c:pt idx="79">
                  <c:v>2.0270290824702566</c:v>
                </c:pt>
                <c:pt idx="80">
                  <c:v>1.9864885008211446</c:v>
                </c:pt>
                <c:pt idx="81">
                  <c:v>1.9467587308026089</c:v>
                </c:pt>
                <c:pt idx="82">
                  <c:v>1.9078235561879486</c:v>
                </c:pt>
                <c:pt idx="83">
                  <c:v>1.869667085063861</c:v>
                </c:pt>
                <c:pt idx="84">
                  <c:v>1.8322737433644569</c:v>
                </c:pt>
                <c:pt idx="85">
                  <c:v>1.7956282684977611</c:v>
                </c:pt>
                <c:pt idx="86">
                  <c:v>1.7597157031265338</c:v>
                </c:pt>
                <c:pt idx="87">
                  <c:v>1.7245213890633071</c:v>
                </c:pt>
                <c:pt idx="88">
                  <c:v>1.6900309612820941</c:v>
                </c:pt>
                <c:pt idx="89">
                  <c:v>1.656230342057041</c:v>
                </c:pt>
                <c:pt idx="90">
                  <c:v>1.6231057352142093</c:v>
                </c:pt>
                <c:pt idx="91">
                  <c:v>1.590643620510229</c:v>
                </c:pt>
                <c:pt idx="92">
                  <c:v>1.5588307481005574</c:v>
                </c:pt>
                <c:pt idx="93">
                  <c:v>1.5276541331383782</c:v>
                </c:pt>
                <c:pt idx="94">
                  <c:v>1.4971010504779367</c:v>
                </c:pt>
                <c:pt idx="95">
                  <c:v>1.4671590294656449</c:v>
                </c:pt>
                <c:pt idx="96">
                  <c:v>1.4378158488755197</c:v>
                </c:pt>
                <c:pt idx="97">
                  <c:v>1.4090595318974362</c:v>
                </c:pt>
                <c:pt idx="98">
                  <c:v>1.3808783412615786</c:v>
                </c:pt>
                <c:pt idx="99">
                  <c:v>1.3532607744363576</c:v>
                </c:pt>
                <c:pt idx="100">
                  <c:v>1.3261955589468599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3D-4FA3-99D4-E62F84AD7025}"/>
            </c:ext>
          </c:extLst>
        </c:ser>
        <c:ser>
          <c:idx val="2"/>
          <c:order val="2"/>
          <c:tx>
            <c:strRef>
              <c:f>Foglio1!$H$10</c:f>
              <c:strCache>
                <c:ptCount val="1"/>
                <c:pt idx="0">
                  <c:v>MEASUREMENT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Foglio1!$H$12:$H$112</c:f>
              <c:numCache>
                <c:formatCode>General</c:formatCode>
                <c:ptCount val="101"/>
                <c:pt idx="0">
                  <c:v>9.9550434571991833</c:v>
                </c:pt>
                <c:pt idx="1">
                  <c:v>9.5150626846984565</c:v>
                </c:pt>
                <c:pt idx="2">
                  <c:v>9.7399734055676586</c:v>
                </c:pt>
                <c:pt idx="3">
                  <c:v>9.4297042865979694</c:v>
                </c:pt>
                <c:pt idx="4">
                  <c:v>9.4900424516570165</c:v>
                </c:pt>
                <c:pt idx="5">
                  <c:v>8.8150232402752344</c:v>
                </c:pt>
                <c:pt idx="6">
                  <c:v>8.6805453528929757</c:v>
                </c:pt>
                <c:pt idx="7">
                  <c:v>8.8991970371857967</c:v>
                </c:pt>
                <c:pt idx="8">
                  <c:v>8.3968835317025725</c:v>
                </c:pt>
                <c:pt idx="9">
                  <c:v>8.3284530548017841</c:v>
                </c:pt>
                <c:pt idx="10">
                  <c:v>8.3103301095482713</c:v>
                </c:pt>
                <c:pt idx="11">
                  <c:v>7.9923388211290005</c:v>
                </c:pt>
                <c:pt idx="12">
                  <c:v>7.6290888994401396</c:v>
                </c:pt>
                <c:pt idx="13">
                  <c:v>7.4334034392141337</c:v>
                </c:pt>
                <c:pt idx="14">
                  <c:v>7.4513809516514442</c:v>
                </c:pt>
                <c:pt idx="15">
                  <c:v>7.2228369798312899</c:v>
                </c:pt>
                <c:pt idx="16">
                  <c:v>6.9669389590478383</c:v>
                </c:pt>
                <c:pt idx="17">
                  <c:v>7.143688877932072</c:v>
                </c:pt>
                <c:pt idx="18">
                  <c:v>6.7132675161758275</c:v>
                </c:pt>
                <c:pt idx="19">
                  <c:v>6.9759225895633108</c:v>
                </c:pt>
                <c:pt idx="20">
                  <c:v>6.9039023106972781</c:v>
                </c:pt>
                <c:pt idx="21">
                  <c:v>6.8855933297609031</c:v>
                </c:pt>
                <c:pt idx="22">
                  <c:v>6.5435858024036389</c:v>
                </c:pt>
                <c:pt idx="23">
                  <c:v>6.3494335813663483</c:v>
                </c:pt>
                <c:pt idx="24">
                  <c:v>6.2407262597317485</c:v>
                </c:pt>
                <c:pt idx="25">
                  <c:v>6.1779439437711208</c:v>
                </c:pt>
                <c:pt idx="26">
                  <c:v>5.810672104109881</c:v>
                </c:pt>
                <c:pt idx="27">
                  <c:v>5.707527561402979</c:v>
                </c:pt>
                <c:pt idx="28">
                  <c:v>5.8744956613051826</c:v>
                </c:pt>
                <c:pt idx="29">
                  <c:v>5.5055977868566517</c:v>
                </c:pt>
                <c:pt idx="30">
                  <c:v>5.4285326943842218</c:v>
                </c:pt>
                <c:pt idx="31">
                  <c:v>5.1729070624648896</c:v>
                </c:pt>
                <c:pt idx="32">
                  <c:v>5.3718826311744463</c:v>
                </c:pt>
                <c:pt idx="33">
                  <c:v>5.1716380493775276</c:v>
                </c:pt>
                <c:pt idx="34">
                  <c:v>5.1020808932188242</c:v>
                </c:pt>
                <c:pt idx="35">
                  <c:v>5.0667657163329078</c:v>
                </c:pt>
                <c:pt idx="36">
                  <c:v>4.6665867120023687</c:v>
                </c:pt>
                <c:pt idx="37">
                  <c:v>4.915879861545184</c:v>
                </c:pt>
                <c:pt idx="38">
                  <c:v>4.9716951729160686</c:v>
                </c:pt>
                <c:pt idx="39">
                  <c:v>4.4850510446310681</c:v>
                </c:pt>
                <c:pt idx="40">
                  <c:v>4.364084817137269</c:v>
                </c:pt>
                <c:pt idx="41">
                  <c:v>4.3253457841557443</c:v>
                </c:pt>
                <c:pt idx="42">
                  <c:v>4.2639077019798197</c:v>
                </c:pt>
                <c:pt idx="43">
                  <c:v>4.1214927016905714</c:v>
                </c:pt>
                <c:pt idx="44">
                  <c:v>4.004500592851957</c:v>
                </c:pt>
                <c:pt idx="45">
                  <c:v>3.8300438368520684</c:v>
                </c:pt>
                <c:pt idx="46">
                  <c:v>4.0294868778710091</c:v>
                </c:pt>
                <c:pt idx="47">
                  <c:v>4.0269275059350536</c:v>
                </c:pt>
                <c:pt idx="48">
                  <c:v>3.6641089300620981</c:v>
                </c:pt>
                <c:pt idx="49">
                  <c:v>3.9615541292143428</c:v>
                </c:pt>
                <c:pt idx="50">
                  <c:v>3.3714998121326984</c:v>
                </c:pt>
                <c:pt idx="51">
                  <c:v>3.5741228019726283</c:v>
                </c:pt>
                <c:pt idx="52">
                  <c:v>3.4603749478732801</c:v>
                </c:pt>
                <c:pt idx="53">
                  <c:v>3.6249422424040012</c:v>
                </c:pt>
                <c:pt idx="54">
                  <c:v>3.4021489464137153</c:v>
                </c:pt>
                <c:pt idx="55">
                  <c:v>3.4946794613153358</c:v>
                </c:pt>
                <c:pt idx="56">
                  <c:v>3.0094817748785037</c:v>
                </c:pt>
                <c:pt idx="57">
                  <c:v>3.308946384043348</c:v>
                </c:pt>
                <c:pt idx="58">
                  <c:v>2.9601667293834</c:v>
                </c:pt>
                <c:pt idx="59">
                  <c:v>3.2755110946473769</c:v>
                </c:pt>
                <c:pt idx="60">
                  <c:v>3.1036454354932563</c:v>
                </c:pt>
                <c:pt idx="61">
                  <c:v>2.7820310480811208</c:v>
                </c:pt>
                <c:pt idx="62">
                  <c:v>2.9529294769062147</c:v>
                </c:pt>
                <c:pt idx="63">
                  <c:v>3.062034217959869</c:v>
                </c:pt>
                <c:pt idx="64">
                  <c:v>3.1257307882931071</c:v>
                </c:pt>
                <c:pt idx="65">
                  <c:v>2.4529510353413548</c:v>
                </c:pt>
                <c:pt idx="66">
                  <c:v>2.3805204532501891</c:v>
                </c:pt>
                <c:pt idx="67">
                  <c:v>2.6517950918620308</c:v>
                </c:pt>
                <c:pt idx="68">
                  <c:v>2.7546718156961405</c:v>
                </c:pt>
                <c:pt idx="69">
                  <c:v>2.4426578823531782</c:v>
                </c:pt>
                <c:pt idx="70">
                  <c:v>2.2949182494788274</c:v>
                </c:pt>
                <c:pt idx="71">
                  <c:v>2.2144891594054954</c:v>
                </c:pt>
                <c:pt idx="72">
                  <c:v>2.3908564856219581</c:v>
                </c:pt>
                <c:pt idx="73">
                  <c:v>2.5024817728355746</c:v>
                </c:pt>
                <c:pt idx="74">
                  <c:v>2.2254300561727391</c:v>
                </c:pt>
                <c:pt idx="75">
                  <c:v>2.4690818534351573</c:v>
                </c:pt>
                <c:pt idx="76">
                  <c:v>2.8323897296749951</c:v>
                </c:pt>
                <c:pt idx="77">
                  <c:v>1.973876256414824</c:v>
                </c:pt>
                <c:pt idx="78">
                  <c:v>2.051118187792452</c:v>
                </c:pt>
                <c:pt idx="79">
                  <c:v>2.3036927385733583</c:v>
                </c:pt>
                <c:pt idx="80">
                  <c:v>2.0428733909147092</c:v>
                </c:pt>
                <c:pt idx="81">
                  <c:v>2.0436607388544004</c:v>
                </c:pt>
                <c:pt idx="82">
                  <c:v>1.5975513999883448</c:v>
                </c:pt>
                <c:pt idx="83">
                  <c:v>1.5944265921489453</c:v>
                </c:pt>
                <c:pt idx="84">
                  <c:v>1.9066623721101619</c:v>
                </c:pt>
                <c:pt idx="85">
                  <c:v>1.5137446929123004</c:v>
                </c:pt>
                <c:pt idx="86">
                  <c:v>1.502386024443193</c:v>
                </c:pt>
                <c:pt idx="87">
                  <c:v>1.8966327781849541</c:v>
                </c:pt>
                <c:pt idx="88">
                  <c:v>1.670486036740642</c:v>
                </c:pt>
                <c:pt idx="89">
                  <c:v>1.3431833989534288</c:v>
                </c:pt>
                <c:pt idx="90">
                  <c:v>1.8524214293008516</c:v>
                </c:pt>
                <c:pt idx="91">
                  <c:v>1.5615102802888225</c:v>
                </c:pt>
                <c:pt idx="92">
                  <c:v>1.6613219608104444</c:v>
                </c:pt>
                <c:pt idx="93">
                  <c:v>1.7736390393969379</c:v>
                </c:pt>
                <c:pt idx="94">
                  <c:v>1.9188633468128757</c:v>
                </c:pt>
                <c:pt idx="95">
                  <c:v>1.4089221534309679</c:v>
                </c:pt>
                <c:pt idx="96">
                  <c:v>1.4335139912312662</c:v>
                </c:pt>
                <c:pt idx="97">
                  <c:v>1.2517842312391623</c:v>
                </c:pt>
                <c:pt idx="98">
                  <c:v>1.4834996790337986</c:v>
                </c:pt>
                <c:pt idx="99">
                  <c:v>1.8623343303972852</c:v>
                </c:pt>
                <c:pt idx="100">
                  <c:v>1.4749155701073895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3D-4FA3-99D4-E62F84AD7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88528"/>
        <c:axId val="707186560"/>
      </c:scatterChart>
      <c:valAx>
        <c:axId val="7071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86560"/>
        <c:crosses val="autoZero"/>
        <c:crossBetween val="midCat"/>
      </c:valAx>
      <c:valAx>
        <c:axId val="7071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8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Foglio1!$J$11</c:f>
              <c:strCache>
                <c:ptCount val="1"/>
                <c:pt idx="0">
                  <c:v>z_t - actual state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Foglio1!$J$12:$J$112</c:f>
              <c:numCache>
                <c:formatCode>General</c:formatCode>
                <c:ptCount val="101"/>
                <c:pt idx="0">
                  <c:v>-4.4956542800816734E-2</c:v>
                </c:pt>
                <c:pt idx="1">
                  <c:v>-0.2849373153015442</c:v>
                </c:pt>
                <c:pt idx="2">
                  <c:v>0.13597340556765758</c:v>
                </c:pt>
                <c:pt idx="3">
                  <c:v>1.7784286597969157E-2</c:v>
                </c:pt>
                <c:pt idx="4">
                  <c:v>0.26636085165701573</c:v>
                </c:pt>
                <c:pt idx="5">
                  <c:v>-0.22418472772476683</c:v>
                </c:pt>
                <c:pt idx="6">
                  <c:v>-0.17787845574702565</c:v>
                </c:pt>
                <c:pt idx="7">
                  <c:v>0.21794170471859609</c:v>
                </c:pt>
                <c:pt idx="8">
                  <c:v>-0.11074669411528326</c:v>
                </c:pt>
                <c:pt idx="9">
                  <c:v>-9.0245664997148367E-3</c:v>
                </c:pt>
                <c:pt idx="10">
                  <c:v>0.13960204067280202</c:v>
                </c:pt>
                <c:pt idx="11">
                  <c:v>-1.4974686368959489E-2</c:v>
                </c:pt>
                <c:pt idx="12">
                  <c:v>-0.21807833790786102</c:v>
                </c:pt>
                <c:pt idx="13">
                  <c:v>-0.25682045338690696</c:v>
                </c:pt>
                <c:pt idx="14">
                  <c:v>-8.5038463097575345E-2</c:v>
                </c:pt>
                <c:pt idx="15">
                  <c:v>-0.16285404662274949</c:v>
                </c:pt>
                <c:pt idx="16">
                  <c:v>-0.27103824687712041</c:v>
                </c:pt>
                <c:pt idx="17">
                  <c:v>5.047121612561245E-2</c:v>
                </c:pt>
                <c:pt idx="18">
                  <c:v>-0.23808579239450278</c:v>
                </c:pt>
                <c:pt idx="19">
                  <c:v>0.16359634716438709</c:v>
                </c:pt>
                <c:pt idx="20">
                  <c:v>0.22782259314633269</c:v>
                </c:pt>
                <c:pt idx="21">
                  <c:v>0.34303520656097675</c:v>
                </c:pt>
                <c:pt idx="22">
                  <c:v>0.13187884166771102</c:v>
                </c:pt>
                <c:pt idx="23">
                  <c:v>6.5960759845139272E-2</c:v>
                </c:pt>
                <c:pt idx="24">
                  <c:v>8.2922894640963918E-2</c:v>
                </c:pt>
                <c:pt idx="25">
                  <c:v>0.14329664598215164</c:v>
                </c:pt>
                <c:pt idx="26">
                  <c:v>-0.10328224772330863</c:v>
                </c:pt>
                <c:pt idx="27">
                  <c:v>-8.8147703393547161E-2</c:v>
                </c:pt>
                <c:pt idx="28">
                  <c:v>0.19473390180458683</c:v>
                </c:pt>
                <c:pt idx="29">
                  <c:v>-6.0568737453932542E-2</c:v>
                </c:pt>
                <c:pt idx="30">
                  <c:v>-2.6310499440151069E-2</c:v>
                </c:pt>
                <c:pt idx="31">
                  <c:v>-0.1728392674829955</c:v>
                </c:pt>
                <c:pt idx="32">
                  <c:v>0.13305122782551937</c:v>
                </c:pt>
                <c:pt idx="33">
                  <c:v>3.7583274095579711E-2</c:v>
                </c:pt>
                <c:pt idx="34">
                  <c:v>7.0707213442515737E-2</c:v>
                </c:pt>
                <c:pt idx="35">
                  <c:v>0.13601951015212599</c:v>
                </c:pt>
                <c:pt idx="36">
                  <c:v>-0.16554457005479772</c:v>
                </c:pt>
                <c:pt idx="37">
                  <c:v>0.18039120512916096</c:v>
                </c:pt>
                <c:pt idx="38">
                  <c:v>0.33091628962836594</c:v>
                </c:pt>
                <c:pt idx="39">
                  <c:v>-6.291226099088032E-2</c:v>
                </c:pt>
                <c:pt idx="40">
                  <c:v>-9.2919222372239929E-2</c:v>
                </c:pt>
                <c:pt idx="41">
                  <c:v>-4.251817456357454E-2</c:v>
                </c:pt>
                <c:pt idx="42">
                  <c:v>-1.6598977565112527E-2</c:v>
                </c:pt>
                <c:pt idx="43">
                  <c:v>-7.3403844263462581E-2</c:v>
                </c:pt>
                <c:pt idx="44">
                  <c:v>-0.10649802218299609</c:v>
                </c:pt>
                <c:pt idx="45">
                  <c:v>-0.19873480588218584</c:v>
                </c:pt>
                <c:pt idx="46">
                  <c:v>8.1283807991439971E-2</c:v>
                </c:pt>
                <c:pt idx="47">
                  <c:v>0.15768849745307589</c:v>
                </c:pt>
                <c:pt idx="48">
                  <c:v>-0.12774529825024006</c:v>
                </c:pt>
                <c:pt idx="49">
                  <c:v>0.24553698546825142</c:v>
                </c:pt>
                <c:pt idx="50">
                  <c:v>-0.27019698873847098</c:v>
                </c:pt>
                <c:pt idx="51">
                  <c:v>5.2599371188821742E-3</c:v>
                </c:pt>
                <c:pt idx="52">
                  <c:v>-3.7110659683391223E-2</c:v>
                </c:pt>
                <c:pt idx="53">
                  <c:v>0.19740634699846327</c:v>
                </c:pt>
                <c:pt idx="54">
                  <c:v>4.3163768916288259E-2</c:v>
                </c:pt>
                <c:pt idx="55">
                  <c:v>0.20287398736785711</c:v>
                </c:pt>
                <c:pt idx="56">
                  <c:v>-0.21648758959002556</c:v>
                </c:pt>
                <c:pt idx="57">
                  <c:v>0.1474964068641893</c:v>
                </c:pt>
                <c:pt idx="58">
                  <c:v>-0.1380542482521756</c:v>
                </c:pt>
                <c:pt idx="59">
                  <c:v>0.23925453656451268</c:v>
                </c:pt>
                <c:pt idx="60">
                  <c:v>0.12811400857204935</c:v>
                </c:pt>
                <c:pt idx="61">
                  <c:v>-0.13398975030166183</c:v>
                </c:pt>
                <c:pt idx="62">
                  <c:v>9.5229094491087629E-2</c:v>
                </c:pt>
                <c:pt idx="63">
                  <c:v>0.26148784319304452</c:v>
                </c:pt>
                <c:pt idx="64">
                  <c:v>0.38119534102161934</c:v>
                </c:pt>
                <c:pt idx="65">
                  <c:v>-0.23669370298470316</c:v>
                </c:pt>
                <c:pt idx="66">
                  <c:v>-0.25533139030934748</c:v>
                </c:pt>
                <c:pt idx="67">
                  <c:v>6.8660285173685054E-2</c:v>
                </c:pt>
                <c:pt idx="68">
                  <c:v>0.22319970514156173</c:v>
                </c:pt>
                <c:pt idx="69">
                  <c:v>-3.8184785990309056E-2</c:v>
                </c:pt>
                <c:pt idx="70">
                  <c:v>-0.13630756549778988</c:v>
                </c:pt>
                <c:pt idx="71">
                  <c:v>-0.16811213927158963</c:v>
                </c:pt>
                <c:pt idx="72">
                  <c:v>5.5907212918414828E-2</c:v>
                </c:pt>
                <c:pt idx="73">
                  <c:v>0.21423148558610228</c:v>
                </c:pt>
                <c:pt idx="74">
                  <c:v>-1.7055225331743529E-2</c:v>
                </c:pt>
                <c:pt idx="75">
                  <c:v>0.27144627756076423</c:v>
                </c:pt>
                <c:pt idx="76">
                  <c:v>0.6787068653180901</c:v>
                </c:pt>
                <c:pt idx="77">
                  <c:v>-0.13673295065494284</c:v>
                </c:pt>
                <c:pt idx="78">
                  <c:v>-1.7278835135919657E-2</c:v>
                </c:pt>
                <c:pt idx="79">
                  <c:v>0.27666365610355426</c:v>
                </c:pt>
                <c:pt idx="80">
                  <c:v>5.6384890094301365E-2</c:v>
                </c:pt>
                <c:pt idx="81">
                  <c:v>9.6902008050400612E-2</c:v>
                </c:pt>
                <c:pt idx="82">
                  <c:v>-0.31027215619957493</c:v>
                </c:pt>
                <c:pt idx="83">
                  <c:v>-0.27524049291521591</c:v>
                </c:pt>
                <c:pt idx="84">
                  <c:v>7.4388628747283914E-2</c:v>
                </c:pt>
                <c:pt idx="85">
                  <c:v>-0.28188357558332</c:v>
                </c:pt>
                <c:pt idx="86">
                  <c:v>-0.257329678682515</c:v>
                </c:pt>
                <c:pt idx="87">
                  <c:v>0.17211138912176027</c:v>
                </c:pt>
                <c:pt idx="88">
                  <c:v>-1.9544924541287978E-2</c:v>
                </c:pt>
                <c:pt idx="89">
                  <c:v>-0.31304694310286263</c:v>
                </c:pt>
                <c:pt idx="90">
                  <c:v>0.22931569408568619</c:v>
                </c:pt>
                <c:pt idx="91">
                  <c:v>-2.9133340222039505E-2</c:v>
                </c:pt>
                <c:pt idx="92">
                  <c:v>0.10249121270979966</c:v>
                </c:pt>
                <c:pt idx="93">
                  <c:v>0.24598490625830616</c:v>
                </c:pt>
                <c:pt idx="94">
                  <c:v>0.42176229633701667</c:v>
                </c:pt>
                <c:pt idx="95">
                  <c:v>-5.8236876035373975E-2</c:v>
                </c:pt>
                <c:pt idx="96">
                  <c:v>-4.3018576457487523E-3</c:v>
                </c:pt>
                <c:pt idx="97">
                  <c:v>-0.15727530066031248</c:v>
                </c:pt>
                <c:pt idx="98">
                  <c:v>0.10262133777231353</c:v>
                </c:pt>
                <c:pt idx="99">
                  <c:v>0.50907355596102977</c:v>
                </c:pt>
                <c:pt idx="100">
                  <c:v>0.14872001115985922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2-4558-9976-2CC1B2E39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17624"/>
        <c:axId val="502319920"/>
      </c:scatterChart>
      <c:valAx>
        <c:axId val="50231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19920"/>
        <c:crosses val="autoZero"/>
        <c:crossBetween val="midCat"/>
      </c:valAx>
      <c:valAx>
        <c:axId val="5023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1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Foglio1!$N$10</c:f>
              <c:strCache>
                <c:ptCount val="1"/>
                <c:pt idx="0">
                  <c:v>STATE PREDICTION UPDATE
(POSTERIOR)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Foglio1!$N$12:$N$112</c:f>
              <c:numCache>
                <c:formatCode>General</c:formatCode>
                <c:ptCount val="101"/>
                <c:pt idx="0">
                  <c:v>1</c:v>
                </c:pt>
                <c:pt idx="1">
                  <c:v>5.2575313423492283</c:v>
                </c:pt>
                <c:pt idx="2">
                  <c:v>6.7516786967553717</c:v>
                </c:pt>
                <c:pt idx="3">
                  <c:v>7.4211850942160211</c:v>
                </c:pt>
                <c:pt idx="4">
                  <c:v>7.8349565657042204</c:v>
                </c:pt>
                <c:pt idx="5">
                  <c:v>7.9983010114660562</c:v>
                </c:pt>
                <c:pt idx="6">
                  <c:v>8.0957644888127582</c:v>
                </c:pt>
                <c:pt idx="7">
                  <c:v>8.196193557359388</c:v>
                </c:pt>
                <c:pt idx="8">
                  <c:v>8.2184924433975191</c:v>
                </c:pt>
                <c:pt idx="9">
                  <c:v>8.2294885045379456</c:v>
                </c:pt>
                <c:pt idx="10">
                  <c:v>8.2368377413570659</c:v>
                </c:pt>
                <c:pt idx="11">
                  <c:v>8.2164628313380597</c:v>
                </c:pt>
                <c:pt idx="12">
                  <c:v>8.171280221192065</c:v>
                </c:pt>
                <c:pt idx="13">
                  <c:v>8.1185747367650691</c:v>
                </c:pt>
                <c:pt idx="14">
                  <c:v>8.0740951510908268</c:v>
                </c:pt>
                <c:pt idx="15">
                  <c:v>8.0208915153871061</c:v>
                </c:pt>
                <c:pt idx="16">
                  <c:v>7.9588943061906789</c:v>
                </c:pt>
                <c:pt idx="17">
                  <c:v>7.9136051157318672</c:v>
                </c:pt>
                <c:pt idx="18">
                  <c:v>7.8504294525973384</c:v>
                </c:pt>
                <c:pt idx="19">
                  <c:v>7.8067041094456373</c:v>
                </c:pt>
                <c:pt idx="20">
                  <c:v>7.763713547600477</c:v>
                </c:pt>
                <c:pt idx="21">
                  <c:v>7.7237989922441326</c:v>
                </c:pt>
                <c:pt idx="22">
                  <c:v>7.6724853752945457</c:v>
                </c:pt>
                <c:pt idx="23">
                  <c:v>7.6173582172142043</c:v>
                </c:pt>
                <c:pt idx="24">
                  <c:v>7.5622929389149061</c:v>
                </c:pt>
                <c:pt idx="25">
                  <c:v>7.509048746793991</c:v>
                </c:pt>
                <c:pt idx="26">
                  <c:v>7.446145908176061</c:v>
                </c:pt>
                <c:pt idx="27">
                  <c:v>7.3840523957913078</c:v>
                </c:pt>
                <c:pt idx="28">
                  <c:v>7.3319987152917863</c:v>
                </c:pt>
                <c:pt idx="29">
                  <c:v>7.2711186843439481</c:v>
                </c:pt>
                <c:pt idx="30">
                  <c:v>7.2116804266033121</c:v>
                </c:pt>
                <c:pt idx="31">
                  <c:v>7.1479687589739864</c:v>
                </c:pt>
                <c:pt idx="32">
                  <c:v>7.0941479672224848</c:v>
                </c:pt>
                <c:pt idx="33">
                  <c:v>7.0376035578741041</c:v>
                </c:pt>
                <c:pt idx="34">
                  <c:v>6.9823029103125247</c:v>
                </c:pt>
                <c:pt idx="35">
                  <c:v>6.9290935438130905</c:v>
                </c:pt>
                <c:pt idx="36">
                  <c:v>6.8679447105209093</c:v>
                </c:pt>
                <c:pt idx="37">
                  <c:v>6.8165745829162852</c:v>
                </c:pt>
                <c:pt idx="38">
                  <c:v>6.7692699826598695</c:v>
                </c:pt>
                <c:pt idx="39">
                  <c:v>6.7121645092091491</c:v>
                </c:pt>
                <c:pt idx="40">
                  <c:v>6.6548942728171516</c:v>
                </c:pt>
                <c:pt idx="41">
                  <c:v>6.5994288326109274</c:v>
                </c:pt>
                <c:pt idx="42">
                  <c:v>6.5451143877125295</c:v>
                </c:pt>
                <c:pt idx="43">
                  <c:v>6.4900320766665756</c:v>
                </c:pt>
                <c:pt idx="44">
                  <c:v>6.4347980436929175</c:v>
                </c:pt>
                <c:pt idx="45">
                  <c:v>6.3781729522398551</c:v>
                </c:pt>
                <c:pt idx="46">
                  <c:v>6.328200908104348</c:v>
                </c:pt>
                <c:pt idx="47">
                  <c:v>6.2802577122258212</c:v>
                </c:pt>
                <c:pt idx="48">
                  <c:v>6.2268669207530918</c:v>
                </c:pt>
                <c:pt idx="49">
                  <c:v>6.1815606649223165</c:v>
                </c:pt>
                <c:pt idx="50">
                  <c:v>6.1264614325146773</c:v>
                </c:pt>
                <c:pt idx="51">
                  <c:v>6.0773779973119453</c:v>
                </c:pt>
                <c:pt idx="52">
                  <c:v>6.0280005812848003</c:v>
                </c:pt>
                <c:pt idx="53">
                  <c:v>5.9834995009351557</c:v>
                </c:pt>
                <c:pt idx="54">
                  <c:v>5.9365658544893112</c:v>
                </c:pt>
                <c:pt idx="55">
                  <c:v>5.8929607403254902</c:v>
                </c:pt>
                <c:pt idx="56">
                  <c:v>5.8423733900544903</c:v>
                </c:pt>
                <c:pt idx="57">
                  <c:v>5.7986936140887808</c:v>
                </c:pt>
                <c:pt idx="58">
                  <c:v>5.7505829889242825</c:v>
                </c:pt>
                <c:pt idx="59">
                  <c:v>5.7093317906863339</c:v>
                </c:pt>
                <c:pt idx="60">
                  <c:v>5.6666156209290701</c:v>
                </c:pt>
                <c:pt idx="61">
                  <c:v>5.6200900633024906</c:v>
                </c:pt>
                <c:pt idx="62">
                  <c:v>5.5777541809787401</c:v>
                </c:pt>
                <c:pt idx="63">
                  <c:v>5.5384460565565705</c:v>
                </c:pt>
                <c:pt idx="64">
                  <c:v>5.5013273601217483</c:v>
                </c:pt>
                <c:pt idx="65">
                  <c:v>5.4551398400493181</c:v>
                </c:pt>
                <c:pt idx="66">
                  <c:v>5.4092499984553015</c:v>
                </c:pt>
                <c:pt idx="67">
                  <c:v>5.3686991910054003</c:v>
                </c:pt>
                <c:pt idx="68">
                  <c:v>5.3308147362907734</c:v>
                </c:pt>
                <c:pt idx="69">
                  <c:v>5.2895553526630934</c:v>
                </c:pt>
                <c:pt idx="70">
                  <c:v>5.2473773652943008</c:v>
                </c:pt>
                <c:pt idx="71">
                  <c:v>5.2052539179902899</c:v>
                </c:pt>
                <c:pt idx="72">
                  <c:v>5.1667005285057925</c:v>
                </c:pt>
                <c:pt idx="73">
                  <c:v>5.1306975723480868</c:v>
                </c:pt>
                <c:pt idx="74">
                  <c:v>5.0919606721324158</c:v>
                </c:pt>
                <c:pt idx="75">
                  <c:v>5.0574491087285045</c:v>
                </c:pt>
                <c:pt idx="76">
                  <c:v>5.0285522336758612</c:v>
                </c:pt>
                <c:pt idx="77">
                  <c:v>4.9893897211468738</c:v>
                </c:pt>
                <c:pt idx="78">
                  <c:v>4.9521964105980834</c:v>
                </c:pt>
                <c:pt idx="79">
                  <c:v>4.9190901146977746</c:v>
                </c:pt>
                <c:pt idx="80">
                  <c:v>4.8835812662560087</c:v>
                </c:pt>
                <c:pt idx="81">
                  <c:v>4.8489480890925742</c:v>
                </c:pt>
                <c:pt idx="82">
                  <c:v>4.8097746350069812</c:v>
                </c:pt>
                <c:pt idx="83">
                  <c:v>4.7714966821158145</c:v>
                </c:pt>
                <c:pt idx="84">
                  <c:v>4.7377927490569247</c:v>
                </c:pt>
                <c:pt idx="85">
                  <c:v>4.7003038181715224</c:v>
                </c:pt>
                <c:pt idx="86">
                  <c:v>4.6635461423815414</c:v>
                </c:pt>
                <c:pt idx="87">
                  <c:v>4.6321039450611252</c:v>
                </c:pt>
                <c:pt idx="88">
                  <c:v>4.5988273393496595</c:v>
                </c:pt>
                <c:pt idx="89">
                  <c:v>4.562653517789701</c:v>
                </c:pt>
                <c:pt idx="90">
                  <c:v>4.5328707475865269</c:v>
                </c:pt>
                <c:pt idx="91">
                  <c:v>4.5005733512028563</c:v>
                </c:pt>
                <c:pt idx="92">
                  <c:v>4.4700437663599271</c:v>
                </c:pt>
                <c:pt idx="93">
                  <c:v>4.4413586096901083</c:v>
                </c:pt>
                <c:pt idx="94">
                  <c:v>4.4148060279756107</c:v>
                </c:pt>
                <c:pt idx="95">
                  <c:v>4.3834947376157709</c:v>
                </c:pt>
                <c:pt idx="96">
                  <c:v>4.3530825649726319</c:v>
                </c:pt>
                <c:pt idx="97">
                  <c:v>4.3214366636080044</c:v>
                </c:pt>
                <c:pt idx="98">
                  <c:v>4.2927706334607905</c:v>
                </c:pt>
                <c:pt idx="99">
                  <c:v>4.2684662704301557</c:v>
                </c:pt>
                <c:pt idx="100">
                  <c:v>4.2408073526051782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56-4AF6-AF43-E0729826C02B}"/>
            </c:ext>
          </c:extLst>
        </c:ser>
        <c:ser>
          <c:idx val="1"/>
          <c:order val="1"/>
          <c:tx>
            <c:strRef>
              <c:f>Foglio1!$D$10</c:f>
              <c:strCache>
                <c:ptCount val="1"/>
                <c:pt idx="0">
                  <c:v>ACTUAL STATE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Foglio1!$D$12:$D$112</c:f>
              <c:numCache>
                <c:formatCode>General</c:formatCode>
                <c:ptCount val="101"/>
                <c:pt idx="0">
                  <c:v>10</c:v>
                </c:pt>
                <c:pt idx="1">
                  <c:v>9.8000000000000007</c:v>
                </c:pt>
                <c:pt idx="2">
                  <c:v>9.604000000000001</c:v>
                </c:pt>
                <c:pt idx="3">
                  <c:v>9.4119200000000003</c:v>
                </c:pt>
                <c:pt idx="4">
                  <c:v>9.2236816000000008</c:v>
                </c:pt>
                <c:pt idx="5">
                  <c:v>9.0392079680000013</c:v>
                </c:pt>
                <c:pt idx="6">
                  <c:v>8.8584238086400013</c:v>
                </c:pt>
                <c:pt idx="7">
                  <c:v>8.6812553324672006</c:v>
                </c:pt>
                <c:pt idx="8">
                  <c:v>8.5076302258178558</c:v>
                </c:pt>
                <c:pt idx="9">
                  <c:v>8.3374776213014989</c:v>
                </c:pt>
                <c:pt idx="10">
                  <c:v>8.1707280688754693</c:v>
                </c:pt>
                <c:pt idx="11">
                  <c:v>8.00731350749796</c:v>
                </c:pt>
                <c:pt idx="12">
                  <c:v>7.8471672373480006</c:v>
                </c:pt>
                <c:pt idx="13">
                  <c:v>7.6902238926010407</c:v>
                </c:pt>
                <c:pt idx="14">
                  <c:v>7.5364194147490196</c:v>
                </c:pt>
                <c:pt idx="15">
                  <c:v>7.3856910264540394</c:v>
                </c:pt>
                <c:pt idx="16">
                  <c:v>7.2379772059249587</c:v>
                </c:pt>
                <c:pt idx="17">
                  <c:v>7.0932176618064595</c:v>
                </c:pt>
                <c:pt idx="18">
                  <c:v>6.9513533085703303</c:v>
                </c:pt>
                <c:pt idx="19">
                  <c:v>6.8123262423989237</c:v>
                </c:pt>
                <c:pt idx="20">
                  <c:v>6.6760797175509454</c:v>
                </c:pt>
                <c:pt idx="21">
                  <c:v>6.5425581231999264</c:v>
                </c:pt>
                <c:pt idx="22">
                  <c:v>6.4117069607359278</c:v>
                </c:pt>
                <c:pt idx="23">
                  <c:v>6.283472821521209</c:v>
                </c:pt>
                <c:pt idx="24">
                  <c:v>6.1578033650907846</c:v>
                </c:pt>
                <c:pt idx="25">
                  <c:v>6.0346472977889691</c:v>
                </c:pt>
                <c:pt idx="26">
                  <c:v>5.9139543518331896</c:v>
                </c:pt>
                <c:pt idx="27">
                  <c:v>5.7956752647965262</c:v>
                </c:pt>
                <c:pt idx="28">
                  <c:v>5.6797617595005958</c:v>
                </c:pt>
                <c:pt idx="29">
                  <c:v>5.5661665243105842</c:v>
                </c:pt>
                <c:pt idx="30">
                  <c:v>5.4548431938243729</c:v>
                </c:pt>
                <c:pt idx="31">
                  <c:v>5.3457463299478851</c:v>
                </c:pt>
                <c:pt idx="32">
                  <c:v>5.2388314033489269</c:v>
                </c:pt>
                <c:pt idx="33">
                  <c:v>5.1340547752819479</c:v>
                </c:pt>
                <c:pt idx="34">
                  <c:v>5.0313736797763084</c:v>
                </c:pt>
                <c:pt idx="35">
                  <c:v>4.9307462061807819</c:v>
                </c:pt>
                <c:pt idx="36">
                  <c:v>4.8321312820571665</c:v>
                </c:pt>
                <c:pt idx="37">
                  <c:v>4.735488656416023</c:v>
                </c:pt>
                <c:pt idx="38">
                  <c:v>4.6407788832877026</c:v>
                </c:pt>
                <c:pt idx="39">
                  <c:v>4.5479633056219484</c:v>
                </c:pt>
                <c:pt idx="40">
                  <c:v>4.457004039509509</c:v>
                </c:pt>
                <c:pt idx="41">
                  <c:v>4.3678639587193189</c:v>
                </c:pt>
                <c:pt idx="42">
                  <c:v>4.2805066795449322</c:v>
                </c:pt>
                <c:pt idx="43">
                  <c:v>4.1948965459540339</c:v>
                </c:pt>
                <c:pt idx="44">
                  <c:v>4.1109986150349531</c:v>
                </c:pt>
                <c:pt idx="45">
                  <c:v>4.0287786427342542</c:v>
                </c:pt>
                <c:pt idx="46">
                  <c:v>3.9482030698795691</c:v>
                </c:pt>
                <c:pt idx="47">
                  <c:v>3.8692390084819777</c:v>
                </c:pt>
                <c:pt idx="48">
                  <c:v>3.7918542283123382</c:v>
                </c:pt>
                <c:pt idx="49">
                  <c:v>3.7160171437460914</c:v>
                </c:pt>
                <c:pt idx="50">
                  <c:v>3.6416968008711694</c:v>
                </c:pt>
                <c:pt idx="51">
                  <c:v>3.5688628648537462</c:v>
                </c:pt>
                <c:pt idx="52">
                  <c:v>3.4974856075566714</c:v>
                </c:pt>
                <c:pt idx="53">
                  <c:v>3.4275358954055379</c:v>
                </c:pt>
                <c:pt idx="54">
                  <c:v>3.3589851774974271</c:v>
                </c:pt>
                <c:pt idx="55">
                  <c:v>3.2918054739474787</c:v>
                </c:pt>
                <c:pt idx="56">
                  <c:v>3.2259693644685292</c:v>
                </c:pt>
                <c:pt idx="57">
                  <c:v>3.1614499771791587</c:v>
                </c:pt>
                <c:pt idx="58">
                  <c:v>3.0982209776355756</c:v>
                </c:pt>
                <c:pt idx="59">
                  <c:v>3.0362565580828642</c:v>
                </c:pt>
                <c:pt idx="60">
                  <c:v>2.975531426921207</c:v>
                </c:pt>
                <c:pt idx="61">
                  <c:v>2.9160207983827826</c:v>
                </c:pt>
                <c:pt idx="62">
                  <c:v>2.857700382415127</c:v>
                </c:pt>
                <c:pt idx="63">
                  <c:v>2.8005463747668244</c:v>
                </c:pt>
                <c:pt idx="64">
                  <c:v>2.7445354472714878</c:v>
                </c:pt>
                <c:pt idx="65">
                  <c:v>2.689644738326058</c:v>
                </c:pt>
                <c:pt idx="66">
                  <c:v>2.6358518435595366</c:v>
                </c:pt>
                <c:pt idx="67">
                  <c:v>2.5831348066883457</c:v>
                </c:pt>
                <c:pt idx="68">
                  <c:v>2.5314721105545788</c:v>
                </c:pt>
                <c:pt idx="69">
                  <c:v>2.4808426683434872</c:v>
                </c:pt>
                <c:pt idx="70">
                  <c:v>2.4312258149766173</c:v>
                </c:pt>
                <c:pt idx="71">
                  <c:v>2.382601298677085</c:v>
                </c:pt>
                <c:pt idx="72">
                  <c:v>2.3349492727035432</c:v>
                </c:pt>
                <c:pt idx="73">
                  <c:v>2.2882502872494723</c:v>
                </c:pt>
                <c:pt idx="74">
                  <c:v>2.2424852815044827</c:v>
                </c:pt>
                <c:pt idx="75">
                  <c:v>2.1976355758743931</c:v>
                </c:pt>
                <c:pt idx="76">
                  <c:v>2.153682864356905</c:v>
                </c:pt>
                <c:pt idx="77">
                  <c:v>2.1106092070697668</c:v>
                </c:pt>
                <c:pt idx="78">
                  <c:v>2.0683970229283717</c:v>
                </c:pt>
                <c:pt idx="79">
                  <c:v>2.0270290824698041</c:v>
                </c:pt>
                <c:pt idx="80">
                  <c:v>1.9864885008204078</c:v>
                </c:pt>
                <c:pt idx="81">
                  <c:v>1.9467587308039997</c:v>
                </c:pt>
                <c:pt idx="82">
                  <c:v>1.9078235561879198</c:v>
                </c:pt>
                <c:pt idx="83">
                  <c:v>1.8696670850641612</c:v>
                </c:pt>
                <c:pt idx="84">
                  <c:v>1.832273743362878</c:v>
                </c:pt>
                <c:pt idx="85">
                  <c:v>1.7956282684956204</c:v>
                </c:pt>
                <c:pt idx="86">
                  <c:v>1.759715703125708</c:v>
                </c:pt>
                <c:pt idx="87">
                  <c:v>1.7245213890631939</c:v>
                </c:pt>
                <c:pt idx="88">
                  <c:v>1.69003096128193</c:v>
                </c:pt>
                <c:pt idx="89">
                  <c:v>1.6562303420562914</c:v>
                </c:pt>
                <c:pt idx="90">
                  <c:v>1.6231057352151654</c:v>
                </c:pt>
                <c:pt idx="91">
                  <c:v>1.5906436205108621</c:v>
                </c:pt>
                <c:pt idx="92">
                  <c:v>1.5588307481006447</c:v>
                </c:pt>
                <c:pt idx="93">
                  <c:v>1.5276541331386317</c:v>
                </c:pt>
                <c:pt idx="94">
                  <c:v>1.4971010504758591</c:v>
                </c:pt>
                <c:pt idx="95">
                  <c:v>1.4671590294663419</c:v>
                </c:pt>
                <c:pt idx="96">
                  <c:v>1.437815848877015</c:v>
                </c:pt>
                <c:pt idx="97">
                  <c:v>1.4090595318994747</c:v>
                </c:pt>
                <c:pt idx="98">
                  <c:v>1.3808783412614851</c:v>
                </c:pt>
                <c:pt idx="99">
                  <c:v>1.3532607744362555</c:v>
                </c:pt>
                <c:pt idx="100">
                  <c:v>1.3261955589475303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56-4AF6-AF43-E0729826C02B}"/>
            </c:ext>
          </c:extLst>
        </c:ser>
        <c:ser>
          <c:idx val="2"/>
          <c:order val="2"/>
          <c:tx>
            <c:strRef>
              <c:f>Foglio1!$O$10:$O$11</c:f>
              <c:strCache>
                <c:ptCount val="2"/>
                <c:pt idx="0">
                  <c:v>STATE PREDICTION
(PRIOR)</c:v>
                </c:pt>
                <c:pt idx="1">
                  <c:v>x_^_t = a*x_^_t-1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Foglio1!$O$12:$O$112</c:f>
              <c:numCache>
                <c:formatCode>General</c:formatCode>
                <c:ptCount val="101"/>
                <c:pt idx="1">
                  <c:v>0.98</c:v>
                </c:pt>
                <c:pt idx="2">
                  <c:v>5.1523807155022432</c:v>
                </c:pt>
                <c:pt idx="3">
                  <c:v>6.6166451228202643</c:v>
                </c:pt>
                <c:pt idx="4">
                  <c:v>7.2727613923317005</c:v>
                </c:pt>
                <c:pt idx="5">
                  <c:v>7.6782574343901357</c:v>
                </c:pt>
                <c:pt idx="6">
                  <c:v>7.838334991236735</c:v>
                </c:pt>
                <c:pt idx="7">
                  <c:v>7.9338491990365032</c:v>
                </c:pt>
                <c:pt idx="8">
                  <c:v>8.0322696862121994</c:v>
                </c:pt>
                <c:pt idx="9">
                  <c:v>8.0541225945295682</c:v>
                </c:pt>
                <c:pt idx="10">
                  <c:v>8.064898734447187</c:v>
                </c:pt>
                <c:pt idx="11">
                  <c:v>8.0721009865299251</c:v>
                </c:pt>
                <c:pt idx="12">
                  <c:v>8.0521335747112985</c:v>
                </c:pt>
                <c:pt idx="13">
                  <c:v>8.0078546167682241</c:v>
                </c:pt>
                <c:pt idx="14">
                  <c:v>7.9562032420297673</c:v>
                </c:pt>
                <c:pt idx="15">
                  <c:v>7.9126132480690101</c:v>
                </c:pt>
                <c:pt idx="16">
                  <c:v>7.8604736850793637</c:v>
                </c:pt>
                <c:pt idx="17">
                  <c:v>7.7997164200668649</c:v>
                </c:pt>
                <c:pt idx="18">
                  <c:v>7.7553330134172294</c:v>
                </c:pt>
                <c:pt idx="19">
                  <c:v>7.6934208635453913</c:v>
                </c:pt>
                <c:pt idx="20">
                  <c:v>7.6505700272567241</c:v>
                </c:pt>
                <c:pt idx="21">
                  <c:v>7.6084392766484674</c:v>
                </c:pt>
                <c:pt idx="22">
                  <c:v>7.5693230123992494</c:v>
                </c:pt>
                <c:pt idx="23">
                  <c:v>7.5190356677886543</c:v>
                </c:pt>
                <c:pt idx="24">
                  <c:v>7.4650110528699196</c:v>
                </c:pt>
                <c:pt idx="25">
                  <c:v>7.4110470801366075</c:v>
                </c:pt>
                <c:pt idx="26">
                  <c:v>7.3588677718581108</c:v>
                </c:pt>
                <c:pt idx="27">
                  <c:v>7.29722299001254</c:v>
                </c:pt>
                <c:pt idx="28">
                  <c:v>7.2363713478754814</c:v>
                </c:pt>
                <c:pt idx="29">
                  <c:v>7.1853587409859507</c:v>
                </c:pt>
                <c:pt idx="30">
                  <c:v>7.1256963106570694</c:v>
                </c:pt>
                <c:pt idx="31">
                  <c:v>7.0674468180712458</c:v>
                </c:pt>
                <c:pt idx="32">
                  <c:v>7.0050093837945067</c:v>
                </c:pt>
                <c:pt idx="33">
                  <c:v>6.9522650078780348</c:v>
                </c:pt>
                <c:pt idx="34">
                  <c:v>6.8968514867166215</c:v>
                </c:pt>
                <c:pt idx="35">
                  <c:v>6.8426568521062743</c:v>
                </c:pt>
                <c:pt idx="36">
                  <c:v>6.7905116729368284</c:v>
                </c:pt>
                <c:pt idx="37">
                  <c:v>6.7305858163104908</c:v>
                </c:pt>
                <c:pt idx="38">
                  <c:v>6.6802430912579593</c:v>
                </c:pt>
                <c:pt idx="39">
                  <c:v>6.6338845830066724</c:v>
                </c:pt>
                <c:pt idx="40">
                  <c:v>6.5779212190249661</c:v>
                </c:pt>
                <c:pt idx="41">
                  <c:v>6.5217963873608085</c:v>
                </c:pt>
                <c:pt idx="42">
                  <c:v>6.4674402559587083</c:v>
                </c:pt>
                <c:pt idx="43">
                  <c:v>6.414212099958279</c:v>
                </c:pt>
                <c:pt idx="44">
                  <c:v>6.3602314351332438</c:v>
                </c:pt>
                <c:pt idx="45">
                  <c:v>6.3061020828190593</c:v>
                </c:pt>
                <c:pt idx="46">
                  <c:v>6.250609493195058</c:v>
                </c:pt>
                <c:pt idx="47">
                  <c:v>6.2016368899422609</c:v>
                </c:pt>
                <c:pt idx="48">
                  <c:v>6.1546525579813043</c:v>
                </c:pt>
                <c:pt idx="49">
                  <c:v>6.1023295823380295</c:v>
                </c:pt>
                <c:pt idx="50">
                  <c:v>6.0579294516238704</c:v>
                </c:pt>
                <c:pt idx="51">
                  <c:v>6.0039322038643839</c:v>
                </c:pt>
                <c:pt idx="52">
                  <c:v>5.9558304373657061</c:v>
                </c:pt>
                <c:pt idx="53">
                  <c:v>5.9074405696591041</c:v>
                </c:pt>
                <c:pt idx="54">
                  <c:v>5.8638295109164522</c:v>
                </c:pt>
                <c:pt idx="55">
                  <c:v>5.8178345373995253</c:v>
                </c:pt>
                <c:pt idx="56">
                  <c:v>5.7751015255189806</c:v>
                </c:pt>
                <c:pt idx="57">
                  <c:v>5.7255259222534001</c:v>
                </c:pt>
                <c:pt idx="58">
                  <c:v>5.6827197418070048</c:v>
                </c:pt>
                <c:pt idx="59">
                  <c:v>5.6355713291457965</c:v>
                </c:pt>
                <c:pt idx="60">
                  <c:v>5.5951451548726068</c:v>
                </c:pt>
                <c:pt idx="61">
                  <c:v>5.5532833085104887</c:v>
                </c:pt>
                <c:pt idx="62">
                  <c:v>5.5076882620364405</c:v>
                </c:pt>
                <c:pt idx="63">
                  <c:v>5.4661990973591648</c:v>
                </c:pt>
                <c:pt idx="64">
                  <c:v>5.4276771354254389</c:v>
                </c:pt>
                <c:pt idx="65">
                  <c:v>5.3913008129193134</c:v>
                </c:pt>
                <c:pt idx="66">
                  <c:v>5.346037043248332</c:v>
                </c:pt>
                <c:pt idx="67">
                  <c:v>5.3010649984861953</c:v>
                </c:pt>
                <c:pt idx="68">
                  <c:v>5.2613252071852923</c:v>
                </c:pt>
                <c:pt idx="69">
                  <c:v>5.2241984415649583</c:v>
                </c:pt>
                <c:pt idx="70">
                  <c:v>5.1837642456098312</c:v>
                </c:pt>
                <c:pt idx="71">
                  <c:v>5.1424298179884147</c:v>
                </c:pt>
                <c:pt idx="72">
                  <c:v>5.1011488396304836</c:v>
                </c:pt>
                <c:pt idx="73">
                  <c:v>5.0633665179356768</c:v>
                </c:pt>
                <c:pt idx="74">
                  <c:v>5.0280836209011248</c:v>
                </c:pt>
                <c:pt idx="75">
                  <c:v>4.9901214586897673</c:v>
                </c:pt>
                <c:pt idx="76">
                  <c:v>4.9563001265539341</c:v>
                </c:pt>
                <c:pt idx="77">
                  <c:v>4.9279811890023435</c:v>
                </c:pt>
                <c:pt idx="78">
                  <c:v>4.8896019267239366</c:v>
                </c:pt>
                <c:pt idx="79">
                  <c:v>4.8531524823861218</c:v>
                </c:pt>
                <c:pt idx="80">
                  <c:v>4.820708312403819</c:v>
                </c:pt>
                <c:pt idx="81">
                  <c:v>4.7859096409308881</c:v>
                </c:pt>
                <c:pt idx="82">
                  <c:v>4.7519691273107227</c:v>
                </c:pt>
                <c:pt idx="83">
                  <c:v>4.7135791423068412</c:v>
                </c:pt>
                <c:pt idx="84">
                  <c:v>4.6760667484734979</c:v>
                </c:pt>
                <c:pt idx="85">
                  <c:v>4.6430368940757862</c:v>
                </c:pt>
                <c:pt idx="86">
                  <c:v>4.6062977418080919</c:v>
                </c:pt>
                <c:pt idx="87">
                  <c:v>4.5702752195339107</c:v>
                </c:pt>
                <c:pt idx="88">
                  <c:v>4.5394618661599022</c:v>
                </c:pt>
                <c:pt idx="89">
                  <c:v>4.5068507925626662</c:v>
                </c:pt>
                <c:pt idx="90">
                  <c:v>4.4714004474339069</c:v>
                </c:pt>
                <c:pt idx="91">
                  <c:v>4.4422133326347959</c:v>
                </c:pt>
                <c:pt idx="92">
                  <c:v>4.410561884178799</c:v>
                </c:pt>
                <c:pt idx="93">
                  <c:v>4.3806428910327284</c:v>
                </c:pt>
                <c:pt idx="94">
                  <c:v>4.3525314374963058</c:v>
                </c:pt>
                <c:pt idx="95">
                  <c:v>4.3265099074160984</c:v>
                </c:pt>
                <c:pt idx="96">
                  <c:v>4.2958248428634551</c:v>
                </c:pt>
                <c:pt idx="97">
                  <c:v>4.266020913673179</c:v>
                </c:pt>
                <c:pt idx="98">
                  <c:v>4.2350079303358443</c:v>
                </c:pt>
                <c:pt idx="99">
                  <c:v>4.2069152207915748</c:v>
                </c:pt>
                <c:pt idx="100">
                  <c:v>4.1830969450215525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56-4AF6-AF43-E0729826C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08296"/>
        <c:axId val="497680416"/>
      </c:scatterChart>
      <c:valAx>
        <c:axId val="49770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80416"/>
        <c:crosses val="autoZero"/>
        <c:crossBetween val="midCat"/>
      </c:valAx>
      <c:valAx>
        <c:axId val="4976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0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Foglio1!$L$10:$L$11</c:f>
              <c:strCache>
                <c:ptCount val="2"/>
                <c:pt idx="0">
                  <c:v>KALMAN GAIN</c:v>
                </c:pt>
                <c:pt idx="1">
                  <c:v>g_t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Foglio1!$L$12:$L$112</c:f>
              <c:numCache>
                <c:formatCode>General</c:formatCode>
                <c:ptCount val="101"/>
                <c:pt idx="1">
                  <c:v>0.5</c:v>
                </c:pt>
                <c:pt idx="2">
                  <c:v>0.33333333333333331</c:v>
                </c:pt>
                <c:pt idx="3">
                  <c:v>0.25000000000000006</c:v>
                </c:pt>
                <c:pt idx="4">
                  <c:v>0.20000000000000004</c:v>
                </c:pt>
                <c:pt idx="5">
                  <c:v>0.16666666666666669</c:v>
                </c:pt>
                <c:pt idx="6">
                  <c:v>0.14285714285714285</c:v>
                </c:pt>
                <c:pt idx="7">
                  <c:v>0.12500000000000003</c:v>
                </c:pt>
                <c:pt idx="8">
                  <c:v>0.11111111111111112</c:v>
                </c:pt>
                <c:pt idx="9">
                  <c:v>0.10000000000000002</c:v>
                </c:pt>
                <c:pt idx="10">
                  <c:v>9.0909090909090925E-2</c:v>
                </c:pt>
                <c:pt idx="11">
                  <c:v>8.3333333333333356E-2</c:v>
                </c:pt>
                <c:pt idx="12">
                  <c:v>7.6923076923076941E-2</c:v>
                </c:pt>
                <c:pt idx="13">
                  <c:v>7.1428571428571438E-2</c:v>
                </c:pt>
                <c:pt idx="14">
                  <c:v>6.666666666666668E-2</c:v>
                </c:pt>
                <c:pt idx="15">
                  <c:v>6.2500000000000014E-2</c:v>
                </c:pt>
                <c:pt idx="16">
                  <c:v>5.8823529411764726E-2</c:v>
                </c:pt>
                <c:pt idx="17">
                  <c:v>5.5555555555555566E-2</c:v>
                </c:pt>
                <c:pt idx="18">
                  <c:v>5.2631578947368432E-2</c:v>
                </c:pt>
                <c:pt idx="19">
                  <c:v>5.000000000000001E-2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4.3478260869565223E-2</c:v>
                </c:pt>
                <c:pt idx="23">
                  <c:v>4.1666666666666671E-2</c:v>
                </c:pt>
                <c:pt idx="24">
                  <c:v>0.04</c:v>
                </c:pt>
                <c:pt idx="25">
                  <c:v>3.8461538461538471E-2</c:v>
                </c:pt>
                <c:pt idx="26">
                  <c:v>3.7037037037037042E-2</c:v>
                </c:pt>
                <c:pt idx="27">
                  <c:v>3.5714285714285719E-2</c:v>
                </c:pt>
                <c:pt idx="28">
                  <c:v>3.4482758620689655E-2</c:v>
                </c:pt>
                <c:pt idx="29">
                  <c:v>3.333333333333334E-2</c:v>
                </c:pt>
                <c:pt idx="30">
                  <c:v>3.2258064516129038E-2</c:v>
                </c:pt>
                <c:pt idx="31">
                  <c:v>3.1250000000000014E-2</c:v>
                </c:pt>
                <c:pt idx="32">
                  <c:v>3.0303030303030314E-2</c:v>
                </c:pt>
                <c:pt idx="33">
                  <c:v>2.9411764705882363E-2</c:v>
                </c:pt>
                <c:pt idx="34">
                  <c:v>2.8571428571428581E-2</c:v>
                </c:pt>
                <c:pt idx="35">
                  <c:v>2.7777777777777787E-2</c:v>
                </c:pt>
                <c:pt idx="36">
                  <c:v>2.7027027027027032E-2</c:v>
                </c:pt>
                <c:pt idx="37">
                  <c:v>2.6315789473684216E-2</c:v>
                </c:pt>
                <c:pt idx="38">
                  <c:v>2.5641025641025647E-2</c:v>
                </c:pt>
                <c:pt idx="39">
                  <c:v>2.5000000000000005E-2</c:v>
                </c:pt>
                <c:pt idx="40">
                  <c:v>2.4390243902439029E-2</c:v>
                </c:pt>
                <c:pt idx="41">
                  <c:v>2.3809523809523815E-2</c:v>
                </c:pt>
                <c:pt idx="42">
                  <c:v>2.3255813953488379E-2</c:v>
                </c:pt>
                <c:pt idx="43">
                  <c:v>2.2727272727272731E-2</c:v>
                </c:pt>
                <c:pt idx="44">
                  <c:v>2.222222222222223E-2</c:v>
                </c:pt>
                <c:pt idx="45">
                  <c:v>2.1739130434782612E-2</c:v>
                </c:pt>
                <c:pt idx="46">
                  <c:v>2.1276595744680857E-2</c:v>
                </c:pt>
                <c:pt idx="47">
                  <c:v>2.0833333333333339E-2</c:v>
                </c:pt>
                <c:pt idx="48">
                  <c:v>2.0408163265306124E-2</c:v>
                </c:pt>
                <c:pt idx="49">
                  <c:v>0.02</c:v>
                </c:pt>
                <c:pt idx="50">
                  <c:v>1.9607843137254905E-2</c:v>
                </c:pt>
                <c:pt idx="51">
                  <c:v>1.9230769230769232E-2</c:v>
                </c:pt>
                <c:pt idx="52">
                  <c:v>1.8867924528301886E-2</c:v>
                </c:pt>
                <c:pt idx="53">
                  <c:v>1.8518518518518517E-2</c:v>
                </c:pt>
                <c:pt idx="54">
                  <c:v>1.8181818181818177E-2</c:v>
                </c:pt>
                <c:pt idx="55">
                  <c:v>1.7857142857142856E-2</c:v>
                </c:pt>
                <c:pt idx="56">
                  <c:v>1.7543859649122803E-2</c:v>
                </c:pt>
                <c:pt idx="57">
                  <c:v>1.7241379310344827E-2</c:v>
                </c:pt>
                <c:pt idx="58">
                  <c:v>1.6949152542372878E-2</c:v>
                </c:pt>
                <c:pt idx="59">
                  <c:v>1.6666666666666663E-2</c:v>
                </c:pt>
                <c:pt idx="60">
                  <c:v>1.6393442622950817E-2</c:v>
                </c:pt>
                <c:pt idx="61">
                  <c:v>1.6129032258064516E-2</c:v>
                </c:pt>
                <c:pt idx="62">
                  <c:v>1.5873015873015872E-2</c:v>
                </c:pt>
                <c:pt idx="63">
                  <c:v>1.5625E-2</c:v>
                </c:pt>
                <c:pt idx="64">
                  <c:v>1.5384615384615384E-2</c:v>
                </c:pt>
                <c:pt idx="65">
                  <c:v>1.5151515151515152E-2</c:v>
                </c:pt>
                <c:pt idx="66">
                  <c:v>1.492537313432836E-2</c:v>
                </c:pt>
                <c:pt idx="67">
                  <c:v>1.4705882352941178E-2</c:v>
                </c:pt>
                <c:pt idx="68">
                  <c:v>1.4492753623188408E-2</c:v>
                </c:pt>
                <c:pt idx="69">
                  <c:v>1.4285714285714287E-2</c:v>
                </c:pt>
                <c:pt idx="70">
                  <c:v>1.4084507042253525E-2</c:v>
                </c:pt>
                <c:pt idx="71">
                  <c:v>1.3888888888888893E-2</c:v>
                </c:pt>
                <c:pt idx="72">
                  <c:v>1.3698630136986306E-2</c:v>
                </c:pt>
                <c:pt idx="73">
                  <c:v>1.3513513513513518E-2</c:v>
                </c:pt>
                <c:pt idx="74">
                  <c:v>1.3333333333333339E-2</c:v>
                </c:pt>
                <c:pt idx="75">
                  <c:v>1.315789473684211E-2</c:v>
                </c:pt>
                <c:pt idx="76">
                  <c:v>1.2987012987012991E-2</c:v>
                </c:pt>
                <c:pt idx="77">
                  <c:v>1.2820512820512827E-2</c:v>
                </c:pt>
                <c:pt idx="78">
                  <c:v>1.2658227848101271E-2</c:v>
                </c:pt>
                <c:pt idx="79">
                  <c:v>1.2500000000000006E-2</c:v>
                </c:pt>
                <c:pt idx="80">
                  <c:v>1.2345679012345685E-2</c:v>
                </c:pt>
                <c:pt idx="81">
                  <c:v>1.2195121951219518E-2</c:v>
                </c:pt>
                <c:pt idx="82">
                  <c:v>1.2048192771084343E-2</c:v>
                </c:pt>
                <c:pt idx="83">
                  <c:v>1.1904761904761909E-2</c:v>
                </c:pt>
                <c:pt idx="84">
                  <c:v>1.1764705882352946E-2</c:v>
                </c:pt>
                <c:pt idx="85">
                  <c:v>1.1627906976744191E-2</c:v>
                </c:pt>
                <c:pt idx="86">
                  <c:v>1.1494252873563225E-2</c:v>
                </c:pt>
                <c:pt idx="87">
                  <c:v>1.1363636363636371E-2</c:v>
                </c:pt>
                <c:pt idx="88">
                  <c:v>1.1235955056179782E-2</c:v>
                </c:pt>
                <c:pt idx="89">
                  <c:v>1.1111111111111117E-2</c:v>
                </c:pt>
                <c:pt idx="90">
                  <c:v>1.0989010989010997E-2</c:v>
                </c:pt>
                <c:pt idx="91">
                  <c:v>1.0869565217391311E-2</c:v>
                </c:pt>
                <c:pt idx="92">
                  <c:v>1.0752688172043017E-2</c:v>
                </c:pt>
                <c:pt idx="93">
                  <c:v>1.0638297872340432E-2</c:v>
                </c:pt>
                <c:pt idx="94">
                  <c:v>1.0526315789473689E-2</c:v>
                </c:pt>
                <c:pt idx="95">
                  <c:v>1.0416666666666671E-2</c:v>
                </c:pt>
                <c:pt idx="96">
                  <c:v>1.0309278350515469E-2</c:v>
                </c:pt>
                <c:pt idx="97">
                  <c:v>1.0204081632653067E-2</c:v>
                </c:pt>
                <c:pt idx="98">
                  <c:v>1.0101010101010107E-2</c:v>
                </c:pt>
                <c:pt idx="99">
                  <c:v>1.0000000000000005E-2</c:v>
                </c:pt>
                <c:pt idx="100">
                  <c:v>9.900990099009908E-3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5-4994-AFC9-652B65E30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79760"/>
        <c:axId val="497685664"/>
      </c:scatterChart>
      <c:valAx>
        <c:axId val="49767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85664"/>
        <c:crosses val="autoZero"/>
        <c:crossBetween val="midCat"/>
      </c:valAx>
      <c:valAx>
        <c:axId val="4976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7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Foglio1!$M$10:$M$11</c:f>
              <c:strCache>
                <c:ptCount val="2"/>
                <c:pt idx="0">
                  <c:v>PREDICTION ERROR</c:v>
                </c:pt>
                <c:pt idx="1">
                  <c:v>p_t = (1-g_t)*p_t-1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Foglio1!$M$12:$M$112</c:f>
              <c:numCache>
                <c:formatCode>General</c:formatCode>
                <c:ptCount val="101"/>
                <c:pt idx="0">
                  <c:v>4.0000000000000008E-2</c:v>
                </c:pt>
                <c:pt idx="1">
                  <c:v>2.0000000000000004E-2</c:v>
                </c:pt>
                <c:pt idx="2">
                  <c:v>1.3333333333333338E-2</c:v>
                </c:pt>
                <c:pt idx="3">
                  <c:v>1.0000000000000004E-2</c:v>
                </c:pt>
                <c:pt idx="4">
                  <c:v>8.0000000000000019E-3</c:v>
                </c:pt>
                <c:pt idx="5">
                  <c:v>6.666666666666668E-3</c:v>
                </c:pt>
                <c:pt idx="6">
                  <c:v>5.714285714285716E-3</c:v>
                </c:pt>
                <c:pt idx="7">
                  <c:v>5.0000000000000018E-3</c:v>
                </c:pt>
                <c:pt idx="8">
                  <c:v>4.4444444444444462E-3</c:v>
                </c:pt>
                <c:pt idx="9">
                  <c:v>4.0000000000000018E-3</c:v>
                </c:pt>
                <c:pt idx="10">
                  <c:v>3.6363636363636381E-3</c:v>
                </c:pt>
                <c:pt idx="11">
                  <c:v>3.3333333333333348E-3</c:v>
                </c:pt>
                <c:pt idx="12">
                  <c:v>3.0769230769230782E-3</c:v>
                </c:pt>
                <c:pt idx="13">
                  <c:v>2.8571428571428584E-3</c:v>
                </c:pt>
                <c:pt idx="14">
                  <c:v>2.6666666666666679E-3</c:v>
                </c:pt>
                <c:pt idx="15">
                  <c:v>2.5000000000000014E-3</c:v>
                </c:pt>
                <c:pt idx="16">
                  <c:v>2.3529411764705893E-3</c:v>
                </c:pt>
                <c:pt idx="17">
                  <c:v>2.2222222222222231E-3</c:v>
                </c:pt>
                <c:pt idx="18">
                  <c:v>2.1052631578947377E-3</c:v>
                </c:pt>
                <c:pt idx="19">
                  <c:v>2.0000000000000005E-3</c:v>
                </c:pt>
                <c:pt idx="20">
                  <c:v>1.9047619047619052E-3</c:v>
                </c:pt>
                <c:pt idx="21">
                  <c:v>1.8181818181818186E-3</c:v>
                </c:pt>
                <c:pt idx="22">
                  <c:v>1.7391304347826092E-3</c:v>
                </c:pt>
                <c:pt idx="23">
                  <c:v>1.6666666666666672E-3</c:v>
                </c:pt>
                <c:pt idx="24">
                  <c:v>1.6000000000000005E-3</c:v>
                </c:pt>
                <c:pt idx="25">
                  <c:v>1.5384615384615389E-3</c:v>
                </c:pt>
                <c:pt idx="26">
                  <c:v>1.4814814814814818E-3</c:v>
                </c:pt>
                <c:pt idx="27">
                  <c:v>1.428571428571429E-3</c:v>
                </c:pt>
                <c:pt idx="28">
                  <c:v>1.3793103448275868E-3</c:v>
                </c:pt>
                <c:pt idx="29">
                  <c:v>1.3333333333333339E-3</c:v>
                </c:pt>
                <c:pt idx="30">
                  <c:v>1.2903225806451619E-3</c:v>
                </c:pt>
                <c:pt idx="31">
                  <c:v>1.2500000000000007E-3</c:v>
                </c:pt>
                <c:pt idx="32">
                  <c:v>1.2121212121212128E-3</c:v>
                </c:pt>
                <c:pt idx="33">
                  <c:v>1.1764705882352947E-3</c:v>
                </c:pt>
                <c:pt idx="34">
                  <c:v>1.1428571428571434E-3</c:v>
                </c:pt>
                <c:pt idx="35">
                  <c:v>1.1111111111111115E-3</c:v>
                </c:pt>
                <c:pt idx="36">
                  <c:v>1.0810810810810815E-3</c:v>
                </c:pt>
                <c:pt idx="37">
                  <c:v>1.0526315789473688E-3</c:v>
                </c:pt>
                <c:pt idx="38">
                  <c:v>1.0256410256410261E-3</c:v>
                </c:pt>
                <c:pt idx="39">
                  <c:v>1.0000000000000005E-3</c:v>
                </c:pt>
                <c:pt idx="40">
                  <c:v>9.7560975609756141E-4</c:v>
                </c:pt>
                <c:pt idx="41">
                  <c:v>9.5238095238095281E-4</c:v>
                </c:pt>
                <c:pt idx="42">
                  <c:v>9.3023255813953526E-4</c:v>
                </c:pt>
                <c:pt idx="43">
                  <c:v>9.0909090909090952E-4</c:v>
                </c:pt>
                <c:pt idx="44">
                  <c:v>8.8888888888888926E-4</c:v>
                </c:pt>
                <c:pt idx="45">
                  <c:v>8.6956521739130471E-4</c:v>
                </c:pt>
                <c:pt idx="46">
                  <c:v>8.5106382978723436E-4</c:v>
                </c:pt>
                <c:pt idx="47">
                  <c:v>8.333333333333336E-4</c:v>
                </c:pt>
                <c:pt idx="48">
                  <c:v>8.1632653061224515E-4</c:v>
                </c:pt>
                <c:pt idx="49">
                  <c:v>8.0000000000000026E-4</c:v>
                </c:pt>
                <c:pt idx="50">
                  <c:v>7.8431372549019626E-4</c:v>
                </c:pt>
                <c:pt idx="51">
                  <c:v>7.6923076923076934E-4</c:v>
                </c:pt>
                <c:pt idx="52">
                  <c:v>7.5471698113207554E-4</c:v>
                </c:pt>
                <c:pt idx="53">
                  <c:v>7.4074074074074081E-4</c:v>
                </c:pt>
                <c:pt idx="54">
                  <c:v>7.2727272727272734E-4</c:v>
                </c:pt>
                <c:pt idx="55">
                  <c:v>7.1428571428571429E-4</c:v>
                </c:pt>
                <c:pt idx="56">
                  <c:v>7.0175438596491234E-4</c:v>
                </c:pt>
                <c:pt idx="57">
                  <c:v>6.8965517241379316E-4</c:v>
                </c:pt>
                <c:pt idx="58">
                  <c:v>6.779661016949153E-4</c:v>
                </c:pt>
                <c:pt idx="59">
                  <c:v>6.6666666666666675E-4</c:v>
                </c:pt>
                <c:pt idx="60">
                  <c:v>6.5573770491803289E-4</c:v>
                </c:pt>
                <c:pt idx="61">
                  <c:v>6.4516129032258075E-4</c:v>
                </c:pt>
                <c:pt idx="62">
                  <c:v>6.3492063492063503E-4</c:v>
                </c:pt>
                <c:pt idx="63">
                  <c:v>6.2500000000000012E-4</c:v>
                </c:pt>
                <c:pt idx="64">
                  <c:v>6.1538461538461551E-4</c:v>
                </c:pt>
                <c:pt idx="65">
                  <c:v>6.0606060606060617E-4</c:v>
                </c:pt>
                <c:pt idx="66">
                  <c:v>5.9701492537313444E-4</c:v>
                </c:pt>
                <c:pt idx="67">
                  <c:v>5.8823529411764722E-4</c:v>
                </c:pt>
                <c:pt idx="68">
                  <c:v>5.7971014492753643E-4</c:v>
                </c:pt>
                <c:pt idx="69">
                  <c:v>5.7142857142857169E-4</c:v>
                </c:pt>
                <c:pt idx="70">
                  <c:v>5.6338028169014109E-4</c:v>
                </c:pt>
                <c:pt idx="71">
                  <c:v>5.5555555555555588E-4</c:v>
                </c:pt>
                <c:pt idx="72">
                  <c:v>5.4794520547945234E-4</c:v>
                </c:pt>
                <c:pt idx="73">
                  <c:v>5.4054054054054087E-4</c:v>
                </c:pt>
                <c:pt idx="74">
                  <c:v>5.3333333333333368E-4</c:v>
                </c:pt>
                <c:pt idx="75">
                  <c:v>5.2631578947368452E-4</c:v>
                </c:pt>
                <c:pt idx="76">
                  <c:v>5.1948051948051981E-4</c:v>
                </c:pt>
                <c:pt idx="77">
                  <c:v>5.1282051282051315E-4</c:v>
                </c:pt>
                <c:pt idx="78">
                  <c:v>5.0632911392405099E-4</c:v>
                </c:pt>
                <c:pt idx="79">
                  <c:v>5.0000000000000034E-4</c:v>
                </c:pt>
                <c:pt idx="80">
                  <c:v>4.938271604938275E-4</c:v>
                </c:pt>
                <c:pt idx="81">
                  <c:v>4.8780487804878081E-4</c:v>
                </c:pt>
                <c:pt idx="82">
                  <c:v>4.819277108433738E-4</c:v>
                </c:pt>
                <c:pt idx="83">
                  <c:v>4.7619047619047652E-4</c:v>
                </c:pt>
                <c:pt idx="84">
                  <c:v>4.7058823529411799E-4</c:v>
                </c:pt>
                <c:pt idx="85">
                  <c:v>4.6511627906976779E-4</c:v>
                </c:pt>
                <c:pt idx="86">
                  <c:v>4.597701149425291E-4</c:v>
                </c:pt>
                <c:pt idx="87">
                  <c:v>4.5454545454545492E-4</c:v>
                </c:pt>
                <c:pt idx="88">
                  <c:v>4.4943820224719135E-4</c:v>
                </c:pt>
                <c:pt idx="89">
                  <c:v>4.4444444444444479E-4</c:v>
                </c:pt>
                <c:pt idx="90">
                  <c:v>4.3956043956043994E-4</c:v>
                </c:pt>
                <c:pt idx="91">
                  <c:v>4.3478260869565252E-4</c:v>
                </c:pt>
                <c:pt idx="92">
                  <c:v>4.3010752688172075E-4</c:v>
                </c:pt>
                <c:pt idx="93">
                  <c:v>4.2553191489361734E-4</c:v>
                </c:pt>
                <c:pt idx="94">
                  <c:v>4.2105263157894766E-4</c:v>
                </c:pt>
                <c:pt idx="95">
                  <c:v>4.1666666666666696E-4</c:v>
                </c:pt>
                <c:pt idx="96">
                  <c:v>4.1237113402061885E-4</c:v>
                </c:pt>
                <c:pt idx="97">
                  <c:v>4.0816326530612274E-4</c:v>
                </c:pt>
                <c:pt idx="98">
                  <c:v>4.0404040404040437E-4</c:v>
                </c:pt>
                <c:pt idx="99">
                  <c:v>4.0000000000000034E-4</c:v>
                </c:pt>
                <c:pt idx="100">
                  <c:v>3.9603960396039639E-4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4-421A-B746-FB372268B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99008"/>
        <c:axId val="496496056"/>
      </c:scatterChart>
      <c:valAx>
        <c:axId val="496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96056"/>
        <c:crosses val="autoZero"/>
        <c:crossBetween val="midCat"/>
      </c:valAx>
      <c:valAx>
        <c:axId val="49649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9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Foglio1!$H$10:$H$11</c:f>
              <c:strCache>
                <c:ptCount val="2"/>
                <c:pt idx="0">
                  <c:v>MEASUREMENT</c:v>
                </c:pt>
                <c:pt idx="1">
                  <c:v>z_t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Foglio1!$H$12:$H$112</c:f>
              <c:numCache>
                <c:formatCode>General</c:formatCode>
                <c:ptCount val="101"/>
                <c:pt idx="0">
                  <c:v>9.9550434571991833</c:v>
                </c:pt>
                <c:pt idx="1">
                  <c:v>9.5150626846984565</c:v>
                </c:pt>
                <c:pt idx="2">
                  <c:v>9.7399734055676586</c:v>
                </c:pt>
                <c:pt idx="3">
                  <c:v>9.4297042865979694</c:v>
                </c:pt>
                <c:pt idx="4">
                  <c:v>9.4900424516570165</c:v>
                </c:pt>
                <c:pt idx="5">
                  <c:v>8.8150232402752344</c:v>
                </c:pt>
                <c:pt idx="6">
                  <c:v>8.6805453528929757</c:v>
                </c:pt>
                <c:pt idx="7">
                  <c:v>8.8991970371857967</c:v>
                </c:pt>
                <c:pt idx="8">
                  <c:v>8.3968835317025725</c:v>
                </c:pt>
                <c:pt idx="9">
                  <c:v>8.3284530548017841</c:v>
                </c:pt>
                <c:pt idx="10">
                  <c:v>8.3103301095482713</c:v>
                </c:pt>
                <c:pt idx="11">
                  <c:v>7.9923388211290005</c:v>
                </c:pt>
                <c:pt idx="12">
                  <c:v>7.6290888994401396</c:v>
                </c:pt>
                <c:pt idx="13">
                  <c:v>7.4334034392141337</c:v>
                </c:pt>
                <c:pt idx="14">
                  <c:v>7.4513809516514442</c:v>
                </c:pt>
                <c:pt idx="15">
                  <c:v>7.2228369798312899</c:v>
                </c:pt>
                <c:pt idx="16">
                  <c:v>6.9669389590478383</c:v>
                </c:pt>
                <c:pt idx="17">
                  <c:v>7.143688877932072</c:v>
                </c:pt>
                <c:pt idx="18">
                  <c:v>6.7132675161758275</c:v>
                </c:pt>
                <c:pt idx="19">
                  <c:v>6.9759225895633108</c:v>
                </c:pt>
                <c:pt idx="20">
                  <c:v>6.9039023106972781</c:v>
                </c:pt>
                <c:pt idx="21">
                  <c:v>6.8855933297609031</c:v>
                </c:pt>
                <c:pt idx="22">
                  <c:v>6.5435858024036389</c:v>
                </c:pt>
                <c:pt idx="23">
                  <c:v>6.3494335813663483</c:v>
                </c:pt>
                <c:pt idx="24">
                  <c:v>6.2407262597317485</c:v>
                </c:pt>
                <c:pt idx="25">
                  <c:v>6.1779439437711208</c:v>
                </c:pt>
                <c:pt idx="26">
                  <c:v>5.810672104109881</c:v>
                </c:pt>
                <c:pt idx="27">
                  <c:v>5.707527561402979</c:v>
                </c:pt>
                <c:pt idx="28">
                  <c:v>5.8744956613051826</c:v>
                </c:pt>
                <c:pt idx="29">
                  <c:v>5.5055977868566517</c:v>
                </c:pt>
                <c:pt idx="30">
                  <c:v>5.4285326943842218</c:v>
                </c:pt>
                <c:pt idx="31">
                  <c:v>5.1729070624648896</c:v>
                </c:pt>
                <c:pt idx="32">
                  <c:v>5.3718826311744463</c:v>
                </c:pt>
                <c:pt idx="33">
                  <c:v>5.1716380493775276</c:v>
                </c:pt>
                <c:pt idx="34">
                  <c:v>5.1020808932188242</c:v>
                </c:pt>
                <c:pt idx="35">
                  <c:v>5.0667657163329078</c:v>
                </c:pt>
                <c:pt idx="36">
                  <c:v>4.6665867120023687</c:v>
                </c:pt>
                <c:pt idx="37">
                  <c:v>4.915879861545184</c:v>
                </c:pt>
                <c:pt idx="38">
                  <c:v>4.9716951729160686</c:v>
                </c:pt>
                <c:pt idx="39">
                  <c:v>4.4850510446310681</c:v>
                </c:pt>
                <c:pt idx="40">
                  <c:v>4.364084817137269</c:v>
                </c:pt>
                <c:pt idx="41">
                  <c:v>4.3253457841557443</c:v>
                </c:pt>
                <c:pt idx="42">
                  <c:v>4.2639077019798197</c:v>
                </c:pt>
                <c:pt idx="43">
                  <c:v>4.1214927016905714</c:v>
                </c:pt>
                <c:pt idx="44">
                  <c:v>4.004500592851957</c:v>
                </c:pt>
                <c:pt idx="45">
                  <c:v>3.8300438368520684</c:v>
                </c:pt>
                <c:pt idx="46">
                  <c:v>4.0294868778710091</c:v>
                </c:pt>
                <c:pt idx="47">
                  <c:v>4.0269275059350536</c:v>
                </c:pt>
                <c:pt idx="48">
                  <c:v>3.6641089300620981</c:v>
                </c:pt>
                <c:pt idx="49">
                  <c:v>3.9615541292143428</c:v>
                </c:pt>
                <c:pt idx="50">
                  <c:v>3.3714998121326984</c:v>
                </c:pt>
                <c:pt idx="51">
                  <c:v>3.5741228019726283</c:v>
                </c:pt>
                <c:pt idx="52">
                  <c:v>3.4603749478732801</c:v>
                </c:pt>
                <c:pt idx="53">
                  <c:v>3.6249422424040012</c:v>
                </c:pt>
                <c:pt idx="54">
                  <c:v>3.4021489464137153</c:v>
                </c:pt>
                <c:pt idx="55">
                  <c:v>3.4946794613153358</c:v>
                </c:pt>
                <c:pt idx="56">
                  <c:v>3.0094817748785037</c:v>
                </c:pt>
                <c:pt idx="57">
                  <c:v>3.308946384043348</c:v>
                </c:pt>
                <c:pt idx="58">
                  <c:v>2.9601667293834</c:v>
                </c:pt>
                <c:pt idx="59">
                  <c:v>3.2755110946473769</c:v>
                </c:pt>
                <c:pt idx="60">
                  <c:v>3.1036454354932563</c:v>
                </c:pt>
                <c:pt idx="61">
                  <c:v>2.7820310480811208</c:v>
                </c:pt>
                <c:pt idx="62">
                  <c:v>2.9529294769062147</c:v>
                </c:pt>
                <c:pt idx="63">
                  <c:v>3.062034217959869</c:v>
                </c:pt>
                <c:pt idx="64">
                  <c:v>3.1257307882931071</c:v>
                </c:pt>
                <c:pt idx="65">
                  <c:v>2.4529510353413548</c:v>
                </c:pt>
                <c:pt idx="66">
                  <c:v>2.3805204532501891</c:v>
                </c:pt>
                <c:pt idx="67">
                  <c:v>2.6517950918620308</c:v>
                </c:pt>
                <c:pt idx="68">
                  <c:v>2.7546718156961405</c:v>
                </c:pt>
                <c:pt idx="69">
                  <c:v>2.4426578823531782</c:v>
                </c:pt>
                <c:pt idx="70">
                  <c:v>2.2949182494788274</c:v>
                </c:pt>
                <c:pt idx="71">
                  <c:v>2.2144891594054954</c:v>
                </c:pt>
                <c:pt idx="72">
                  <c:v>2.3908564856219581</c:v>
                </c:pt>
                <c:pt idx="73">
                  <c:v>2.5024817728355746</c:v>
                </c:pt>
                <c:pt idx="74">
                  <c:v>2.2254300561727391</c:v>
                </c:pt>
                <c:pt idx="75">
                  <c:v>2.4690818534351573</c:v>
                </c:pt>
                <c:pt idx="76">
                  <c:v>2.8323897296749951</c:v>
                </c:pt>
                <c:pt idx="77">
                  <c:v>1.973876256414824</c:v>
                </c:pt>
                <c:pt idx="78">
                  <c:v>2.051118187792452</c:v>
                </c:pt>
                <c:pt idx="79">
                  <c:v>2.3036927385733583</c:v>
                </c:pt>
                <c:pt idx="80">
                  <c:v>2.0428733909147092</c:v>
                </c:pt>
                <c:pt idx="81">
                  <c:v>2.0436607388544004</c:v>
                </c:pt>
                <c:pt idx="82">
                  <c:v>1.5975513999883448</c:v>
                </c:pt>
                <c:pt idx="83">
                  <c:v>1.5944265921489453</c:v>
                </c:pt>
                <c:pt idx="84">
                  <c:v>1.9066623721101619</c:v>
                </c:pt>
                <c:pt idx="85">
                  <c:v>1.5137446929123004</c:v>
                </c:pt>
                <c:pt idx="86">
                  <c:v>1.502386024443193</c:v>
                </c:pt>
                <c:pt idx="87">
                  <c:v>1.8966327781849541</c:v>
                </c:pt>
                <c:pt idx="88">
                  <c:v>1.670486036740642</c:v>
                </c:pt>
                <c:pt idx="89">
                  <c:v>1.3431833989534288</c:v>
                </c:pt>
                <c:pt idx="90">
                  <c:v>1.8524214293008516</c:v>
                </c:pt>
                <c:pt idx="91">
                  <c:v>1.5615102802888225</c:v>
                </c:pt>
                <c:pt idx="92">
                  <c:v>1.6613219608104444</c:v>
                </c:pt>
                <c:pt idx="93">
                  <c:v>1.7736390393969379</c:v>
                </c:pt>
                <c:pt idx="94">
                  <c:v>1.9188633468128757</c:v>
                </c:pt>
                <c:pt idx="95">
                  <c:v>1.4089221534309679</c:v>
                </c:pt>
                <c:pt idx="96">
                  <c:v>1.4335139912312662</c:v>
                </c:pt>
                <c:pt idx="97">
                  <c:v>1.2517842312391623</c:v>
                </c:pt>
                <c:pt idx="98">
                  <c:v>1.4834996790337986</c:v>
                </c:pt>
                <c:pt idx="99">
                  <c:v>1.8623343303972852</c:v>
                </c:pt>
                <c:pt idx="100">
                  <c:v>1.4749155701073895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9F-4A03-8C63-5D30EFB11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90128"/>
        <c:axId val="605889472"/>
      </c:scatterChart>
      <c:valAx>
        <c:axId val="60589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89472"/>
        <c:crosses val="autoZero"/>
        <c:crossBetween val="midCat"/>
      </c:valAx>
      <c:valAx>
        <c:axId val="6058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9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59530</xdr:colOff>
      <xdr:row>1</xdr:row>
      <xdr:rowOff>45244</xdr:rowOff>
    </xdr:from>
    <xdr:to>
      <xdr:col>27</xdr:col>
      <xdr:colOff>245268</xdr:colOff>
      <xdr:row>27</xdr:row>
      <xdr:rowOff>2382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0DA2BD8-7E31-4DC6-AA3B-3FDFE4E15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21431</xdr:colOff>
      <xdr:row>52</xdr:row>
      <xdr:rowOff>138111</xdr:rowOff>
    </xdr:from>
    <xdr:to>
      <xdr:col>26</xdr:col>
      <xdr:colOff>502444</xdr:colOff>
      <xdr:row>73</xdr:row>
      <xdr:rowOff>123824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E0D35F2-FCBE-41FE-AB52-A78A2E503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42861</xdr:colOff>
      <xdr:row>27</xdr:row>
      <xdr:rowOff>59530</xdr:rowOff>
    </xdr:from>
    <xdr:to>
      <xdr:col>27</xdr:col>
      <xdr:colOff>30955</xdr:colOff>
      <xdr:row>51</xdr:row>
      <xdr:rowOff>188118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85BF79F-6F9A-4204-9CAD-29A050586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19048</xdr:colOff>
      <xdr:row>75</xdr:row>
      <xdr:rowOff>80961</xdr:rowOff>
    </xdr:from>
    <xdr:to>
      <xdr:col>26</xdr:col>
      <xdr:colOff>464344</xdr:colOff>
      <xdr:row>96</xdr:row>
      <xdr:rowOff>104775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BBB6621-A604-4A33-8AB0-802528F01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29763</xdr:colOff>
      <xdr:row>98</xdr:row>
      <xdr:rowOff>3570</xdr:rowOff>
    </xdr:from>
    <xdr:to>
      <xdr:col>26</xdr:col>
      <xdr:colOff>464343</xdr:colOff>
      <xdr:row>117</xdr:row>
      <xdr:rowOff>107155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4B886C1-D399-4137-8BF3-8946AD41B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529826</xdr:colOff>
      <xdr:row>11</xdr:row>
      <xdr:rowOff>98819</xdr:rowOff>
    </xdr:from>
    <xdr:to>
      <xdr:col>14</xdr:col>
      <xdr:colOff>1012029</xdr:colOff>
      <xdr:row>37</xdr:row>
      <xdr:rowOff>71436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A984CC8-4130-4719-AC33-8568A87AF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ABEC-9FAA-40D5-98F6-F0A3D0D05DE8}">
  <dimension ref="A1:T112"/>
  <sheetViews>
    <sheetView tabSelected="1" zoomScale="80" zoomScaleNormal="80" workbookViewId="0">
      <selection activeCell="K4" sqref="K4"/>
    </sheetView>
  </sheetViews>
  <sheetFormatPr defaultRowHeight="15" x14ac:dyDescent="0.25"/>
  <cols>
    <col min="1" max="1" width="18.5703125" customWidth="1"/>
    <col min="4" max="4" width="19.28515625" bestFit="1" customWidth="1"/>
    <col min="5" max="5" width="13.28515625" bestFit="1" customWidth="1"/>
    <col min="6" max="6" width="9.7109375" customWidth="1"/>
    <col min="7" max="7" width="20.7109375" bestFit="1" customWidth="1"/>
    <col min="8" max="8" width="14.7109375" bestFit="1" customWidth="1"/>
    <col min="12" max="12" width="18.28515625" bestFit="1" customWidth="1"/>
    <col min="13" max="13" width="18.42578125" customWidth="1"/>
    <col min="14" max="14" width="34.85546875" bestFit="1" customWidth="1"/>
    <col min="15" max="15" width="17.42578125" customWidth="1"/>
    <col min="16" max="16" width="19.28515625" bestFit="1" customWidth="1"/>
  </cols>
  <sheetData>
    <row r="1" spans="1:16" x14ac:dyDescent="0.25">
      <c r="D1" s="4" t="s">
        <v>23</v>
      </c>
      <c r="G1" s="4" t="s">
        <v>13</v>
      </c>
      <c r="J1" s="4" t="s">
        <v>18</v>
      </c>
      <c r="M1" s="4" t="s">
        <v>30</v>
      </c>
    </row>
    <row r="2" spans="1:16" x14ac:dyDescent="0.25">
      <c r="A2" t="s">
        <v>0</v>
      </c>
      <c r="B2" s="1">
        <v>0.98</v>
      </c>
      <c r="D2" t="s">
        <v>12</v>
      </c>
      <c r="E2">
        <v>10</v>
      </c>
      <c r="F2" t="s">
        <v>8</v>
      </c>
      <c r="G2" t="s">
        <v>14</v>
      </c>
      <c r="H2">
        <v>0</v>
      </c>
      <c r="I2" t="s">
        <v>8</v>
      </c>
      <c r="J2" t="s">
        <v>14</v>
      </c>
      <c r="K2">
        <v>0</v>
      </c>
      <c r="L2" t="s">
        <v>8</v>
      </c>
      <c r="M2" t="s">
        <v>31</v>
      </c>
      <c r="N2">
        <f>K3^2</f>
        <v>4.0000000000000008E-2</v>
      </c>
    </row>
    <row r="3" spans="1:16" x14ac:dyDescent="0.25">
      <c r="B3" s="1"/>
      <c r="G3" t="s">
        <v>15</v>
      </c>
      <c r="H3" s="10">
        <v>9.9999999999999998E-13</v>
      </c>
      <c r="I3" t="s">
        <v>8</v>
      </c>
      <c r="J3" t="s">
        <v>15</v>
      </c>
      <c r="K3" s="10">
        <v>0.2</v>
      </c>
      <c r="L3" t="s">
        <v>8</v>
      </c>
    </row>
    <row r="4" spans="1:16" x14ac:dyDescent="0.25">
      <c r="A4" s="4" t="s">
        <v>6</v>
      </c>
    </row>
    <row r="5" spans="1:16" x14ac:dyDescent="0.25">
      <c r="A5" t="s">
        <v>3</v>
      </c>
      <c r="B5">
        <v>0</v>
      </c>
      <c r="G5" s="4" t="s">
        <v>24</v>
      </c>
    </row>
    <row r="6" spans="1:16" x14ac:dyDescent="0.25">
      <c r="A6" t="s">
        <v>4</v>
      </c>
      <c r="B6">
        <v>10</v>
      </c>
      <c r="C6" t="s">
        <v>5</v>
      </c>
      <c r="G6" s="4" t="s">
        <v>26</v>
      </c>
    </row>
    <row r="7" spans="1:16" x14ac:dyDescent="0.25">
      <c r="A7" t="s">
        <v>8</v>
      </c>
      <c r="B7">
        <f>(B6-B5)/((MAX(A12:A112)-MIN(A12:A112)))</f>
        <v>0.1</v>
      </c>
      <c r="C7" t="s">
        <v>10</v>
      </c>
      <c r="D7" t="s">
        <v>7</v>
      </c>
      <c r="G7" s="4" t="s">
        <v>25</v>
      </c>
    </row>
    <row r="8" spans="1:16" x14ac:dyDescent="0.25">
      <c r="A8" t="s">
        <v>9</v>
      </c>
      <c r="B8">
        <f>B5</f>
        <v>0</v>
      </c>
      <c r="C8" t="s">
        <v>5</v>
      </c>
    </row>
    <row r="10" spans="1:16" ht="45" x14ac:dyDescent="0.25">
      <c r="A10" s="11"/>
      <c r="B10" s="11"/>
      <c r="C10" s="11"/>
      <c r="D10" s="12" t="s">
        <v>22</v>
      </c>
      <c r="E10" s="13" t="s">
        <v>13</v>
      </c>
      <c r="F10" s="13" t="s">
        <v>20</v>
      </c>
      <c r="G10" s="13" t="s">
        <v>18</v>
      </c>
      <c r="H10" s="13" t="s">
        <v>21</v>
      </c>
      <c r="I10" s="11"/>
      <c r="J10" s="11"/>
      <c r="K10" s="11"/>
      <c r="L10" s="13" t="s">
        <v>28</v>
      </c>
      <c r="M10" s="13" t="s">
        <v>29</v>
      </c>
      <c r="N10" s="14" t="s">
        <v>37</v>
      </c>
      <c r="O10" s="14" t="s">
        <v>36</v>
      </c>
      <c r="P10" s="13" t="s">
        <v>29</v>
      </c>
    </row>
    <row r="11" spans="1:16" x14ac:dyDescent="0.25">
      <c r="A11" s="3" t="s">
        <v>1</v>
      </c>
      <c r="B11" s="3" t="s">
        <v>2</v>
      </c>
      <c r="C11" s="3"/>
      <c r="D11" s="3"/>
      <c r="E11" s="3" t="s">
        <v>16</v>
      </c>
      <c r="F11" s="3" t="s">
        <v>11</v>
      </c>
      <c r="G11" s="3" t="s">
        <v>17</v>
      </c>
      <c r="H11" s="3" t="s">
        <v>19</v>
      </c>
      <c r="J11" s="3" t="s">
        <v>27</v>
      </c>
      <c r="L11" s="3" t="s">
        <v>32</v>
      </c>
      <c r="M11" s="3" t="s">
        <v>33</v>
      </c>
      <c r="N11" s="3" t="s">
        <v>34</v>
      </c>
      <c r="O11" s="3" t="s">
        <v>35</v>
      </c>
    </row>
    <row r="12" spans="1:16" x14ac:dyDescent="0.25">
      <c r="A12" s="2">
        <v>0</v>
      </c>
      <c r="B12" s="2">
        <f>A12*$B$7+$B$8</f>
        <v>0</v>
      </c>
      <c r="D12">
        <f>E2</f>
        <v>10</v>
      </c>
      <c r="E12">
        <f ca="1">IF($H$3=0,$H$2,NORMINV(RAND(),$H$2,$H$3))</f>
        <v>-1.6993617910809381E-12</v>
      </c>
      <c r="F12">
        <f ca="1">D12+E12</f>
        <v>9.9999999999983</v>
      </c>
      <c r="G12">
        <f ca="1">IF($K$3=0,$K$2,NORMINV(RAND(),$K$2,$K$3))</f>
        <v>-4.4956542799116594E-2</v>
      </c>
      <c r="H12">
        <f ca="1">F12+G12</f>
        <v>9.9550434571991833</v>
      </c>
      <c r="J12">
        <f ca="1">H12-D12</f>
        <v>-4.4956542800816734E-2</v>
      </c>
      <c r="M12">
        <f>N2</f>
        <v>4.0000000000000008E-2</v>
      </c>
      <c r="N12">
        <v>1</v>
      </c>
      <c r="P12">
        <f>$B$2*M12*$B$2</f>
        <v>3.8416000000000006E-2</v>
      </c>
    </row>
    <row r="13" spans="1:16" x14ac:dyDescent="0.25">
      <c r="A13" s="2">
        <v>1</v>
      </c>
      <c r="B13" s="2">
        <f t="shared" ref="B13:B76" si="0">A13*$B$7+$B$8</f>
        <v>0.1</v>
      </c>
      <c r="D13">
        <f>$B$2*D12</f>
        <v>9.8000000000000007</v>
      </c>
      <c r="E13">
        <f t="shared" ref="E13:E76" ca="1" si="1">IF($H$3=0,$H$2,NORMINV(RAND(),$H$2,$H$3))</f>
        <v>-9.7794018685118877E-13</v>
      </c>
      <c r="F13">
        <f ca="1">D13+E13</f>
        <v>9.7999999999990219</v>
      </c>
      <c r="G13">
        <f t="shared" ref="G13:G76" ca="1" si="2">IF($K$3=0,$K$2,NORMINV(RAND(),$K$2,$K$3))</f>
        <v>-0.28493731530056571</v>
      </c>
      <c r="H13">
        <f ca="1">F13+G13</f>
        <v>9.5150626846984565</v>
      </c>
      <c r="J13">
        <f t="shared" ref="J13:J76" ca="1" si="3">H13-D13</f>
        <v>-0.2849373153015442</v>
      </c>
      <c r="L13">
        <f>M12/(M12+$N$2)</f>
        <v>0.5</v>
      </c>
      <c r="M13">
        <f>(1-L13)*M12</f>
        <v>2.0000000000000004E-2</v>
      </c>
      <c r="N13">
        <f ca="1">N12 + L13*(H13 - N12)</f>
        <v>5.2575313423492283</v>
      </c>
      <c r="O13">
        <f>$B$2*N12</f>
        <v>0.98</v>
      </c>
      <c r="P13">
        <f t="shared" ref="P13:P76" si="4">$B$2*M13*$B$2</f>
        <v>1.9208000000000003E-2</v>
      </c>
    </row>
    <row r="14" spans="1:16" x14ac:dyDescent="0.25">
      <c r="A14" s="2">
        <v>2</v>
      </c>
      <c r="B14" s="2">
        <f t="shared" si="0"/>
        <v>0.2</v>
      </c>
      <c r="D14">
        <f t="shared" ref="D14:D77" si="5">$B$2*D13</f>
        <v>9.604000000000001</v>
      </c>
      <c r="E14">
        <f t="shared" ca="1" si="1"/>
        <v>1.0212252886865393E-12</v>
      </c>
      <c r="F14">
        <f t="shared" ref="F14:F77" ca="1" si="6">D14+E14</f>
        <v>9.6040000000010224</v>
      </c>
      <c r="G14">
        <f t="shared" ca="1" si="2"/>
        <v>0.13597340556663659</v>
      </c>
      <c r="H14">
        <f t="shared" ref="H14:H77" ca="1" si="7">F14+G14</f>
        <v>9.7399734055676586</v>
      </c>
      <c r="J14">
        <f t="shared" ca="1" si="3"/>
        <v>0.13597340556765758</v>
      </c>
      <c r="L14">
        <f t="shared" ref="L14:L77" si="8">M13/(M13+$N$2)</f>
        <v>0.33333333333333331</v>
      </c>
      <c r="M14">
        <f t="shared" ref="M14:M77" si="9">(1-L14)*M13</f>
        <v>1.3333333333333338E-2</v>
      </c>
      <c r="N14">
        <f t="shared" ref="N14:N77" ca="1" si="10">N13 + L14*(H14 - N13)</f>
        <v>6.7516786967553717</v>
      </c>
      <c r="O14">
        <f t="shared" ref="O14:O77" ca="1" si="11">$B$2*N13</f>
        <v>5.1523807155022432</v>
      </c>
      <c r="P14">
        <f t="shared" si="4"/>
        <v>1.2805333333333337E-2</v>
      </c>
    </row>
    <row r="15" spans="1:16" x14ac:dyDescent="0.25">
      <c r="A15" s="2">
        <v>3</v>
      </c>
      <c r="B15" s="2">
        <f t="shared" si="0"/>
        <v>0.30000000000000004</v>
      </c>
      <c r="D15">
        <f t="shared" si="5"/>
        <v>9.4119200000000003</v>
      </c>
      <c r="E15">
        <f t="shared" ca="1" si="1"/>
        <v>1.8783226049377294E-12</v>
      </c>
      <c r="F15">
        <f t="shared" ca="1" si="6"/>
        <v>9.4119200000018779</v>
      </c>
      <c r="G15">
        <f t="shared" ca="1" si="2"/>
        <v>1.7784286596091971E-2</v>
      </c>
      <c r="H15">
        <f t="shared" ca="1" si="7"/>
        <v>9.4297042865979694</v>
      </c>
      <c r="J15">
        <f t="shared" ca="1" si="3"/>
        <v>1.7784286597969157E-2</v>
      </c>
      <c r="L15">
        <f t="shared" si="8"/>
        <v>0.25000000000000006</v>
      </c>
      <c r="M15">
        <f t="shared" si="9"/>
        <v>1.0000000000000004E-2</v>
      </c>
      <c r="N15">
        <f t="shared" ca="1" si="10"/>
        <v>7.4211850942160211</v>
      </c>
      <c r="O15">
        <f t="shared" ca="1" si="11"/>
        <v>6.6166451228202643</v>
      </c>
      <c r="P15">
        <f t="shared" si="4"/>
        <v>9.6040000000000032E-3</v>
      </c>
    </row>
    <row r="16" spans="1:16" x14ac:dyDescent="0.25">
      <c r="A16" s="2">
        <v>4</v>
      </c>
      <c r="B16" s="2">
        <f t="shared" si="0"/>
        <v>0.4</v>
      </c>
      <c r="D16">
        <f t="shared" si="5"/>
        <v>9.2236816000000008</v>
      </c>
      <c r="E16">
        <f t="shared" ca="1" si="1"/>
        <v>-1.2590544001179644E-13</v>
      </c>
      <c r="F16">
        <f t="shared" ca="1" si="6"/>
        <v>9.2236815999998747</v>
      </c>
      <c r="G16">
        <f t="shared" ca="1" si="2"/>
        <v>0.26636085165714174</v>
      </c>
      <c r="H16">
        <f t="shared" ca="1" si="7"/>
        <v>9.4900424516570165</v>
      </c>
      <c r="J16">
        <f t="shared" ca="1" si="3"/>
        <v>0.26636085165701573</v>
      </c>
      <c r="L16">
        <f t="shared" si="8"/>
        <v>0.20000000000000004</v>
      </c>
      <c r="M16">
        <f t="shared" si="9"/>
        <v>8.0000000000000019E-3</v>
      </c>
      <c r="N16">
        <f t="shared" ca="1" si="10"/>
        <v>7.8349565657042204</v>
      </c>
      <c r="O16">
        <f t="shared" ca="1" si="11"/>
        <v>7.2727613923317005</v>
      </c>
      <c r="P16">
        <f t="shared" si="4"/>
        <v>7.6832000000000011E-3</v>
      </c>
    </row>
    <row r="17" spans="1:16" x14ac:dyDescent="0.25">
      <c r="A17" s="2">
        <v>5</v>
      </c>
      <c r="B17" s="2">
        <f t="shared" si="0"/>
        <v>0.5</v>
      </c>
      <c r="D17">
        <f t="shared" si="5"/>
        <v>9.0392079680000013</v>
      </c>
      <c r="E17">
        <f t="shared" ca="1" si="1"/>
        <v>-6.3064134943898797E-13</v>
      </c>
      <c r="F17">
        <f t="shared" ca="1" si="6"/>
        <v>9.0392079679993707</v>
      </c>
      <c r="G17">
        <f t="shared" ca="1" si="2"/>
        <v>-0.22418472772413553</v>
      </c>
      <c r="H17">
        <f t="shared" ca="1" si="7"/>
        <v>8.8150232402752344</v>
      </c>
      <c r="J17">
        <f t="shared" ca="1" si="3"/>
        <v>-0.22418472772476683</v>
      </c>
      <c r="L17">
        <f t="shared" si="8"/>
        <v>0.16666666666666669</v>
      </c>
      <c r="M17">
        <f t="shared" si="9"/>
        <v>6.666666666666668E-3</v>
      </c>
      <c r="N17">
        <f t="shared" ca="1" si="10"/>
        <v>7.9983010114660562</v>
      </c>
      <c r="O17">
        <f t="shared" ca="1" si="11"/>
        <v>7.6782574343901357</v>
      </c>
      <c r="P17">
        <f t="shared" si="4"/>
        <v>6.4026666666666676E-3</v>
      </c>
    </row>
    <row r="18" spans="1:16" x14ac:dyDescent="0.25">
      <c r="A18" s="2">
        <v>6</v>
      </c>
      <c r="B18" s="2">
        <f t="shared" si="0"/>
        <v>0.60000000000000009</v>
      </c>
      <c r="D18">
        <f t="shared" si="5"/>
        <v>8.8584238086400013</v>
      </c>
      <c r="E18">
        <f t="shared" ca="1" si="1"/>
        <v>1.1399630785954763E-12</v>
      </c>
      <c r="F18">
        <f t="shared" ca="1" si="6"/>
        <v>8.8584238086411418</v>
      </c>
      <c r="G18">
        <f t="shared" ca="1" si="2"/>
        <v>-0.17787845574816655</v>
      </c>
      <c r="H18">
        <f t="shared" ca="1" si="7"/>
        <v>8.6805453528929757</v>
      </c>
      <c r="J18">
        <f t="shared" ca="1" si="3"/>
        <v>-0.17787845574702565</v>
      </c>
      <c r="L18">
        <f t="shared" si="8"/>
        <v>0.14285714285714285</v>
      </c>
      <c r="M18">
        <f t="shared" si="9"/>
        <v>5.714285714285716E-3</v>
      </c>
      <c r="N18">
        <f t="shared" ca="1" si="10"/>
        <v>8.0957644888127582</v>
      </c>
      <c r="O18">
        <f t="shared" ca="1" si="11"/>
        <v>7.838334991236735</v>
      </c>
      <c r="P18">
        <f t="shared" si="4"/>
        <v>5.4880000000000016E-3</v>
      </c>
    </row>
    <row r="19" spans="1:16" x14ac:dyDescent="0.25">
      <c r="A19" s="2">
        <v>7</v>
      </c>
      <c r="B19" s="2">
        <f t="shared" si="0"/>
        <v>0.70000000000000007</v>
      </c>
      <c r="D19">
        <f t="shared" si="5"/>
        <v>8.6812553324672006</v>
      </c>
      <c r="E19">
        <f t="shared" ca="1" si="1"/>
        <v>-8.0663240979424703E-13</v>
      </c>
      <c r="F19">
        <f t="shared" ca="1" si="6"/>
        <v>8.6812553324663941</v>
      </c>
      <c r="G19">
        <f t="shared" ca="1" si="2"/>
        <v>0.21794170471940222</v>
      </c>
      <c r="H19">
        <f t="shared" ca="1" si="7"/>
        <v>8.8991970371857967</v>
      </c>
      <c r="J19">
        <f t="shared" ca="1" si="3"/>
        <v>0.21794170471859609</v>
      </c>
      <c r="L19">
        <f t="shared" si="8"/>
        <v>0.12500000000000003</v>
      </c>
      <c r="M19">
        <f t="shared" si="9"/>
        <v>5.0000000000000018E-3</v>
      </c>
      <c r="N19">
        <f t="shared" ca="1" si="10"/>
        <v>8.196193557359388</v>
      </c>
      <c r="O19">
        <f t="shared" ca="1" si="11"/>
        <v>7.9338491990365032</v>
      </c>
      <c r="P19">
        <f t="shared" si="4"/>
        <v>4.8020000000000016E-3</v>
      </c>
    </row>
    <row r="20" spans="1:16" x14ac:dyDescent="0.25">
      <c r="A20" s="2">
        <v>8</v>
      </c>
      <c r="B20" s="2">
        <f t="shared" si="0"/>
        <v>0.8</v>
      </c>
      <c r="D20">
        <f t="shared" si="5"/>
        <v>8.5076302258178558</v>
      </c>
      <c r="E20">
        <f t="shared" ca="1" si="1"/>
        <v>2.1562367726853063E-13</v>
      </c>
      <c r="F20">
        <f t="shared" ca="1" si="6"/>
        <v>8.5076302258180707</v>
      </c>
      <c r="G20">
        <f t="shared" ca="1" si="2"/>
        <v>-0.11074669411549901</v>
      </c>
      <c r="H20">
        <f t="shared" ca="1" si="7"/>
        <v>8.3968835317025725</v>
      </c>
      <c r="J20">
        <f t="shared" ca="1" si="3"/>
        <v>-0.11074669411528326</v>
      </c>
      <c r="L20">
        <f t="shared" si="8"/>
        <v>0.11111111111111112</v>
      </c>
      <c r="M20">
        <f t="shared" si="9"/>
        <v>4.4444444444444462E-3</v>
      </c>
      <c r="N20">
        <f t="shared" ca="1" si="10"/>
        <v>8.2184924433975191</v>
      </c>
      <c r="O20">
        <f t="shared" ca="1" si="11"/>
        <v>8.0322696862121994</v>
      </c>
      <c r="P20">
        <f t="shared" si="4"/>
        <v>4.2684444444444454E-3</v>
      </c>
    </row>
    <row r="21" spans="1:16" x14ac:dyDescent="0.25">
      <c r="A21" s="2">
        <v>9</v>
      </c>
      <c r="B21" s="2">
        <f t="shared" si="0"/>
        <v>0.9</v>
      </c>
      <c r="D21">
        <f t="shared" si="5"/>
        <v>8.3374776213014989</v>
      </c>
      <c r="E21">
        <f t="shared" ca="1" si="1"/>
        <v>-8.3834890103060033E-13</v>
      </c>
      <c r="F21">
        <f t="shared" ca="1" si="6"/>
        <v>8.3374776213006605</v>
      </c>
      <c r="G21">
        <f t="shared" ca="1" si="2"/>
        <v>-9.024566498876169E-3</v>
      </c>
      <c r="H21">
        <f t="shared" ca="1" si="7"/>
        <v>8.3284530548017841</v>
      </c>
      <c r="J21">
        <f t="shared" ca="1" si="3"/>
        <v>-9.0245664997148367E-3</v>
      </c>
      <c r="L21">
        <f t="shared" si="8"/>
        <v>0.10000000000000002</v>
      </c>
      <c r="M21">
        <f t="shared" si="9"/>
        <v>4.0000000000000018E-3</v>
      </c>
      <c r="N21">
        <f t="shared" ca="1" si="10"/>
        <v>8.2294885045379456</v>
      </c>
      <c r="O21">
        <f t="shared" ca="1" si="11"/>
        <v>8.0541225945295682</v>
      </c>
      <c r="P21">
        <f t="shared" si="4"/>
        <v>3.8416000000000014E-3</v>
      </c>
    </row>
    <row r="22" spans="1:16" x14ac:dyDescent="0.25">
      <c r="A22" s="2">
        <v>10</v>
      </c>
      <c r="B22" s="2">
        <f t="shared" si="0"/>
        <v>1</v>
      </c>
      <c r="D22">
        <f t="shared" si="5"/>
        <v>8.1707280688754693</v>
      </c>
      <c r="E22">
        <f t="shared" ca="1" si="1"/>
        <v>-1.783218130500299E-12</v>
      </c>
      <c r="F22">
        <f t="shared" ca="1" si="6"/>
        <v>8.1707280688736859</v>
      </c>
      <c r="G22">
        <f t="shared" ca="1" si="2"/>
        <v>0.1396020406745857</v>
      </c>
      <c r="H22">
        <f t="shared" ca="1" si="7"/>
        <v>8.3103301095482713</v>
      </c>
      <c r="J22">
        <f t="shared" ca="1" si="3"/>
        <v>0.13960204067280202</v>
      </c>
      <c r="L22">
        <f t="shared" si="8"/>
        <v>9.0909090909090925E-2</v>
      </c>
      <c r="M22">
        <f t="shared" si="9"/>
        <v>3.6363636363636381E-3</v>
      </c>
      <c r="N22">
        <f t="shared" ca="1" si="10"/>
        <v>8.2368377413570659</v>
      </c>
      <c r="O22">
        <f t="shared" ca="1" si="11"/>
        <v>8.064898734447187</v>
      </c>
      <c r="P22">
        <f t="shared" si="4"/>
        <v>3.4923636363636376E-3</v>
      </c>
    </row>
    <row r="23" spans="1:16" x14ac:dyDescent="0.25">
      <c r="A23" s="2">
        <v>11</v>
      </c>
      <c r="B23" s="2">
        <f t="shared" si="0"/>
        <v>1.1000000000000001</v>
      </c>
      <c r="D23">
        <f t="shared" si="5"/>
        <v>8.00731350749796</v>
      </c>
      <c r="E23">
        <f t="shared" ca="1" si="1"/>
        <v>4.8881865569885483E-13</v>
      </c>
      <c r="F23">
        <f t="shared" ca="1" si="6"/>
        <v>8.0073135074984485</v>
      </c>
      <c r="G23">
        <f t="shared" ca="1" si="2"/>
        <v>-1.4974686369448306E-2</v>
      </c>
      <c r="H23">
        <f t="shared" ca="1" si="7"/>
        <v>7.9923388211290005</v>
      </c>
      <c r="J23">
        <f t="shared" ca="1" si="3"/>
        <v>-1.4974686368959489E-2</v>
      </c>
      <c r="L23">
        <f t="shared" si="8"/>
        <v>8.3333333333333356E-2</v>
      </c>
      <c r="M23">
        <f t="shared" si="9"/>
        <v>3.3333333333333348E-3</v>
      </c>
      <c r="N23">
        <f t="shared" ca="1" si="10"/>
        <v>8.2164628313380597</v>
      </c>
      <c r="O23">
        <f t="shared" ca="1" si="11"/>
        <v>8.0721009865299251</v>
      </c>
      <c r="P23">
        <f t="shared" si="4"/>
        <v>3.2013333333333347E-3</v>
      </c>
    </row>
    <row r="24" spans="1:16" x14ac:dyDescent="0.25">
      <c r="A24" s="2">
        <v>12</v>
      </c>
      <c r="B24" s="2">
        <f t="shared" si="0"/>
        <v>1.2000000000000002</v>
      </c>
      <c r="D24">
        <f t="shared" si="5"/>
        <v>7.8471672373480006</v>
      </c>
      <c r="E24">
        <f t="shared" ca="1" si="1"/>
        <v>2.5792185252364472E-12</v>
      </c>
      <c r="F24">
        <f t="shared" ca="1" si="6"/>
        <v>7.8471672373505799</v>
      </c>
      <c r="G24">
        <f t="shared" ca="1" si="2"/>
        <v>-0.2180783379104399</v>
      </c>
      <c r="H24">
        <f t="shared" ca="1" si="7"/>
        <v>7.6290888994401396</v>
      </c>
      <c r="J24">
        <f t="shared" ca="1" si="3"/>
        <v>-0.21807833790786102</v>
      </c>
      <c r="L24">
        <f t="shared" si="8"/>
        <v>7.6923076923076941E-2</v>
      </c>
      <c r="M24">
        <f t="shared" si="9"/>
        <v>3.0769230769230782E-3</v>
      </c>
      <c r="N24">
        <f t="shared" ca="1" si="10"/>
        <v>8.171280221192065</v>
      </c>
      <c r="O24">
        <f t="shared" ca="1" si="11"/>
        <v>8.0521335747112985</v>
      </c>
      <c r="P24">
        <f t="shared" si="4"/>
        <v>2.955076923076924E-3</v>
      </c>
    </row>
    <row r="25" spans="1:16" x14ac:dyDescent="0.25">
      <c r="A25" s="2">
        <v>13</v>
      </c>
      <c r="B25" s="2">
        <f t="shared" si="0"/>
        <v>1.3</v>
      </c>
      <c r="D25">
        <f t="shared" si="5"/>
        <v>7.6902238926010407</v>
      </c>
      <c r="E25">
        <f t="shared" ca="1" si="1"/>
        <v>3.9418111571536729E-13</v>
      </c>
      <c r="F25">
        <f t="shared" ca="1" si="6"/>
        <v>7.690223892601435</v>
      </c>
      <c r="G25">
        <f t="shared" ca="1" si="2"/>
        <v>-0.25682045338730147</v>
      </c>
      <c r="H25">
        <f t="shared" ca="1" si="7"/>
        <v>7.4334034392141337</v>
      </c>
      <c r="J25">
        <f t="shared" ca="1" si="3"/>
        <v>-0.25682045338690696</v>
      </c>
      <c r="L25">
        <f t="shared" si="8"/>
        <v>7.1428571428571438E-2</v>
      </c>
      <c r="M25">
        <f t="shared" si="9"/>
        <v>2.8571428571428584E-3</v>
      </c>
      <c r="N25">
        <f t="shared" ca="1" si="10"/>
        <v>8.1185747367650691</v>
      </c>
      <c r="O25">
        <f t="shared" ca="1" si="11"/>
        <v>8.0078546167682241</v>
      </c>
      <c r="P25">
        <f t="shared" si="4"/>
        <v>2.7440000000000012E-3</v>
      </c>
    </row>
    <row r="26" spans="1:16" x14ac:dyDescent="0.25">
      <c r="A26" s="2">
        <v>14</v>
      </c>
      <c r="B26" s="2">
        <f t="shared" si="0"/>
        <v>1.4000000000000001</v>
      </c>
      <c r="D26">
        <f t="shared" si="5"/>
        <v>7.5364194147490196</v>
      </c>
      <c r="E26">
        <f t="shared" ca="1" si="1"/>
        <v>-1.9232179271997846E-12</v>
      </c>
      <c r="F26">
        <f t="shared" ca="1" si="6"/>
        <v>7.5364194147470966</v>
      </c>
      <c r="G26">
        <f t="shared" ca="1" si="2"/>
        <v>-8.5038463095652633E-2</v>
      </c>
      <c r="H26">
        <f t="shared" ca="1" si="7"/>
        <v>7.4513809516514442</v>
      </c>
      <c r="J26">
        <f t="shared" ca="1" si="3"/>
        <v>-8.5038463097575345E-2</v>
      </c>
      <c r="L26">
        <f t="shared" si="8"/>
        <v>6.666666666666668E-2</v>
      </c>
      <c r="M26">
        <f t="shared" si="9"/>
        <v>2.6666666666666679E-3</v>
      </c>
      <c r="N26">
        <f t="shared" ca="1" si="10"/>
        <v>8.0740951510908268</v>
      </c>
      <c r="O26">
        <f t="shared" ca="1" si="11"/>
        <v>7.9562032420297673</v>
      </c>
      <c r="P26">
        <f t="shared" si="4"/>
        <v>2.5610666666666675E-3</v>
      </c>
    </row>
    <row r="27" spans="1:16" x14ac:dyDescent="0.25">
      <c r="A27" s="2">
        <v>15</v>
      </c>
      <c r="B27" s="2">
        <f t="shared" si="0"/>
        <v>1.5</v>
      </c>
      <c r="D27">
        <f t="shared" si="5"/>
        <v>7.3856910264540394</v>
      </c>
      <c r="E27">
        <f t="shared" ca="1" si="1"/>
        <v>-1.7208830190066428E-13</v>
      </c>
      <c r="F27">
        <f t="shared" ca="1" si="6"/>
        <v>7.3856910264538671</v>
      </c>
      <c r="G27">
        <f t="shared" ca="1" si="2"/>
        <v>-0.16285404662257741</v>
      </c>
      <c r="H27">
        <f t="shared" ca="1" si="7"/>
        <v>7.2228369798312899</v>
      </c>
      <c r="J27">
        <f t="shared" ca="1" si="3"/>
        <v>-0.16285404662274949</v>
      </c>
      <c r="L27">
        <f t="shared" si="8"/>
        <v>6.2500000000000014E-2</v>
      </c>
      <c r="M27">
        <f t="shared" si="9"/>
        <v>2.5000000000000014E-3</v>
      </c>
      <c r="N27">
        <f t="shared" ca="1" si="10"/>
        <v>8.0208915153871061</v>
      </c>
      <c r="O27">
        <f t="shared" ca="1" si="11"/>
        <v>7.9126132480690101</v>
      </c>
      <c r="P27">
        <f t="shared" si="4"/>
        <v>2.4010000000000012E-3</v>
      </c>
    </row>
    <row r="28" spans="1:16" x14ac:dyDescent="0.25">
      <c r="A28" s="2">
        <v>16</v>
      </c>
      <c r="B28" s="2">
        <f t="shared" si="0"/>
        <v>1.6</v>
      </c>
      <c r="D28">
        <f t="shared" si="5"/>
        <v>7.2379772059249587</v>
      </c>
      <c r="E28">
        <f t="shared" ca="1" si="1"/>
        <v>3.7705528892084105E-13</v>
      </c>
      <c r="F28">
        <f t="shared" ca="1" si="6"/>
        <v>7.2379772059253362</v>
      </c>
      <c r="G28">
        <f t="shared" ca="1" si="2"/>
        <v>-0.27103824687749767</v>
      </c>
      <c r="H28">
        <f t="shared" ca="1" si="7"/>
        <v>6.9669389590478383</v>
      </c>
      <c r="J28">
        <f t="shared" ca="1" si="3"/>
        <v>-0.27103824687712041</v>
      </c>
      <c r="L28">
        <f t="shared" si="8"/>
        <v>5.8823529411764726E-2</v>
      </c>
      <c r="M28">
        <f t="shared" si="9"/>
        <v>2.3529411764705893E-3</v>
      </c>
      <c r="N28">
        <f t="shared" ca="1" si="10"/>
        <v>7.9588943061906789</v>
      </c>
      <c r="O28">
        <f t="shared" ca="1" si="11"/>
        <v>7.8604736850793637</v>
      </c>
      <c r="P28">
        <f t="shared" si="4"/>
        <v>2.2597647058823539E-3</v>
      </c>
    </row>
    <row r="29" spans="1:16" x14ac:dyDescent="0.25">
      <c r="A29" s="2">
        <v>17</v>
      </c>
      <c r="B29" s="2">
        <f t="shared" si="0"/>
        <v>1.7000000000000002</v>
      </c>
      <c r="D29">
        <f t="shared" si="5"/>
        <v>7.0932176618064595</v>
      </c>
      <c r="E29">
        <f t="shared" ca="1" si="1"/>
        <v>-4.5527662292821057E-13</v>
      </c>
      <c r="F29">
        <f t="shared" ca="1" si="6"/>
        <v>7.0932176618060039</v>
      </c>
      <c r="G29">
        <f t="shared" ca="1" si="2"/>
        <v>5.047121612606819E-2</v>
      </c>
      <c r="H29">
        <f t="shared" ca="1" si="7"/>
        <v>7.143688877932072</v>
      </c>
      <c r="J29">
        <f t="shared" ca="1" si="3"/>
        <v>5.047121612561245E-2</v>
      </c>
      <c r="L29">
        <f t="shared" si="8"/>
        <v>5.5555555555555566E-2</v>
      </c>
      <c r="M29">
        <f t="shared" si="9"/>
        <v>2.2222222222222231E-3</v>
      </c>
      <c r="N29">
        <f t="shared" ca="1" si="10"/>
        <v>7.9136051157318672</v>
      </c>
      <c r="O29">
        <f t="shared" ca="1" si="11"/>
        <v>7.7997164200668649</v>
      </c>
      <c r="P29">
        <f t="shared" si="4"/>
        <v>2.1342222222222227E-3</v>
      </c>
    </row>
    <row r="30" spans="1:16" x14ac:dyDescent="0.25">
      <c r="A30" s="2">
        <v>18</v>
      </c>
      <c r="B30" s="2">
        <f t="shared" si="0"/>
        <v>1.8</v>
      </c>
      <c r="D30">
        <f t="shared" si="5"/>
        <v>6.9513533085703303</v>
      </c>
      <c r="E30">
        <f t="shared" ca="1" si="1"/>
        <v>-6.6444395453820335E-13</v>
      </c>
      <c r="F30">
        <f t="shared" ca="1" si="6"/>
        <v>6.9513533085696659</v>
      </c>
      <c r="G30">
        <f t="shared" ca="1" si="2"/>
        <v>-0.23808579239383842</v>
      </c>
      <c r="H30">
        <f t="shared" ca="1" si="7"/>
        <v>6.7132675161758275</v>
      </c>
      <c r="J30">
        <f t="shared" ca="1" si="3"/>
        <v>-0.23808579239450278</v>
      </c>
      <c r="L30">
        <f t="shared" si="8"/>
        <v>5.2631578947368432E-2</v>
      </c>
      <c r="M30">
        <f t="shared" si="9"/>
        <v>2.1052631578947377E-3</v>
      </c>
      <c r="N30">
        <f t="shared" ca="1" si="10"/>
        <v>7.8504294525973384</v>
      </c>
      <c r="O30">
        <f t="shared" ca="1" si="11"/>
        <v>7.7553330134172294</v>
      </c>
      <c r="P30">
        <f t="shared" si="4"/>
        <v>2.0218947368421058E-3</v>
      </c>
    </row>
    <row r="31" spans="1:16" x14ac:dyDescent="0.25">
      <c r="A31" s="2">
        <v>19</v>
      </c>
      <c r="B31" s="2">
        <f t="shared" si="0"/>
        <v>1.9000000000000001</v>
      </c>
      <c r="D31">
        <f t="shared" si="5"/>
        <v>6.8123262423989237</v>
      </c>
      <c r="E31">
        <f t="shared" ca="1" si="1"/>
        <v>-1.727273477095018E-14</v>
      </c>
      <c r="F31">
        <f t="shared" ca="1" si="6"/>
        <v>6.8123262423989068</v>
      </c>
      <c r="G31">
        <f t="shared" ca="1" si="2"/>
        <v>0.16359634716440419</v>
      </c>
      <c r="H31">
        <f t="shared" ca="1" si="7"/>
        <v>6.9759225895633108</v>
      </c>
      <c r="J31">
        <f t="shared" ca="1" si="3"/>
        <v>0.16359634716438709</v>
      </c>
      <c r="L31">
        <f t="shared" si="8"/>
        <v>5.000000000000001E-2</v>
      </c>
      <c r="M31">
        <f t="shared" si="9"/>
        <v>2.0000000000000005E-3</v>
      </c>
      <c r="N31">
        <f t="shared" ca="1" si="10"/>
        <v>7.8067041094456373</v>
      </c>
      <c r="O31">
        <f t="shared" ca="1" si="11"/>
        <v>7.6934208635453913</v>
      </c>
      <c r="P31">
        <f t="shared" si="4"/>
        <v>1.9208000000000003E-3</v>
      </c>
    </row>
    <row r="32" spans="1:16" x14ac:dyDescent="0.25">
      <c r="A32" s="2">
        <v>20</v>
      </c>
      <c r="B32" s="2">
        <f t="shared" si="0"/>
        <v>2</v>
      </c>
      <c r="D32">
        <f t="shared" si="5"/>
        <v>6.6760797175509454</v>
      </c>
      <c r="E32">
        <f t="shared" ca="1" si="1"/>
        <v>3.3794361191777096E-13</v>
      </c>
      <c r="F32">
        <f t="shared" ca="1" si="6"/>
        <v>6.6760797175512829</v>
      </c>
      <c r="G32">
        <f t="shared" ca="1" si="2"/>
        <v>0.22782259314599496</v>
      </c>
      <c r="H32">
        <f t="shared" ca="1" si="7"/>
        <v>6.9039023106972781</v>
      </c>
      <c r="J32">
        <f t="shared" ca="1" si="3"/>
        <v>0.22782259314633269</v>
      </c>
      <c r="L32">
        <f t="shared" si="8"/>
        <v>4.7619047619047616E-2</v>
      </c>
      <c r="M32">
        <f t="shared" si="9"/>
        <v>1.9047619047619052E-3</v>
      </c>
      <c r="N32">
        <f t="shared" ca="1" si="10"/>
        <v>7.763713547600477</v>
      </c>
      <c r="O32">
        <f t="shared" ca="1" si="11"/>
        <v>7.6505700272567241</v>
      </c>
      <c r="P32">
        <f t="shared" si="4"/>
        <v>1.8293333333333336E-3</v>
      </c>
    </row>
    <row r="33" spans="1:20" x14ac:dyDescent="0.25">
      <c r="A33" s="2">
        <v>21</v>
      </c>
      <c r="B33" s="2">
        <f t="shared" si="0"/>
        <v>2.1</v>
      </c>
      <c r="D33">
        <f t="shared" si="5"/>
        <v>6.5425581231999264</v>
      </c>
      <c r="E33">
        <f t="shared" ca="1" si="1"/>
        <v>3.9387407843017275E-13</v>
      </c>
      <c r="F33">
        <f t="shared" ca="1" si="6"/>
        <v>6.5425581232003198</v>
      </c>
      <c r="G33">
        <f t="shared" ca="1" si="2"/>
        <v>0.34303520656058339</v>
      </c>
      <c r="H33">
        <f t="shared" ca="1" si="7"/>
        <v>6.8855933297609031</v>
      </c>
      <c r="J33">
        <f t="shared" ca="1" si="3"/>
        <v>0.34303520656097675</v>
      </c>
      <c r="L33">
        <f t="shared" si="8"/>
        <v>4.5454545454545456E-2</v>
      </c>
      <c r="M33">
        <f t="shared" si="9"/>
        <v>1.8181818181818186E-3</v>
      </c>
      <c r="N33">
        <f t="shared" ca="1" si="10"/>
        <v>7.7237989922441326</v>
      </c>
      <c r="O33">
        <f t="shared" ca="1" si="11"/>
        <v>7.6084392766484674</v>
      </c>
      <c r="P33">
        <f t="shared" si="4"/>
        <v>1.7461818181818184E-3</v>
      </c>
    </row>
    <row r="34" spans="1:20" x14ac:dyDescent="0.25">
      <c r="A34" s="2">
        <v>22</v>
      </c>
      <c r="B34" s="2">
        <f t="shared" si="0"/>
        <v>2.2000000000000002</v>
      </c>
      <c r="D34">
        <f t="shared" si="5"/>
        <v>6.4117069607359278</v>
      </c>
      <c r="E34">
        <f t="shared" ca="1" si="1"/>
        <v>4.6241652227313254E-13</v>
      </c>
      <c r="F34">
        <f t="shared" ca="1" si="6"/>
        <v>6.4117069607363906</v>
      </c>
      <c r="G34">
        <f t="shared" ca="1" si="2"/>
        <v>0.13187884166724828</v>
      </c>
      <c r="H34">
        <f t="shared" ca="1" si="7"/>
        <v>6.5435858024036389</v>
      </c>
      <c r="J34">
        <f t="shared" ca="1" si="3"/>
        <v>0.13187884166771102</v>
      </c>
      <c r="L34">
        <f t="shared" si="8"/>
        <v>4.3478260869565223E-2</v>
      </c>
      <c r="M34">
        <f t="shared" si="9"/>
        <v>1.7391304347826092E-3</v>
      </c>
      <c r="N34">
        <f t="shared" ca="1" si="10"/>
        <v>7.6724853752945457</v>
      </c>
      <c r="O34">
        <f t="shared" ca="1" si="11"/>
        <v>7.5693230123992494</v>
      </c>
      <c r="P34">
        <f t="shared" si="4"/>
        <v>1.6702608695652178E-3</v>
      </c>
    </row>
    <row r="35" spans="1:20" x14ac:dyDescent="0.25">
      <c r="A35" s="2">
        <v>23</v>
      </c>
      <c r="B35" s="2">
        <f t="shared" si="0"/>
        <v>2.3000000000000003</v>
      </c>
      <c r="D35">
        <f t="shared" si="5"/>
        <v>6.283472821521209</v>
      </c>
      <c r="E35">
        <f t="shared" ca="1" si="1"/>
        <v>-1.9613998379322819E-12</v>
      </c>
      <c r="F35">
        <f t="shared" ca="1" si="6"/>
        <v>6.2834728215192479</v>
      </c>
      <c r="G35">
        <f t="shared" ca="1" si="2"/>
        <v>6.5960759847100467E-2</v>
      </c>
      <c r="H35">
        <f t="shared" ca="1" si="7"/>
        <v>6.3494335813663483</v>
      </c>
      <c r="J35">
        <f t="shared" ca="1" si="3"/>
        <v>6.5960759845139272E-2</v>
      </c>
      <c r="L35">
        <f t="shared" si="8"/>
        <v>4.1666666666666671E-2</v>
      </c>
      <c r="M35">
        <f t="shared" si="9"/>
        <v>1.6666666666666672E-3</v>
      </c>
      <c r="N35">
        <f t="shared" ca="1" si="10"/>
        <v>7.6173582172142043</v>
      </c>
      <c r="O35">
        <f t="shared" ca="1" si="11"/>
        <v>7.5190356677886543</v>
      </c>
      <c r="P35">
        <f t="shared" si="4"/>
        <v>1.6006666666666671E-3</v>
      </c>
    </row>
    <row r="36" spans="1:20" x14ac:dyDescent="0.25">
      <c r="A36" s="2">
        <v>24</v>
      </c>
      <c r="B36" s="2">
        <f t="shared" si="0"/>
        <v>2.4000000000000004</v>
      </c>
      <c r="D36">
        <f t="shared" si="5"/>
        <v>6.1578033650907846</v>
      </c>
      <c r="E36">
        <f t="shared" ca="1" si="1"/>
        <v>-5.0669645004891414E-13</v>
      </c>
      <c r="F36">
        <f t="shared" ca="1" si="6"/>
        <v>6.1578033650902784</v>
      </c>
      <c r="G36">
        <f t="shared" ca="1" si="2"/>
        <v>8.2922894641470235E-2</v>
      </c>
      <c r="H36">
        <f t="shared" ca="1" si="7"/>
        <v>6.2407262597317485</v>
      </c>
      <c r="J36">
        <f t="shared" ca="1" si="3"/>
        <v>8.2922894640963918E-2</v>
      </c>
      <c r="L36">
        <f t="shared" si="8"/>
        <v>0.04</v>
      </c>
      <c r="M36">
        <f t="shared" si="9"/>
        <v>1.6000000000000005E-3</v>
      </c>
      <c r="N36">
        <f t="shared" ca="1" si="10"/>
        <v>7.5622929389149061</v>
      </c>
      <c r="O36">
        <f t="shared" ca="1" si="11"/>
        <v>7.4650110528699196</v>
      </c>
      <c r="P36">
        <f t="shared" si="4"/>
        <v>1.5366400000000004E-3</v>
      </c>
    </row>
    <row r="37" spans="1:20" x14ac:dyDescent="0.25">
      <c r="A37" s="2">
        <v>25</v>
      </c>
      <c r="B37" s="2">
        <f t="shared" si="0"/>
        <v>2.5</v>
      </c>
      <c r="D37">
        <f t="shared" si="5"/>
        <v>6.0346472977889691</v>
      </c>
      <c r="E37">
        <f t="shared" ca="1" si="1"/>
        <v>-3.3185927348622752E-13</v>
      </c>
      <c r="F37">
        <f t="shared" ca="1" si="6"/>
        <v>6.034647297788637</v>
      </c>
      <c r="G37">
        <f t="shared" ca="1" si="2"/>
        <v>0.1432966459824839</v>
      </c>
      <c r="H37">
        <f t="shared" ca="1" si="7"/>
        <v>6.1779439437711208</v>
      </c>
      <c r="J37">
        <f t="shared" ca="1" si="3"/>
        <v>0.14329664598215164</v>
      </c>
      <c r="L37">
        <f t="shared" si="8"/>
        <v>3.8461538461538471E-2</v>
      </c>
      <c r="M37">
        <f t="shared" si="9"/>
        <v>1.5384615384615389E-3</v>
      </c>
      <c r="N37">
        <f t="shared" ca="1" si="10"/>
        <v>7.509048746793991</v>
      </c>
      <c r="O37">
        <f t="shared" ca="1" si="11"/>
        <v>7.4110470801366075</v>
      </c>
      <c r="P37">
        <f t="shared" si="4"/>
        <v>1.477538461538462E-3</v>
      </c>
    </row>
    <row r="38" spans="1:20" x14ac:dyDescent="0.25">
      <c r="A38" s="2">
        <v>26</v>
      </c>
      <c r="B38" s="2">
        <f t="shared" si="0"/>
        <v>2.6</v>
      </c>
      <c r="D38">
        <f t="shared" si="5"/>
        <v>5.9139543518331896</v>
      </c>
      <c r="E38">
        <f t="shared" ca="1" si="1"/>
        <v>1.9332817491520835E-12</v>
      </c>
      <c r="F38">
        <f t="shared" ca="1" si="6"/>
        <v>5.9139543518351232</v>
      </c>
      <c r="G38">
        <f t="shared" ca="1" si="2"/>
        <v>-0.10328224772524185</v>
      </c>
      <c r="H38">
        <f t="shared" ca="1" si="7"/>
        <v>5.810672104109881</v>
      </c>
      <c r="J38">
        <f t="shared" ca="1" si="3"/>
        <v>-0.10328224772330863</v>
      </c>
      <c r="L38">
        <f t="shared" si="8"/>
        <v>3.7037037037037042E-2</v>
      </c>
      <c r="M38">
        <f t="shared" si="9"/>
        <v>1.4814814814814818E-3</v>
      </c>
      <c r="N38">
        <f t="shared" ca="1" si="10"/>
        <v>7.446145908176061</v>
      </c>
      <c r="O38">
        <f t="shared" ca="1" si="11"/>
        <v>7.3588677718581108</v>
      </c>
      <c r="P38">
        <f t="shared" si="4"/>
        <v>1.4228148148148151E-3</v>
      </c>
    </row>
    <row r="39" spans="1:20" x14ac:dyDescent="0.25">
      <c r="A39" s="2">
        <v>27</v>
      </c>
      <c r="B39" s="2">
        <f t="shared" si="0"/>
        <v>2.7</v>
      </c>
      <c r="D39">
        <f t="shared" si="5"/>
        <v>5.7956752647965262</v>
      </c>
      <c r="E39">
        <f t="shared" ca="1" si="1"/>
        <v>3.0499912311842918E-13</v>
      </c>
      <c r="F39">
        <f t="shared" ca="1" si="6"/>
        <v>5.7956752647968308</v>
      </c>
      <c r="G39">
        <f t="shared" ca="1" si="2"/>
        <v>-8.8147703393852125E-2</v>
      </c>
      <c r="H39">
        <f t="shared" ca="1" si="7"/>
        <v>5.707527561402979</v>
      </c>
      <c r="J39">
        <f t="shared" ca="1" si="3"/>
        <v>-8.8147703393547161E-2</v>
      </c>
      <c r="L39">
        <f t="shared" si="8"/>
        <v>3.5714285714285719E-2</v>
      </c>
      <c r="M39">
        <f t="shared" si="9"/>
        <v>1.428571428571429E-3</v>
      </c>
      <c r="N39">
        <f t="shared" ca="1" si="10"/>
        <v>7.3840523957913078</v>
      </c>
      <c r="O39">
        <f t="shared" ca="1" si="11"/>
        <v>7.29722299001254</v>
      </c>
      <c r="P39">
        <f t="shared" si="4"/>
        <v>1.3720000000000004E-3</v>
      </c>
    </row>
    <row r="40" spans="1:20" x14ac:dyDescent="0.25">
      <c r="A40" s="2">
        <v>28</v>
      </c>
      <c r="B40" s="2">
        <f t="shared" si="0"/>
        <v>2.8000000000000003</v>
      </c>
      <c r="D40">
        <f t="shared" si="5"/>
        <v>5.6797617595005958</v>
      </c>
      <c r="E40">
        <f t="shared" ca="1" si="1"/>
        <v>4.5854550805567907E-13</v>
      </c>
      <c r="F40">
        <f t="shared" ca="1" si="6"/>
        <v>5.6797617595010541</v>
      </c>
      <c r="G40">
        <f t="shared" ca="1" si="2"/>
        <v>0.19473390180412897</v>
      </c>
      <c r="H40">
        <f t="shared" ca="1" si="7"/>
        <v>5.8744956613051826</v>
      </c>
      <c r="J40">
        <f t="shared" ca="1" si="3"/>
        <v>0.19473390180458683</v>
      </c>
      <c r="L40">
        <f t="shared" si="8"/>
        <v>3.4482758620689655E-2</v>
      </c>
      <c r="M40">
        <f t="shared" si="9"/>
        <v>1.3793103448275868E-3</v>
      </c>
      <c r="N40">
        <f t="shared" ca="1" si="10"/>
        <v>7.3319987152917863</v>
      </c>
      <c r="O40">
        <f t="shared" ca="1" si="11"/>
        <v>7.2363713478754814</v>
      </c>
      <c r="P40">
        <f t="shared" si="4"/>
        <v>1.3246896551724144E-3</v>
      </c>
    </row>
    <row r="41" spans="1:20" x14ac:dyDescent="0.25">
      <c r="A41" s="2">
        <v>29</v>
      </c>
      <c r="B41" s="2">
        <f t="shared" si="0"/>
        <v>2.9000000000000004</v>
      </c>
      <c r="D41">
        <f t="shared" si="5"/>
        <v>5.5661665243105842</v>
      </c>
      <c r="E41">
        <f t="shared" ca="1" si="1"/>
        <v>1.6954495296488899E-12</v>
      </c>
      <c r="F41">
        <f t="shared" ca="1" si="6"/>
        <v>5.5661665243122798</v>
      </c>
      <c r="G41">
        <f t="shared" ca="1" si="2"/>
        <v>-6.0568737455627852E-2</v>
      </c>
      <c r="H41">
        <f t="shared" ca="1" si="7"/>
        <v>5.5055977868566517</v>
      </c>
      <c r="J41">
        <f t="shared" ca="1" si="3"/>
        <v>-6.0568737453932542E-2</v>
      </c>
      <c r="L41">
        <f t="shared" si="8"/>
        <v>3.333333333333334E-2</v>
      </c>
      <c r="M41">
        <f t="shared" si="9"/>
        <v>1.3333333333333339E-3</v>
      </c>
      <c r="N41">
        <f t="shared" ca="1" si="10"/>
        <v>7.2711186843439481</v>
      </c>
      <c r="O41">
        <f t="shared" ca="1" si="11"/>
        <v>7.1853587409859507</v>
      </c>
      <c r="P41">
        <f t="shared" si="4"/>
        <v>1.2805333333333337E-3</v>
      </c>
    </row>
    <row r="42" spans="1:20" x14ac:dyDescent="0.25">
      <c r="A42" s="2">
        <v>30</v>
      </c>
      <c r="B42" s="2">
        <f t="shared" si="0"/>
        <v>3</v>
      </c>
      <c r="D42">
        <f t="shared" si="5"/>
        <v>5.4548431938243729</v>
      </c>
      <c r="E42">
        <f t="shared" ca="1" si="1"/>
        <v>-1.3587063788189165E-13</v>
      </c>
      <c r="F42">
        <f t="shared" ca="1" si="6"/>
        <v>5.454843193824237</v>
      </c>
      <c r="G42">
        <f t="shared" ca="1" si="2"/>
        <v>-2.6310499440015331E-2</v>
      </c>
      <c r="H42">
        <f t="shared" ca="1" si="7"/>
        <v>5.4285326943842218</v>
      </c>
      <c r="J42">
        <f t="shared" ca="1" si="3"/>
        <v>-2.6310499440151069E-2</v>
      </c>
      <c r="L42">
        <f t="shared" si="8"/>
        <v>3.2258064516129038E-2</v>
      </c>
      <c r="M42">
        <f t="shared" si="9"/>
        <v>1.2903225806451619E-3</v>
      </c>
      <c r="N42">
        <f t="shared" ca="1" si="10"/>
        <v>7.2116804266033121</v>
      </c>
      <c r="O42">
        <f t="shared" ca="1" si="11"/>
        <v>7.1256963106570694</v>
      </c>
      <c r="P42">
        <f t="shared" si="4"/>
        <v>1.2392258064516134E-3</v>
      </c>
    </row>
    <row r="43" spans="1:20" x14ac:dyDescent="0.25">
      <c r="A43" s="2">
        <v>31</v>
      </c>
      <c r="B43" s="2">
        <f t="shared" si="0"/>
        <v>3.1</v>
      </c>
      <c r="D43">
        <f t="shared" si="5"/>
        <v>5.3457463299478851</v>
      </c>
      <c r="E43">
        <f t="shared" ca="1" si="1"/>
        <v>-4.3151443025567092E-13</v>
      </c>
      <c r="F43">
        <f t="shared" ca="1" si="6"/>
        <v>5.3457463299474535</v>
      </c>
      <c r="G43">
        <f t="shared" ca="1" si="2"/>
        <v>-0.17283926748256406</v>
      </c>
      <c r="H43">
        <f t="shared" ca="1" si="7"/>
        <v>5.1729070624648896</v>
      </c>
      <c r="J43">
        <f t="shared" ca="1" si="3"/>
        <v>-0.1728392674829955</v>
      </c>
      <c r="L43">
        <f t="shared" si="8"/>
        <v>3.1250000000000014E-2</v>
      </c>
      <c r="M43">
        <f t="shared" si="9"/>
        <v>1.2500000000000007E-3</v>
      </c>
      <c r="N43">
        <f t="shared" ca="1" si="10"/>
        <v>7.1479687589739864</v>
      </c>
      <c r="O43">
        <f t="shared" ca="1" si="11"/>
        <v>7.0674468180712458</v>
      </c>
      <c r="P43">
        <f t="shared" si="4"/>
        <v>1.2005000000000006E-3</v>
      </c>
      <c r="Q43" s="8"/>
      <c r="R43" s="8"/>
      <c r="S43" s="8"/>
      <c r="T43" s="8"/>
    </row>
    <row r="44" spans="1:20" x14ac:dyDescent="0.25">
      <c r="A44" s="2">
        <v>32</v>
      </c>
      <c r="B44" s="2">
        <f t="shared" si="0"/>
        <v>3.2</v>
      </c>
      <c r="D44">
        <f t="shared" si="5"/>
        <v>5.2388314033489269</v>
      </c>
      <c r="E44">
        <f t="shared" ca="1" si="1"/>
        <v>-1.22387841641953E-12</v>
      </c>
      <c r="F44">
        <f t="shared" ca="1" si="6"/>
        <v>5.238831403347703</v>
      </c>
      <c r="G44">
        <f t="shared" ca="1" si="2"/>
        <v>0.13305122782674317</v>
      </c>
      <c r="H44">
        <f t="shared" ca="1" si="7"/>
        <v>5.3718826311744463</v>
      </c>
      <c r="J44">
        <f t="shared" ca="1" si="3"/>
        <v>0.13305122782551937</v>
      </c>
      <c r="L44">
        <f t="shared" si="8"/>
        <v>3.0303030303030314E-2</v>
      </c>
      <c r="M44">
        <f t="shared" si="9"/>
        <v>1.2121212121212128E-3</v>
      </c>
      <c r="N44">
        <f t="shared" ca="1" si="10"/>
        <v>7.0941479672224848</v>
      </c>
      <c r="O44">
        <f t="shared" ca="1" si="11"/>
        <v>7.0050093837945067</v>
      </c>
      <c r="P44">
        <f t="shared" si="4"/>
        <v>1.1641212121212127E-3</v>
      </c>
      <c r="Q44" s="9"/>
      <c r="R44" s="9"/>
      <c r="S44" s="9"/>
      <c r="T44" s="8"/>
    </row>
    <row r="45" spans="1:20" x14ac:dyDescent="0.25">
      <c r="A45" s="2">
        <v>33</v>
      </c>
      <c r="B45" s="2">
        <f t="shared" si="0"/>
        <v>3.3000000000000003</v>
      </c>
      <c r="D45">
        <f t="shared" si="5"/>
        <v>5.1340547752819479</v>
      </c>
      <c r="E45">
        <f t="shared" ca="1" si="1"/>
        <v>1.1996889717480959E-12</v>
      </c>
      <c r="F45">
        <f t="shared" ca="1" si="6"/>
        <v>5.1340547752831478</v>
      </c>
      <c r="G45">
        <f t="shared" ca="1" si="2"/>
        <v>3.7583274094379338E-2</v>
      </c>
      <c r="H45">
        <f t="shared" ca="1" si="7"/>
        <v>5.1716380493775276</v>
      </c>
      <c r="J45">
        <f t="shared" ca="1" si="3"/>
        <v>3.7583274095579711E-2</v>
      </c>
      <c r="L45">
        <f t="shared" si="8"/>
        <v>2.9411764705882363E-2</v>
      </c>
      <c r="M45">
        <f t="shared" si="9"/>
        <v>1.1764705882352947E-3</v>
      </c>
      <c r="N45">
        <f t="shared" ca="1" si="10"/>
        <v>7.0376035578741041</v>
      </c>
      <c r="O45">
        <f t="shared" ca="1" si="11"/>
        <v>6.9522650078780348</v>
      </c>
      <c r="P45">
        <f t="shared" si="4"/>
        <v>1.129882352941177E-3</v>
      </c>
      <c r="Q45" s="7"/>
      <c r="R45" s="5"/>
      <c r="S45" s="6"/>
      <c r="T45" s="8"/>
    </row>
    <row r="46" spans="1:20" x14ac:dyDescent="0.25">
      <c r="A46" s="2">
        <v>34</v>
      </c>
      <c r="B46" s="2">
        <f t="shared" si="0"/>
        <v>3.4000000000000004</v>
      </c>
      <c r="D46">
        <f t="shared" si="5"/>
        <v>5.0313736797763084</v>
      </c>
      <c r="E46">
        <f t="shared" ca="1" si="1"/>
        <v>-1.2138739109784059E-12</v>
      </c>
      <c r="F46">
        <f t="shared" ca="1" si="6"/>
        <v>5.0313736797750943</v>
      </c>
      <c r="G46">
        <f t="shared" ca="1" si="2"/>
        <v>7.070721344372978E-2</v>
      </c>
      <c r="H46">
        <f t="shared" ca="1" si="7"/>
        <v>5.1020808932188242</v>
      </c>
      <c r="J46">
        <f t="shared" ca="1" si="3"/>
        <v>7.0707213442515737E-2</v>
      </c>
      <c r="L46">
        <f t="shared" si="8"/>
        <v>2.8571428571428581E-2</v>
      </c>
      <c r="M46">
        <f t="shared" si="9"/>
        <v>1.1428571428571434E-3</v>
      </c>
      <c r="N46">
        <f t="shared" ca="1" si="10"/>
        <v>6.9823029103125247</v>
      </c>
      <c r="O46">
        <f t="shared" ca="1" si="11"/>
        <v>6.8968514867166215</v>
      </c>
      <c r="P46">
        <f t="shared" si="4"/>
        <v>1.0976000000000004E-3</v>
      </c>
      <c r="Q46" s="7"/>
      <c r="R46" s="5"/>
      <c r="S46" s="6"/>
      <c r="T46" s="8"/>
    </row>
    <row r="47" spans="1:20" x14ac:dyDescent="0.25">
      <c r="A47" s="2">
        <v>35</v>
      </c>
      <c r="B47" s="2">
        <f t="shared" si="0"/>
        <v>3.5</v>
      </c>
      <c r="D47">
        <f t="shared" si="5"/>
        <v>4.9307462061807819</v>
      </c>
      <c r="E47">
        <f t="shared" ca="1" si="1"/>
        <v>-8.5040907297901851E-13</v>
      </c>
      <c r="F47">
        <f t="shared" ca="1" si="6"/>
        <v>4.9307462061799319</v>
      </c>
      <c r="G47">
        <f t="shared" ca="1" si="2"/>
        <v>0.1360195101529757</v>
      </c>
      <c r="H47">
        <f t="shared" ca="1" si="7"/>
        <v>5.0667657163329078</v>
      </c>
      <c r="J47">
        <f t="shared" ca="1" si="3"/>
        <v>0.13601951015212599</v>
      </c>
      <c r="L47">
        <f t="shared" si="8"/>
        <v>2.7777777777777787E-2</v>
      </c>
      <c r="M47">
        <f t="shared" si="9"/>
        <v>1.1111111111111115E-3</v>
      </c>
      <c r="N47">
        <f t="shared" ca="1" si="10"/>
        <v>6.9290935438130905</v>
      </c>
      <c r="O47">
        <f t="shared" ca="1" si="11"/>
        <v>6.8426568521062743</v>
      </c>
      <c r="P47">
        <f t="shared" si="4"/>
        <v>1.0671111111111113E-3</v>
      </c>
      <c r="Q47" s="7"/>
      <c r="R47" s="5"/>
      <c r="S47" s="6"/>
      <c r="T47" s="8"/>
    </row>
    <row r="48" spans="1:20" x14ac:dyDescent="0.25">
      <c r="A48" s="2">
        <v>36</v>
      </c>
      <c r="B48" s="2">
        <f t="shared" si="0"/>
        <v>3.6</v>
      </c>
      <c r="D48">
        <f t="shared" si="5"/>
        <v>4.8321312820571665</v>
      </c>
      <c r="E48">
        <f t="shared" ca="1" si="1"/>
        <v>-2.8183782855435621E-12</v>
      </c>
      <c r="F48">
        <f t="shared" ca="1" si="6"/>
        <v>4.8321312820543483</v>
      </c>
      <c r="G48">
        <f t="shared" ca="1" si="2"/>
        <v>-0.16554457005197937</v>
      </c>
      <c r="H48">
        <f t="shared" ca="1" si="7"/>
        <v>4.6665867120023687</v>
      </c>
      <c r="J48">
        <f t="shared" ca="1" si="3"/>
        <v>-0.16554457005479772</v>
      </c>
      <c r="L48">
        <f t="shared" si="8"/>
        <v>2.7027027027027032E-2</v>
      </c>
      <c r="M48">
        <f t="shared" si="9"/>
        <v>1.0810810810810815E-3</v>
      </c>
      <c r="N48">
        <f t="shared" ca="1" si="10"/>
        <v>6.8679447105209093</v>
      </c>
      <c r="O48">
        <f t="shared" ca="1" si="11"/>
        <v>6.7905116729368284</v>
      </c>
      <c r="P48">
        <f t="shared" si="4"/>
        <v>1.0382702702702706E-3</v>
      </c>
      <c r="Q48" s="7"/>
      <c r="R48" s="5"/>
      <c r="S48" s="6"/>
      <c r="T48" s="8"/>
    </row>
    <row r="49" spans="1:20" x14ac:dyDescent="0.25">
      <c r="A49" s="2">
        <v>37</v>
      </c>
      <c r="B49" s="2">
        <f t="shared" si="0"/>
        <v>3.7</v>
      </c>
      <c r="D49">
        <f t="shared" si="5"/>
        <v>4.735488656416023</v>
      </c>
      <c r="E49">
        <f t="shared" ca="1" si="1"/>
        <v>7.9081125235164031E-13</v>
      </c>
      <c r="F49">
        <f t="shared" ca="1" si="6"/>
        <v>4.7354886564168135</v>
      </c>
      <c r="G49">
        <f t="shared" ca="1" si="2"/>
        <v>0.18039120512837051</v>
      </c>
      <c r="H49">
        <f t="shared" ca="1" si="7"/>
        <v>4.915879861545184</v>
      </c>
      <c r="J49">
        <f t="shared" ca="1" si="3"/>
        <v>0.18039120512916096</v>
      </c>
      <c r="L49">
        <f t="shared" si="8"/>
        <v>2.6315789473684216E-2</v>
      </c>
      <c r="M49">
        <f t="shared" si="9"/>
        <v>1.0526315789473688E-3</v>
      </c>
      <c r="N49">
        <f t="shared" ca="1" si="10"/>
        <v>6.8165745829162852</v>
      </c>
      <c r="O49">
        <f t="shared" ca="1" si="11"/>
        <v>6.7305858163104908</v>
      </c>
      <c r="P49">
        <f t="shared" si="4"/>
        <v>1.0109473684210529E-3</v>
      </c>
      <c r="Q49" s="7"/>
      <c r="R49" s="5"/>
      <c r="S49" s="6"/>
      <c r="T49" s="8"/>
    </row>
    <row r="50" spans="1:20" x14ac:dyDescent="0.25">
      <c r="A50" s="2">
        <v>38</v>
      </c>
      <c r="B50" s="2">
        <f t="shared" si="0"/>
        <v>3.8000000000000003</v>
      </c>
      <c r="D50">
        <f t="shared" si="5"/>
        <v>4.6407788832877026</v>
      </c>
      <c r="E50">
        <f t="shared" ca="1" si="1"/>
        <v>1.5803327460530406E-12</v>
      </c>
      <c r="F50">
        <f t="shared" ca="1" si="6"/>
        <v>4.6407788832892827</v>
      </c>
      <c r="G50">
        <f t="shared" ca="1" si="2"/>
        <v>0.3309162896267861</v>
      </c>
      <c r="H50">
        <f t="shared" ca="1" si="7"/>
        <v>4.9716951729160686</v>
      </c>
      <c r="J50">
        <f t="shared" ca="1" si="3"/>
        <v>0.33091628962836594</v>
      </c>
      <c r="L50">
        <f t="shared" si="8"/>
        <v>2.5641025641025647E-2</v>
      </c>
      <c r="M50">
        <f t="shared" si="9"/>
        <v>1.0256410256410261E-3</v>
      </c>
      <c r="N50">
        <f t="shared" ca="1" si="10"/>
        <v>6.7692699826598695</v>
      </c>
      <c r="O50">
        <f t="shared" ca="1" si="11"/>
        <v>6.6802430912579593</v>
      </c>
      <c r="P50">
        <f t="shared" si="4"/>
        <v>9.8502564102564147E-4</v>
      </c>
      <c r="Q50" s="7"/>
      <c r="R50" s="5"/>
      <c r="S50" s="6"/>
      <c r="T50" s="8"/>
    </row>
    <row r="51" spans="1:20" x14ac:dyDescent="0.25">
      <c r="A51" s="2">
        <v>39</v>
      </c>
      <c r="B51" s="2">
        <f t="shared" si="0"/>
        <v>3.9000000000000004</v>
      </c>
      <c r="D51">
        <f t="shared" si="5"/>
        <v>4.5479633056219484</v>
      </c>
      <c r="E51">
        <f t="shared" ca="1" si="1"/>
        <v>-1.2906018597460785E-12</v>
      </c>
      <c r="F51">
        <f t="shared" ca="1" si="6"/>
        <v>4.5479633056206579</v>
      </c>
      <c r="G51">
        <f t="shared" ca="1" si="2"/>
        <v>-6.2912260989589575E-2</v>
      </c>
      <c r="H51">
        <f t="shared" ca="1" si="7"/>
        <v>4.4850510446310681</v>
      </c>
      <c r="J51">
        <f t="shared" ca="1" si="3"/>
        <v>-6.291226099088032E-2</v>
      </c>
      <c r="L51">
        <f t="shared" si="8"/>
        <v>2.5000000000000005E-2</v>
      </c>
      <c r="M51">
        <f t="shared" si="9"/>
        <v>1.0000000000000005E-3</v>
      </c>
      <c r="N51">
        <f t="shared" ca="1" si="10"/>
        <v>6.7121645092091491</v>
      </c>
      <c r="O51">
        <f t="shared" ca="1" si="11"/>
        <v>6.6338845830066724</v>
      </c>
      <c r="P51">
        <f t="shared" si="4"/>
        <v>9.6040000000000036E-4</v>
      </c>
      <c r="Q51" s="7"/>
      <c r="R51" s="5"/>
      <c r="S51" s="6"/>
      <c r="T51" s="8"/>
    </row>
    <row r="52" spans="1:20" x14ac:dyDescent="0.25">
      <c r="A52" s="2">
        <v>40</v>
      </c>
      <c r="B52" s="2">
        <f t="shared" si="0"/>
        <v>4</v>
      </c>
      <c r="D52">
        <f t="shared" si="5"/>
        <v>4.457004039509509</v>
      </c>
      <c r="E52">
        <f t="shared" ca="1" si="1"/>
        <v>6.8624949617116951E-13</v>
      </c>
      <c r="F52">
        <f t="shared" ca="1" si="6"/>
        <v>4.4570040395101955</v>
      </c>
      <c r="G52">
        <f t="shared" ca="1" si="2"/>
        <v>-9.2919222372926311E-2</v>
      </c>
      <c r="H52">
        <f t="shared" ca="1" si="7"/>
        <v>4.364084817137269</v>
      </c>
      <c r="J52">
        <f t="shared" ca="1" si="3"/>
        <v>-9.2919222372239929E-2</v>
      </c>
      <c r="L52">
        <f t="shared" si="8"/>
        <v>2.4390243902439029E-2</v>
      </c>
      <c r="M52">
        <f t="shared" si="9"/>
        <v>9.7560975609756141E-4</v>
      </c>
      <c r="N52">
        <f t="shared" ca="1" si="10"/>
        <v>6.6548942728171516</v>
      </c>
      <c r="O52">
        <f t="shared" ca="1" si="11"/>
        <v>6.5779212190249661</v>
      </c>
      <c r="P52">
        <f t="shared" si="4"/>
        <v>9.3697560975609798E-4</v>
      </c>
      <c r="Q52" s="7"/>
      <c r="R52" s="5"/>
      <c r="S52" s="6"/>
      <c r="T52" s="8"/>
    </row>
    <row r="53" spans="1:20" x14ac:dyDescent="0.25">
      <c r="A53" s="2">
        <v>41</v>
      </c>
      <c r="B53" s="2">
        <f t="shared" si="0"/>
        <v>4.1000000000000005</v>
      </c>
      <c r="D53">
        <f t="shared" si="5"/>
        <v>4.3678639587193189</v>
      </c>
      <c r="E53">
        <f t="shared" ca="1" si="1"/>
        <v>4.0572369021973373E-13</v>
      </c>
      <c r="F53">
        <f t="shared" ca="1" si="6"/>
        <v>4.3678639587197248</v>
      </c>
      <c r="G53">
        <f t="shared" ca="1" si="2"/>
        <v>-4.2518174563980785E-2</v>
      </c>
      <c r="H53">
        <f t="shared" ca="1" si="7"/>
        <v>4.3253457841557443</v>
      </c>
      <c r="J53">
        <f t="shared" ca="1" si="3"/>
        <v>-4.251817456357454E-2</v>
      </c>
      <c r="L53">
        <f t="shared" si="8"/>
        <v>2.3809523809523815E-2</v>
      </c>
      <c r="M53">
        <f t="shared" si="9"/>
        <v>9.5238095238095281E-4</v>
      </c>
      <c r="N53">
        <f t="shared" ca="1" si="10"/>
        <v>6.5994288326109274</v>
      </c>
      <c r="O53">
        <f t="shared" ca="1" si="11"/>
        <v>6.5217963873608085</v>
      </c>
      <c r="P53">
        <f t="shared" si="4"/>
        <v>9.1466666666666703E-4</v>
      </c>
      <c r="Q53" s="7"/>
      <c r="R53" s="5"/>
      <c r="S53" s="6"/>
      <c r="T53" s="8"/>
    </row>
    <row r="54" spans="1:20" x14ac:dyDescent="0.25">
      <c r="A54" s="2">
        <v>42</v>
      </c>
      <c r="B54" s="2">
        <f t="shared" si="0"/>
        <v>4.2</v>
      </c>
      <c r="D54">
        <f t="shared" si="5"/>
        <v>4.2805066795449322</v>
      </c>
      <c r="E54">
        <f t="shared" ca="1" si="1"/>
        <v>8.290571488485063E-13</v>
      </c>
      <c r="F54">
        <f t="shared" ca="1" si="6"/>
        <v>4.2805066795457609</v>
      </c>
      <c r="G54">
        <f t="shared" ca="1" si="2"/>
        <v>-1.6598977565941097E-2</v>
      </c>
      <c r="H54">
        <f t="shared" ca="1" si="7"/>
        <v>4.2639077019798197</v>
      </c>
      <c r="J54">
        <f t="shared" ca="1" si="3"/>
        <v>-1.6598977565112527E-2</v>
      </c>
      <c r="L54">
        <f t="shared" si="8"/>
        <v>2.3255813953488379E-2</v>
      </c>
      <c r="M54">
        <f t="shared" si="9"/>
        <v>9.3023255813953526E-4</v>
      </c>
      <c r="N54">
        <f t="shared" ca="1" si="10"/>
        <v>6.5451143877125295</v>
      </c>
      <c r="O54">
        <f t="shared" ca="1" si="11"/>
        <v>6.4674402559587083</v>
      </c>
      <c r="P54">
        <f t="shared" si="4"/>
        <v>8.9339534883720961E-4</v>
      </c>
      <c r="Q54" s="7"/>
      <c r="R54" s="5"/>
      <c r="S54" s="6"/>
      <c r="T54" s="8"/>
    </row>
    <row r="55" spans="1:20" x14ac:dyDescent="0.25">
      <c r="A55" s="2">
        <v>43</v>
      </c>
      <c r="B55" s="2">
        <f t="shared" si="0"/>
        <v>4.3</v>
      </c>
      <c r="D55">
        <f t="shared" si="5"/>
        <v>4.1948965459540339</v>
      </c>
      <c r="E55">
        <f t="shared" ca="1" si="1"/>
        <v>-6.9369524103252574E-13</v>
      </c>
      <c r="F55">
        <f t="shared" ca="1" si="6"/>
        <v>4.1948965459533403</v>
      </c>
      <c r="G55">
        <f t="shared" ca="1" si="2"/>
        <v>-7.3403844262768581E-2</v>
      </c>
      <c r="H55">
        <f t="shared" ca="1" si="7"/>
        <v>4.1214927016905714</v>
      </c>
      <c r="J55">
        <f t="shared" ca="1" si="3"/>
        <v>-7.3403844263462581E-2</v>
      </c>
      <c r="L55">
        <f t="shared" si="8"/>
        <v>2.2727272727272731E-2</v>
      </c>
      <c r="M55">
        <f t="shared" si="9"/>
        <v>9.0909090909090952E-4</v>
      </c>
      <c r="N55">
        <f t="shared" ca="1" si="10"/>
        <v>6.4900320766665756</v>
      </c>
      <c r="O55">
        <f t="shared" ca="1" si="11"/>
        <v>6.414212099958279</v>
      </c>
      <c r="P55">
        <f t="shared" si="4"/>
        <v>8.7309090909090941E-4</v>
      </c>
      <c r="Q55" s="7"/>
      <c r="R55" s="5"/>
      <c r="S55" s="6"/>
      <c r="T55" s="8"/>
    </row>
    <row r="56" spans="1:20" x14ac:dyDescent="0.25">
      <c r="A56" s="2">
        <v>44</v>
      </c>
      <c r="B56" s="2">
        <f t="shared" si="0"/>
        <v>4.4000000000000004</v>
      </c>
      <c r="D56">
        <f t="shared" si="5"/>
        <v>4.1109986150349531</v>
      </c>
      <c r="E56">
        <f t="shared" ca="1" si="1"/>
        <v>1.4484906522613777E-12</v>
      </c>
      <c r="F56">
        <f t="shared" ca="1" si="6"/>
        <v>4.1109986150364017</v>
      </c>
      <c r="G56">
        <f t="shared" ca="1" si="2"/>
        <v>-0.10649802218444429</v>
      </c>
      <c r="H56">
        <f t="shared" ca="1" si="7"/>
        <v>4.004500592851957</v>
      </c>
      <c r="J56">
        <f t="shared" ca="1" si="3"/>
        <v>-0.10649802218299609</v>
      </c>
      <c r="L56">
        <f t="shared" si="8"/>
        <v>2.222222222222223E-2</v>
      </c>
      <c r="M56">
        <f t="shared" si="9"/>
        <v>8.8888888888888926E-4</v>
      </c>
      <c r="N56">
        <f t="shared" ca="1" si="10"/>
        <v>6.4347980436929175</v>
      </c>
      <c r="O56">
        <f t="shared" ca="1" si="11"/>
        <v>6.3602314351332438</v>
      </c>
      <c r="P56">
        <f t="shared" si="4"/>
        <v>8.5368888888888916E-4</v>
      </c>
      <c r="Q56" s="8"/>
      <c r="R56" s="8"/>
      <c r="S56" s="8"/>
      <c r="T56" s="8"/>
    </row>
    <row r="57" spans="1:20" x14ac:dyDescent="0.25">
      <c r="A57" s="2">
        <v>45</v>
      </c>
      <c r="B57" s="2">
        <f t="shared" si="0"/>
        <v>4.5</v>
      </c>
      <c r="D57">
        <f t="shared" si="5"/>
        <v>4.0287786427342542</v>
      </c>
      <c r="E57">
        <f t="shared" ca="1" si="1"/>
        <v>-2.7493917306560078E-12</v>
      </c>
      <c r="F57">
        <f t="shared" ca="1" si="6"/>
        <v>4.0287786427315044</v>
      </c>
      <c r="G57">
        <f t="shared" ca="1" si="2"/>
        <v>-0.19873480587943626</v>
      </c>
      <c r="H57">
        <f t="shared" ca="1" si="7"/>
        <v>3.8300438368520684</v>
      </c>
      <c r="J57">
        <f t="shared" ca="1" si="3"/>
        <v>-0.19873480588218584</v>
      </c>
      <c r="L57">
        <f t="shared" si="8"/>
        <v>2.1739130434782612E-2</v>
      </c>
      <c r="M57">
        <f t="shared" si="9"/>
        <v>8.6956521739130471E-4</v>
      </c>
      <c r="N57">
        <f t="shared" ca="1" si="10"/>
        <v>6.3781729522398551</v>
      </c>
      <c r="O57">
        <f t="shared" ca="1" si="11"/>
        <v>6.3061020828190593</v>
      </c>
      <c r="P57">
        <f t="shared" si="4"/>
        <v>8.3513043478260901E-4</v>
      </c>
    </row>
    <row r="58" spans="1:20" x14ac:dyDescent="0.25">
      <c r="A58" s="2">
        <v>46</v>
      </c>
      <c r="B58" s="2">
        <f t="shared" si="0"/>
        <v>4.6000000000000005</v>
      </c>
      <c r="D58">
        <f t="shared" si="5"/>
        <v>3.9482030698795691</v>
      </c>
      <c r="E58">
        <f t="shared" ca="1" si="1"/>
        <v>9.3949077979265591E-13</v>
      </c>
      <c r="F58">
        <f t="shared" ca="1" si="6"/>
        <v>3.9482030698805088</v>
      </c>
      <c r="G58">
        <f t="shared" ca="1" si="2"/>
        <v>8.1283807990500667E-2</v>
      </c>
      <c r="H58">
        <f t="shared" ca="1" si="7"/>
        <v>4.0294868778710091</v>
      </c>
      <c r="J58">
        <f t="shared" ca="1" si="3"/>
        <v>8.1283807991439971E-2</v>
      </c>
      <c r="L58">
        <f t="shared" si="8"/>
        <v>2.1276595744680857E-2</v>
      </c>
      <c r="M58">
        <f t="shared" si="9"/>
        <v>8.5106382978723436E-4</v>
      </c>
      <c r="N58">
        <f t="shared" ca="1" si="10"/>
        <v>6.328200908104348</v>
      </c>
      <c r="O58">
        <f t="shared" ca="1" si="11"/>
        <v>6.250609493195058</v>
      </c>
      <c r="P58">
        <f t="shared" si="4"/>
        <v>8.173617021276599E-4</v>
      </c>
    </row>
    <row r="59" spans="1:20" x14ac:dyDescent="0.25">
      <c r="A59" s="2">
        <v>47</v>
      </c>
      <c r="B59" s="2">
        <f t="shared" si="0"/>
        <v>4.7</v>
      </c>
      <c r="D59">
        <f t="shared" si="5"/>
        <v>3.8692390084819777</v>
      </c>
      <c r="E59">
        <f t="shared" ca="1" si="1"/>
        <v>-9.9264555688632209E-13</v>
      </c>
      <c r="F59">
        <f t="shared" ca="1" si="6"/>
        <v>3.8692390084809851</v>
      </c>
      <c r="G59">
        <f t="shared" ca="1" si="2"/>
        <v>0.15768849745406863</v>
      </c>
      <c r="H59">
        <f t="shared" ca="1" si="7"/>
        <v>4.0269275059350536</v>
      </c>
      <c r="J59">
        <f t="shared" ca="1" si="3"/>
        <v>0.15768849745307589</v>
      </c>
      <c r="L59">
        <f t="shared" si="8"/>
        <v>2.0833333333333339E-2</v>
      </c>
      <c r="M59">
        <f t="shared" si="9"/>
        <v>8.333333333333336E-4</v>
      </c>
      <c r="N59">
        <f t="shared" ca="1" si="10"/>
        <v>6.2802577122258212</v>
      </c>
      <c r="O59">
        <f t="shared" ca="1" si="11"/>
        <v>6.2016368899422609</v>
      </c>
      <c r="P59">
        <f t="shared" si="4"/>
        <v>8.0033333333333356E-4</v>
      </c>
    </row>
    <row r="60" spans="1:20" x14ac:dyDescent="0.25">
      <c r="A60" s="2">
        <v>48</v>
      </c>
      <c r="B60" s="2">
        <f t="shared" si="0"/>
        <v>4.8000000000000007</v>
      </c>
      <c r="D60">
        <f t="shared" si="5"/>
        <v>3.7918542283123382</v>
      </c>
      <c r="E60">
        <f t="shared" ca="1" si="1"/>
        <v>1.9031930080635341E-12</v>
      </c>
      <c r="F60">
        <f t="shared" ca="1" si="6"/>
        <v>3.7918542283142416</v>
      </c>
      <c r="G60">
        <f t="shared" ca="1" si="2"/>
        <v>-0.12774529825214351</v>
      </c>
      <c r="H60">
        <f t="shared" ca="1" si="7"/>
        <v>3.6641089300620981</v>
      </c>
      <c r="J60">
        <f t="shared" ca="1" si="3"/>
        <v>-0.12774529825024006</v>
      </c>
      <c r="L60">
        <f t="shared" si="8"/>
        <v>2.0408163265306124E-2</v>
      </c>
      <c r="M60">
        <f t="shared" si="9"/>
        <v>8.1632653061224515E-4</v>
      </c>
      <c r="N60">
        <f t="shared" ca="1" si="10"/>
        <v>6.2268669207530918</v>
      </c>
      <c r="O60">
        <f t="shared" ca="1" si="11"/>
        <v>6.1546525579813043</v>
      </c>
      <c r="P60">
        <f t="shared" si="4"/>
        <v>7.8400000000000019E-4</v>
      </c>
    </row>
    <row r="61" spans="1:20" x14ac:dyDescent="0.25">
      <c r="A61" s="2">
        <v>49</v>
      </c>
      <c r="B61" s="2">
        <f t="shared" si="0"/>
        <v>4.9000000000000004</v>
      </c>
      <c r="D61">
        <f t="shared" si="5"/>
        <v>3.7160171437460914</v>
      </c>
      <c r="E61">
        <f t="shared" ca="1" si="1"/>
        <v>3.2154935697192361E-13</v>
      </c>
      <c r="F61">
        <f t="shared" ca="1" si="6"/>
        <v>3.7160171437464129</v>
      </c>
      <c r="G61">
        <f t="shared" ca="1" si="2"/>
        <v>0.24553698546793001</v>
      </c>
      <c r="H61">
        <f t="shared" ca="1" si="7"/>
        <v>3.9615541292143428</v>
      </c>
      <c r="J61">
        <f t="shared" ca="1" si="3"/>
        <v>0.24553698546825142</v>
      </c>
      <c r="L61">
        <f t="shared" si="8"/>
        <v>0.02</v>
      </c>
      <c r="M61">
        <f t="shared" si="9"/>
        <v>8.0000000000000026E-4</v>
      </c>
      <c r="N61">
        <f t="shared" ca="1" si="10"/>
        <v>6.1815606649223165</v>
      </c>
      <c r="O61">
        <f t="shared" ca="1" si="11"/>
        <v>6.1023295823380295</v>
      </c>
      <c r="P61">
        <f t="shared" si="4"/>
        <v>7.6832000000000018E-4</v>
      </c>
    </row>
    <row r="62" spans="1:20" x14ac:dyDescent="0.25">
      <c r="A62" s="2">
        <v>50</v>
      </c>
      <c r="B62" s="2">
        <f t="shared" si="0"/>
        <v>5</v>
      </c>
      <c r="D62">
        <f t="shared" si="5"/>
        <v>3.6416968008711694</v>
      </c>
      <c r="E62">
        <f t="shared" ca="1" si="1"/>
        <v>5.295878740608438E-13</v>
      </c>
      <c r="F62">
        <f t="shared" ca="1" si="6"/>
        <v>3.6416968008716992</v>
      </c>
      <c r="G62">
        <f t="shared" ca="1" si="2"/>
        <v>-0.27019698873900061</v>
      </c>
      <c r="H62">
        <f t="shared" ca="1" si="7"/>
        <v>3.3714998121326984</v>
      </c>
      <c r="J62">
        <f t="shared" ca="1" si="3"/>
        <v>-0.27019698873847098</v>
      </c>
      <c r="L62">
        <f t="shared" si="8"/>
        <v>1.9607843137254905E-2</v>
      </c>
      <c r="M62">
        <f t="shared" si="9"/>
        <v>7.8431372549019626E-4</v>
      </c>
      <c r="N62">
        <f t="shared" ca="1" si="10"/>
        <v>6.1264614325146773</v>
      </c>
      <c r="O62">
        <f t="shared" ca="1" si="11"/>
        <v>6.0579294516238704</v>
      </c>
      <c r="P62">
        <f t="shared" si="4"/>
        <v>7.5325490196078446E-4</v>
      </c>
    </row>
    <row r="63" spans="1:20" x14ac:dyDescent="0.25">
      <c r="A63" s="2">
        <v>51</v>
      </c>
      <c r="B63" s="2">
        <f t="shared" si="0"/>
        <v>5.1000000000000005</v>
      </c>
      <c r="D63">
        <f t="shared" si="5"/>
        <v>3.5688628648537462</v>
      </c>
      <c r="E63">
        <f t="shared" ca="1" si="1"/>
        <v>5.7414344641589405E-13</v>
      </c>
      <c r="F63">
        <f t="shared" ca="1" si="6"/>
        <v>3.5688628648543204</v>
      </c>
      <c r="G63">
        <f t="shared" ca="1" si="2"/>
        <v>5.2599371183081577E-3</v>
      </c>
      <c r="H63">
        <f t="shared" ca="1" si="7"/>
        <v>3.5741228019726283</v>
      </c>
      <c r="J63">
        <f t="shared" ca="1" si="3"/>
        <v>5.2599371188821742E-3</v>
      </c>
      <c r="L63">
        <f t="shared" si="8"/>
        <v>1.9230769230769232E-2</v>
      </c>
      <c r="M63">
        <f t="shared" si="9"/>
        <v>7.6923076923076934E-4</v>
      </c>
      <c r="N63">
        <f t="shared" ca="1" si="10"/>
        <v>6.0773779973119453</v>
      </c>
      <c r="O63">
        <f t="shared" ca="1" si="11"/>
        <v>6.0039322038643839</v>
      </c>
      <c r="P63">
        <f t="shared" si="4"/>
        <v>7.3876923076923089E-4</v>
      </c>
    </row>
    <row r="64" spans="1:20" x14ac:dyDescent="0.25">
      <c r="A64" s="2">
        <v>52</v>
      </c>
      <c r="B64" s="2">
        <f t="shared" si="0"/>
        <v>5.2</v>
      </c>
      <c r="D64">
        <f t="shared" si="5"/>
        <v>3.4974856075566714</v>
      </c>
      <c r="E64">
        <f t="shared" ca="1" si="1"/>
        <v>-2.8975430559626374E-13</v>
      </c>
      <c r="F64">
        <f t="shared" ca="1" si="6"/>
        <v>3.4974856075563818</v>
      </c>
      <c r="G64">
        <f t="shared" ca="1" si="2"/>
        <v>-3.7110659683101531E-2</v>
      </c>
      <c r="H64">
        <f t="shared" ca="1" si="7"/>
        <v>3.4603749478732801</v>
      </c>
      <c r="J64">
        <f t="shared" ca="1" si="3"/>
        <v>-3.7110659683391223E-2</v>
      </c>
      <c r="L64">
        <f t="shared" si="8"/>
        <v>1.8867924528301886E-2</v>
      </c>
      <c r="M64">
        <f t="shared" si="9"/>
        <v>7.5471698113207554E-4</v>
      </c>
      <c r="N64">
        <f t="shared" ca="1" si="10"/>
        <v>6.0280005812848003</v>
      </c>
      <c r="O64">
        <f t="shared" ca="1" si="11"/>
        <v>5.9558304373657061</v>
      </c>
      <c r="P64">
        <f t="shared" si="4"/>
        <v>7.2483018867924528E-4</v>
      </c>
    </row>
    <row r="65" spans="1:16" x14ac:dyDescent="0.25">
      <c r="A65" s="2">
        <v>53</v>
      </c>
      <c r="B65" s="2">
        <f t="shared" si="0"/>
        <v>5.3000000000000007</v>
      </c>
      <c r="D65">
        <f t="shared" si="5"/>
        <v>3.4275358954055379</v>
      </c>
      <c r="E65">
        <f t="shared" ca="1" si="1"/>
        <v>9.2732786754716067E-14</v>
      </c>
      <c r="F65">
        <f t="shared" ca="1" si="6"/>
        <v>3.4275358954056308</v>
      </c>
      <c r="G65">
        <f t="shared" ca="1" si="2"/>
        <v>0.19740634699837029</v>
      </c>
      <c r="H65">
        <f t="shared" ca="1" si="7"/>
        <v>3.6249422424040012</v>
      </c>
      <c r="J65">
        <f t="shared" ca="1" si="3"/>
        <v>0.19740634699846327</v>
      </c>
      <c r="L65">
        <f t="shared" si="8"/>
        <v>1.8518518518518517E-2</v>
      </c>
      <c r="M65">
        <f t="shared" si="9"/>
        <v>7.4074074074074081E-4</v>
      </c>
      <c r="N65">
        <f t="shared" ca="1" si="10"/>
        <v>5.9834995009351557</v>
      </c>
      <c r="O65">
        <f t="shared" ca="1" si="11"/>
        <v>5.9074405696591041</v>
      </c>
      <c r="P65">
        <f t="shared" si="4"/>
        <v>7.1140740740740745E-4</v>
      </c>
    </row>
    <row r="66" spans="1:16" x14ac:dyDescent="0.25">
      <c r="A66" s="2">
        <v>54</v>
      </c>
      <c r="B66" s="2">
        <f t="shared" si="0"/>
        <v>5.4</v>
      </c>
      <c r="D66">
        <f t="shared" si="5"/>
        <v>3.3589851774974271</v>
      </c>
      <c r="E66">
        <f t="shared" ca="1" si="1"/>
        <v>-6.7944056006652703E-13</v>
      </c>
      <c r="F66">
        <f t="shared" ca="1" si="6"/>
        <v>3.3589851774967476</v>
      </c>
      <c r="G66">
        <f t="shared" ca="1" si="2"/>
        <v>4.3163768916967833E-2</v>
      </c>
      <c r="H66">
        <f t="shared" ca="1" si="7"/>
        <v>3.4021489464137153</v>
      </c>
      <c r="J66">
        <f t="shared" ca="1" si="3"/>
        <v>4.3163768916288259E-2</v>
      </c>
      <c r="L66">
        <f t="shared" si="8"/>
        <v>1.8181818181818177E-2</v>
      </c>
      <c r="M66">
        <f t="shared" si="9"/>
        <v>7.2727272727272734E-4</v>
      </c>
      <c r="N66">
        <f t="shared" ca="1" si="10"/>
        <v>5.9365658544893112</v>
      </c>
      <c r="O66">
        <f t="shared" ca="1" si="11"/>
        <v>5.8638295109164522</v>
      </c>
      <c r="P66">
        <f t="shared" si="4"/>
        <v>6.9847272727272729E-4</v>
      </c>
    </row>
    <row r="67" spans="1:16" x14ac:dyDescent="0.25">
      <c r="A67" s="2">
        <v>55</v>
      </c>
      <c r="B67" s="2">
        <f t="shared" si="0"/>
        <v>5.5</v>
      </c>
      <c r="D67">
        <f t="shared" si="5"/>
        <v>3.2918054739474787</v>
      </c>
      <c r="E67">
        <f t="shared" ca="1" si="1"/>
        <v>-9.9499349885904408E-13</v>
      </c>
      <c r="F67">
        <f t="shared" ca="1" si="6"/>
        <v>3.2918054739464835</v>
      </c>
      <c r="G67">
        <f t="shared" ca="1" si="2"/>
        <v>0.20287398736885209</v>
      </c>
      <c r="H67">
        <f t="shared" ca="1" si="7"/>
        <v>3.4946794613153358</v>
      </c>
      <c r="J67">
        <f t="shared" ca="1" si="3"/>
        <v>0.20287398736785711</v>
      </c>
      <c r="L67">
        <f t="shared" si="8"/>
        <v>1.7857142857142856E-2</v>
      </c>
      <c r="M67">
        <f t="shared" si="9"/>
        <v>7.1428571428571429E-4</v>
      </c>
      <c r="N67">
        <f t="shared" ca="1" si="10"/>
        <v>5.8929607403254902</v>
      </c>
      <c r="O67">
        <f t="shared" ca="1" si="11"/>
        <v>5.8178345373995253</v>
      </c>
      <c r="P67">
        <f t="shared" si="4"/>
        <v>6.8599999999999998E-4</v>
      </c>
    </row>
    <row r="68" spans="1:16" x14ac:dyDescent="0.25">
      <c r="A68" s="2">
        <v>56</v>
      </c>
      <c r="B68" s="2">
        <f t="shared" si="0"/>
        <v>5.6000000000000005</v>
      </c>
      <c r="D68">
        <f t="shared" si="5"/>
        <v>3.2259693644685292</v>
      </c>
      <c r="E68">
        <f t="shared" ca="1" si="1"/>
        <v>1.7835344674980655E-12</v>
      </c>
      <c r="F68">
        <f t="shared" ca="1" si="6"/>
        <v>3.2259693644703127</v>
      </c>
      <c r="G68">
        <f t="shared" ca="1" si="2"/>
        <v>-0.21648758959180903</v>
      </c>
      <c r="H68">
        <f t="shared" ca="1" si="7"/>
        <v>3.0094817748785037</v>
      </c>
      <c r="J68">
        <f t="shared" ca="1" si="3"/>
        <v>-0.21648758959002556</v>
      </c>
      <c r="L68">
        <f t="shared" si="8"/>
        <v>1.7543859649122803E-2</v>
      </c>
      <c r="M68">
        <f t="shared" si="9"/>
        <v>7.0175438596491234E-4</v>
      </c>
      <c r="N68">
        <f t="shared" ca="1" si="10"/>
        <v>5.8423733900544903</v>
      </c>
      <c r="O68">
        <f t="shared" ca="1" si="11"/>
        <v>5.7751015255189806</v>
      </c>
      <c r="P68">
        <f t="shared" si="4"/>
        <v>6.7396491228070181E-4</v>
      </c>
    </row>
    <row r="69" spans="1:16" x14ac:dyDescent="0.25">
      <c r="A69" s="2">
        <v>57</v>
      </c>
      <c r="B69" s="2">
        <f t="shared" si="0"/>
        <v>5.7</v>
      </c>
      <c r="D69">
        <f t="shared" si="5"/>
        <v>3.1614499771791587</v>
      </c>
      <c r="E69">
        <f t="shared" ca="1" si="1"/>
        <v>-1.5295224060950372E-12</v>
      </c>
      <c r="F69">
        <f t="shared" ca="1" si="6"/>
        <v>3.1614499771776292</v>
      </c>
      <c r="G69">
        <f t="shared" ca="1" si="2"/>
        <v>0.14749640686571891</v>
      </c>
      <c r="H69">
        <f t="shared" ca="1" si="7"/>
        <v>3.308946384043348</v>
      </c>
      <c r="J69">
        <f t="shared" ca="1" si="3"/>
        <v>0.1474964068641893</v>
      </c>
      <c r="L69">
        <f t="shared" si="8"/>
        <v>1.7241379310344827E-2</v>
      </c>
      <c r="M69">
        <f t="shared" si="9"/>
        <v>6.8965517241379316E-4</v>
      </c>
      <c r="N69">
        <f t="shared" ca="1" si="10"/>
        <v>5.7986936140887808</v>
      </c>
      <c r="O69">
        <f t="shared" ca="1" si="11"/>
        <v>5.7255259222534001</v>
      </c>
      <c r="P69">
        <f t="shared" si="4"/>
        <v>6.6234482758620696E-4</v>
      </c>
    </row>
    <row r="70" spans="1:16" x14ac:dyDescent="0.25">
      <c r="A70" s="2">
        <v>58</v>
      </c>
      <c r="B70" s="2">
        <f t="shared" si="0"/>
        <v>5.8000000000000007</v>
      </c>
      <c r="D70">
        <f t="shared" si="5"/>
        <v>3.0982209776355756</v>
      </c>
      <c r="E70">
        <f t="shared" ca="1" si="1"/>
        <v>7.0998336459192295E-14</v>
      </c>
      <c r="F70">
        <f t="shared" ca="1" si="6"/>
        <v>3.0982209776356466</v>
      </c>
      <c r="G70">
        <f t="shared" ca="1" si="2"/>
        <v>-0.13805424825224646</v>
      </c>
      <c r="H70">
        <f t="shared" ca="1" si="7"/>
        <v>2.9601667293834</v>
      </c>
      <c r="J70">
        <f t="shared" ca="1" si="3"/>
        <v>-0.1380542482521756</v>
      </c>
      <c r="L70">
        <f t="shared" si="8"/>
        <v>1.6949152542372878E-2</v>
      </c>
      <c r="M70">
        <f t="shared" si="9"/>
        <v>6.779661016949153E-4</v>
      </c>
      <c r="N70">
        <f t="shared" ca="1" si="10"/>
        <v>5.7505829889242825</v>
      </c>
      <c r="O70">
        <f t="shared" ca="1" si="11"/>
        <v>5.6827197418070048</v>
      </c>
      <c r="P70">
        <f t="shared" si="4"/>
        <v>6.5111864406779661E-4</v>
      </c>
    </row>
    <row r="71" spans="1:16" x14ac:dyDescent="0.25">
      <c r="A71" s="2">
        <v>59</v>
      </c>
      <c r="B71" s="2">
        <f t="shared" si="0"/>
        <v>5.9</v>
      </c>
      <c r="D71">
        <f t="shared" si="5"/>
        <v>3.0362565580828642</v>
      </c>
      <c r="E71">
        <f t="shared" ca="1" si="1"/>
        <v>6.5701136645258554E-13</v>
      </c>
      <c r="F71">
        <f t="shared" ca="1" si="6"/>
        <v>3.036256558083521</v>
      </c>
      <c r="G71">
        <f t="shared" ca="1" si="2"/>
        <v>0.23925453656385579</v>
      </c>
      <c r="H71">
        <f t="shared" ca="1" si="7"/>
        <v>3.2755110946473769</v>
      </c>
      <c r="J71">
        <f t="shared" ca="1" si="3"/>
        <v>0.23925453656451268</v>
      </c>
      <c r="L71">
        <f t="shared" si="8"/>
        <v>1.6666666666666663E-2</v>
      </c>
      <c r="M71">
        <f t="shared" si="9"/>
        <v>6.6666666666666675E-4</v>
      </c>
      <c r="N71">
        <f t="shared" ca="1" si="10"/>
        <v>5.7093317906863339</v>
      </c>
      <c r="O71">
        <f t="shared" ca="1" si="11"/>
        <v>5.6355713291457965</v>
      </c>
      <c r="P71">
        <f t="shared" si="4"/>
        <v>6.4026666666666676E-4</v>
      </c>
    </row>
    <row r="72" spans="1:16" x14ac:dyDescent="0.25">
      <c r="A72" s="2">
        <v>60</v>
      </c>
      <c r="B72" s="2">
        <f t="shared" si="0"/>
        <v>6</v>
      </c>
      <c r="D72">
        <f t="shared" si="5"/>
        <v>2.975531426921207</v>
      </c>
      <c r="E72">
        <f t="shared" ca="1" si="1"/>
        <v>1.9361670999057012E-12</v>
      </c>
      <c r="F72">
        <f t="shared" ca="1" si="6"/>
        <v>2.9755314269231432</v>
      </c>
      <c r="G72">
        <f t="shared" ca="1" si="2"/>
        <v>0.12811400857011332</v>
      </c>
      <c r="H72">
        <f t="shared" ca="1" si="7"/>
        <v>3.1036454354932563</v>
      </c>
      <c r="J72">
        <f t="shared" ca="1" si="3"/>
        <v>0.12811400857204935</v>
      </c>
      <c r="L72">
        <f t="shared" si="8"/>
        <v>1.6393442622950817E-2</v>
      </c>
      <c r="M72">
        <f t="shared" si="9"/>
        <v>6.5573770491803289E-4</v>
      </c>
      <c r="N72">
        <f t="shared" ca="1" si="10"/>
        <v>5.6666156209290701</v>
      </c>
      <c r="O72">
        <f t="shared" ca="1" si="11"/>
        <v>5.5951451548726068</v>
      </c>
      <c r="P72">
        <f t="shared" si="4"/>
        <v>6.2977049180327886E-4</v>
      </c>
    </row>
    <row r="73" spans="1:16" x14ac:dyDescent="0.25">
      <c r="A73" s="2">
        <v>61</v>
      </c>
      <c r="B73" s="2">
        <f t="shared" si="0"/>
        <v>6.1000000000000005</v>
      </c>
      <c r="D73">
        <f t="shared" si="5"/>
        <v>2.9160207983827826</v>
      </c>
      <c r="E73">
        <f t="shared" ca="1" si="1"/>
        <v>-1.8010738286574917E-12</v>
      </c>
      <c r="F73">
        <f t="shared" ca="1" si="6"/>
        <v>2.9160207983809814</v>
      </c>
      <c r="G73">
        <f t="shared" ca="1" si="2"/>
        <v>-0.13398975029986068</v>
      </c>
      <c r="H73">
        <f t="shared" ca="1" si="7"/>
        <v>2.7820310480811208</v>
      </c>
      <c r="J73">
        <f t="shared" ca="1" si="3"/>
        <v>-0.13398975030166183</v>
      </c>
      <c r="L73">
        <f t="shared" si="8"/>
        <v>1.6129032258064516E-2</v>
      </c>
      <c r="M73">
        <f t="shared" si="9"/>
        <v>6.4516129032258075E-4</v>
      </c>
      <c r="N73">
        <f t="shared" ca="1" si="10"/>
        <v>5.6200900633024906</v>
      </c>
      <c r="O73">
        <f t="shared" ca="1" si="11"/>
        <v>5.5532833085104887</v>
      </c>
      <c r="P73">
        <f t="shared" si="4"/>
        <v>6.196129032258065E-4</v>
      </c>
    </row>
    <row r="74" spans="1:16" x14ac:dyDescent="0.25">
      <c r="A74" s="2">
        <v>62</v>
      </c>
      <c r="B74" s="2">
        <f t="shared" si="0"/>
        <v>6.2</v>
      </c>
      <c r="D74">
        <f t="shared" si="5"/>
        <v>2.857700382415127</v>
      </c>
      <c r="E74">
        <f t="shared" ca="1" si="1"/>
        <v>4.6354001862391077E-13</v>
      </c>
      <c r="F74">
        <f t="shared" ca="1" si="6"/>
        <v>2.8577003824155907</v>
      </c>
      <c r="G74">
        <f t="shared" ca="1" si="2"/>
        <v>9.5229094490623917E-2</v>
      </c>
      <c r="H74">
        <f t="shared" ca="1" si="7"/>
        <v>2.9529294769062147</v>
      </c>
      <c r="J74">
        <f t="shared" ca="1" si="3"/>
        <v>9.5229094491087629E-2</v>
      </c>
      <c r="L74">
        <f t="shared" si="8"/>
        <v>1.5873015873015872E-2</v>
      </c>
      <c r="M74">
        <f t="shared" si="9"/>
        <v>6.3492063492063503E-4</v>
      </c>
      <c r="N74">
        <f t="shared" ca="1" si="10"/>
        <v>5.5777541809787401</v>
      </c>
      <c r="O74">
        <f t="shared" ca="1" si="11"/>
        <v>5.5076882620364405</v>
      </c>
      <c r="P74">
        <f t="shared" si="4"/>
        <v>6.0977777777777788E-4</v>
      </c>
    </row>
    <row r="75" spans="1:16" x14ac:dyDescent="0.25">
      <c r="A75" s="2">
        <v>63</v>
      </c>
      <c r="B75" s="2">
        <f t="shared" si="0"/>
        <v>6.3000000000000007</v>
      </c>
      <c r="D75">
        <f t="shared" si="5"/>
        <v>2.8005463747668244</v>
      </c>
      <c r="E75">
        <f t="shared" ca="1" si="1"/>
        <v>6.9704947994182805E-13</v>
      </c>
      <c r="F75">
        <f t="shared" ca="1" si="6"/>
        <v>2.8005463747675217</v>
      </c>
      <c r="G75">
        <f t="shared" ca="1" si="2"/>
        <v>0.26148784319234714</v>
      </c>
      <c r="H75">
        <f t="shared" ca="1" si="7"/>
        <v>3.062034217959869</v>
      </c>
      <c r="J75">
        <f t="shared" ca="1" si="3"/>
        <v>0.26148784319304452</v>
      </c>
      <c r="L75">
        <f t="shared" si="8"/>
        <v>1.5625E-2</v>
      </c>
      <c r="M75">
        <f t="shared" si="9"/>
        <v>6.2500000000000012E-4</v>
      </c>
      <c r="N75">
        <f t="shared" ca="1" si="10"/>
        <v>5.5384460565565705</v>
      </c>
      <c r="O75">
        <f t="shared" ca="1" si="11"/>
        <v>5.4661990973591648</v>
      </c>
      <c r="P75">
        <f t="shared" si="4"/>
        <v>6.0025000000000009E-4</v>
      </c>
    </row>
    <row r="76" spans="1:16" x14ac:dyDescent="0.25">
      <c r="A76" s="2">
        <v>64</v>
      </c>
      <c r="B76" s="2">
        <f t="shared" si="0"/>
        <v>6.4</v>
      </c>
      <c r="D76">
        <f t="shared" si="5"/>
        <v>2.7445354472714878</v>
      </c>
      <c r="E76">
        <f t="shared" ca="1" si="1"/>
        <v>1.6447209709438561E-12</v>
      </c>
      <c r="F76">
        <f t="shared" ca="1" si="6"/>
        <v>2.7445354472731327</v>
      </c>
      <c r="G76">
        <f t="shared" ca="1" si="2"/>
        <v>0.38119534101997465</v>
      </c>
      <c r="H76">
        <f t="shared" ca="1" si="7"/>
        <v>3.1257307882931071</v>
      </c>
      <c r="J76">
        <f t="shared" ca="1" si="3"/>
        <v>0.38119534102161934</v>
      </c>
      <c r="L76">
        <f t="shared" si="8"/>
        <v>1.5384615384615384E-2</v>
      </c>
      <c r="M76">
        <f t="shared" si="9"/>
        <v>6.1538461538461551E-4</v>
      </c>
      <c r="N76">
        <f t="shared" ca="1" si="10"/>
        <v>5.5013273601217483</v>
      </c>
      <c r="O76">
        <f t="shared" ca="1" si="11"/>
        <v>5.4276771354254389</v>
      </c>
      <c r="P76">
        <f t="shared" si="4"/>
        <v>5.9101538461538475E-4</v>
      </c>
    </row>
    <row r="77" spans="1:16" x14ac:dyDescent="0.25">
      <c r="A77" s="2">
        <v>65</v>
      </c>
      <c r="B77" s="2">
        <f t="shared" ref="B77:B112" si="12">A77*$B$7+$B$8</f>
        <v>6.5</v>
      </c>
      <c r="D77">
        <f t="shared" si="5"/>
        <v>2.689644738326058</v>
      </c>
      <c r="E77">
        <f t="shared" ref="E77:E112" ca="1" si="13">IF($H$3=0,$H$2,NORMINV(RAND(),$H$2,$H$3))</f>
        <v>-7.3842198502824128E-13</v>
      </c>
      <c r="F77">
        <f t="shared" ca="1" si="6"/>
        <v>2.6896447383253195</v>
      </c>
      <c r="G77">
        <f t="shared" ref="G77:G112" ca="1" si="14">IF($K$3=0,$K$2,NORMINV(RAND(),$K$2,$K$3))</f>
        <v>-0.23669370298396483</v>
      </c>
      <c r="H77">
        <f t="shared" ca="1" si="7"/>
        <v>2.4529510353413548</v>
      </c>
      <c r="J77">
        <f t="shared" ref="J77:J112" ca="1" si="15">H77-D77</f>
        <v>-0.23669370298470316</v>
      </c>
      <c r="L77">
        <f t="shared" si="8"/>
        <v>1.5151515151515152E-2</v>
      </c>
      <c r="M77">
        <f t="shared" si="9"/>
        <v>6.0606060606060617E-4</v>
      </c>
      <c r="N77">
        <f t="shared" ca="1" si="10"/>
        <v>5.4551398400493181</v>
      </c>
      <c r="O77">
        <f t="shared" ca="1" si="11"/>
        <v>5.3913008129193134</v>
      </c>
      <c r="P77">
        <f t="shared" ref="P77:P112" si="16">$B$2*M77*$B$2</f>
        <v>5.8206060606060613E-4</v>
      </c>
    </row>
    <row r="78" spans="1:16" x14ac:dyDescent="0.25">
      <c r="A78" s="2">
        <v>66</v>
      </c>
      <c r="B78" s="2">
        <f t="shared" si="12"/>
        <v>6.6000000000000005</v>
      </c>
      <c r="D78">
        <f t="shared" ref="D78:D112" si="17">$B$2*D77</f>
        <v>2.6358518435595366</v>
      </c>
      <c r="E78">
        <f t="shared" ca="1" si="13"/>
        <v>-8.2293708225424084E-13</v>
      </c>
      <c r="F78">
        <f t="shared" ref="F78:F112" ca="1" si="18">D78+E78</f>
        <v>2.6358518435587137</v>
      </c>
      <c r="G78">
        <f t="shared" ca="1" si="14"/>
        <v>-0.25533139030852475</v>
      </c>
      <c r="H78">
        <f t="shared" ref="H78:H112" ca="1" si="19">F78+G78</f>
        <v>2.3805204532501891</v>
      </c>
      <c r="J78">
        <f t="shared" ca="1" si="15"/>
        <v>-0.25533139030934748</v>
      </c>
      <c r="L78">
        <f t="shared" ref="L78:L112" si="20">M77/(M77+$N$2)</f>
        <v>1.492537313432836E-2</v>
      </c>
      <c r="M78">
        <f t="shared" ref="M78:M112" si="21">(1-L78)*M77</f>
        <v>5.9701492537313444E-4</v>
      </c>
      <c r="N78">
        <f t="shared" ref="N78:N112" ca="1" si="22">N77 + L78*(H78 - N77)</f>
        <v>5.4092499984553015</v>
      </c>
      <c r="O78">
        <f t="shared" ref="O78:O112" ca="1" si="23">$B$2*N77</f>
        <v>5.346037043248332</v>
      </c>
      <c r="P78">
        <f t="shared" si="16"/>
        <v>5.7337313432835829E-4</v>
      </c>
    </row>
    <row r="79" spans="1:16" x14ac:dyDescent="0.25">
      <c r="A79" s="2">
        <v>67</v>
      </c>
      <c r="B79" s="2">
        <f t="shared" si="12"/>
        <v>6.7</v>
      </c>
      <c r="D79">
        <f t="shared" si="17"/>
        <v>2.5831348066883457</v>
      </c>
      <c r="E79">
        <f t="shared" ca="1" si="13"/>
        <v>2.9785807918061459E-13</v>
      </c>
      <c r="F79">
        <f t="shared" ca="1" si="18"/>
        <v>2.5831348066886437</v>
      </c>
      <c r="G79">
        <f t="shared" ca="1" si="14"/>
        <v>6.8660285173387278E-2</v>
      </c>
      <c r="H79">
        <f t="shared" ca="1" si="19"/>
        <v>2.6517950918620308</v>
      </c>
      <c r="J79">
        <f t="shared" ca="1" si="15"/>
        <v>6.8660285173685054E-2</v>
      </c>
      <c r="L79">
        <f t="shared" si="20"/>
        <v>1.4705882352941178E-2</v>
      </c>
      <c r="M79">
        <f t="shared" si="21"/>
        <v>5.8823529411764722E-4</v>
      </c>
      <c r="N79">
        <f t="shared" ca="1" si="22"/>
        <v>5.3686991910054003</v>
      </c>
      <c r="O79">
        <f t="shared" ca="1" si="23"/>
        <v>5.3010649984861953</v>
      </c>
      <c r="P79">
        <f t="shared" si="16"/>
        <v>5.6494117647058837E-4</v>
      </c>
    </row>
    <row r="80" spans="1:16" x14ac:dyDescent="0.25">
      <c r="A80" s="2">
        <v>68</v>
      </c>
      <c r="B80" s="2">
        <f t="shared" si="12"/>
        <v>6.8000000000000007</v>
      </c>
      <c r="D80">
        <f t="shared" si="17"/>
        <v>2.5314721105545788</v>
      </c>
      <c r="E80">
        <f t="shared" ca="1" si="13"/>
        <v>-1.8740561221702603E-12</v>
      </c>
      <c r="F80">
        <f t="shared" ca="1" si="18"/>
        <v>2.5314721105527047</v>
      </c>
      <c r="G80">
        <f t="shared" ca="1" si="14"/>
        <v>0.2231997051434359</v>
      </c>
      <c r="H80">
        <f t="shared" ca="1" si="19"/>
        <v>2.7546718156961405</v>
      </c>
      <c r="J80">
        <f t="shared" ca="1" si="15"/>
        <v>0.22319970514156173</v>
      </c>
      <c r="L80">
        <f t="shared" si="20"/>
        <v>1.4492753623188408E-2</v>
      </c>
      <c r="M80">
        <f t="shared" si="21"/>
        <v>5.7971014492753643E-4</v>
      </c>
      <c r="N80">
        <f t="shared" ca="1" si="22"/>
        <v>5.3308147362907734</v>
      </c>
      <c r="O80">
        <f t="shared" ca="1" si="23"/>
        <v>5.2613252071852923</v>
      </c>
      <c r="P80">
        <f t="shared" si="16"/>
        <v>5.5675362318840604E-4</v>
      </c>
    </row>
    <row r="81" spans="1:16" x14ac:dyDescent="0.25">
      <c r="A81" s="2">
        <v>69</v>
      </c>
      <c r="B81" s="2">
        <f t="shared" si="12"/>
        <v>6.9</v>
      </c>
      <c r="D81">
        <f t="shared" si="17"/>
        <v>2.4808426683434872</v>
      </c>
      <c r="E81">
        <f t="shared" ca="1" si="13"/>
        <v>9.5125677456634479E-13</v>
      </c>
      <c r="F81">
        <f t="shared" ca="1" si="18"/>
        <v>2.4808426683444385</v>
      </c>
      <c r="G81">
        <f t="shared" ca="1" si="14"/>
        <v>-3.8184785991260344E-2</v>
      </c>
      <c r="H81">
        <f t="shared" ca="1" si="19"/>
        <v>2.4426578823531782</v>
      </c>
      <c r="J81">
        <f t="shared" ca="1" si="15"/>
        <v>-3.8184785990309056E-2</v>
      </c>
      <c r="L81">
        <f t="shared" si="20"/>
        <v>1.4285714285714287E-2</v>
      </c>
      <c r="M81">
        <f t="shared" si="21"/>
        <v>5.7142857142857169E-4</v>
      </c>
      <c r="N81">
        <f t="shared" ca="1" si="22"/>
        <v>5.2895553526630934</v>
      </c>
      <c r="O81">
        <f t="shared" ca="1" si="23"/>
        <v>5.2241984415649583</v>
      </c>
      <c r="P81">
        <f t="shared" si="16"/>
        <v>5.4880000000000022E-4</v>
      </c>
    </row>
    <row r="82" spans="1:16" x14ac:dyDescent="0.25">
      <c r="A82" s="2">
        <v>70</v>
      </c>
      <c r="B82" s="2">
        <f t="shared" si="12"/>
        <v>7</v>
      </c>
      <c r="D82">
        <f t="shared" si="17"/>
        <v>2.4312258149766173</v>
      </c>
      <c r="E82">
        <f t="shared" ca="1" si="13"/>
        <v>7.1547014612438485E-13</v>
      </c>
      <c r="F82">
        <f t="shared" ca="1" si="18"/>
        <v>2.4312258149773327</v>
      </c>
      <c r="G82">
        <f t="shared" ca="1" si="14"/>
        <v>-0.13630756549850548</v>
      </c>
      <c r="H82">
        <f t="shared" ca="1" si="19"/>
        <v>2.2949182494788274</v>
      </c>
      <c r="J82">
        <f t="shared" ca="1" si="15"/>
        <v>-0.13630756549778988</v>
      </c>
      <c r="L82">
        <f t="shared" si="20"/>
        <v>1.4084507042253525E-2</v>
      </c>
      <c r="M82">
        <f t="shared" si="21"/>
        <v>5.6338028169014109E-4</v>
      </c>
      <c r="N82">
        <f t="shared" ca="1" si="22"/>
        <v>5.2473773652943008</v>
      </c>
      <c r="O82">
        <f t="shared" ca="1" si="23"/>
        <v>5.1837642456098312</v>
      </c>
      <c r="P82">
        <f t="shared" si="16"/>
        <v>5.4107042253521151E-4</v>
      </c>
    </row>
    <row r="83" spans="1:16" x14ac:dyDescent="0.25">
      <c r="A83" s="2">
        <v>71</v>
      </c>
      <c r="B83" s="2">
        <f t="shared" si="12"/>
        <v>7.1000000000000005</v>
      </c>
      <c r="D83">
        <f t="shared" si="17"/>
        <v>2.382601298677085</v>
      </c>
      <c r="E83">
        <f t="shared" ca="1" si="13"/>
        <v>5.9607571549420072E-13</v>
      </c>
      <c r="F83">
        <f t="shared" ca="1" si="18"/>
        <v>2.382601298677681</v>
      </c>
      <c r="G83">
        <f t="shared" ca="1" si="14"/>
        <v>-0.16811213927218571</v>
      </c>
      <c r="H83">
        <f t="shared" ca="1" si="19"/>
        <v>2.2144891594054954</v>
      </c>
      <c r="J83">
        <f t="shared" ca="1" si="15"/>
        <v>-0.16811213927158963</v>
      </c>
      <c r="L83">
        <f t="shared" si="20"/>
        <v>1.3888888888888893E-2</v>
      </c>
      <c r="M83">
        <f t="shared" si="21"/>
        <v>5.5555555555555588E-4</v>
      </c>
      <c r="N83">
        <f t="shared" ca="1" si="22"/>
        <v>5.2052539179902899</v>
      </c>
      <c r="O83">
        <f t="shared" ca="1" si="23"/>
        <v>5.1424298179884147</v>
      </c>
      <c r="P83">
        <f t="shared" si="16"/>
        <v>5.3355555555555578E-4</v>
      </c>
    </row>
    <row r="84" spans="1:16" x14ac:dyDescent="0.25">
      <c r="A84" s="2">
        <v>72</v>
      </c>
      <c r="B84" s="2">
        <f t="shared" si="12"/>
        <v>7.2</v>
      </c>
      <c r="D84">
        <f t="shared" si="17"/>
        <v>2.3349492727035432</v>
      </c>
      <c r="E84">
        <f t="shared" ca="1" si="13"/>
        <v>-8.989672672597285E-13</v>
      </c>
      <c r="F84">
        <f t="shared" ca="1" si="18"/>
        <v>2.3349492727026444</v>
      </c>
      <c r="G84">
        <f t="shared" ca="1" si="14"/>
        <v>5.5907212919313692E-2</v>
      </c>
      <c r="H84">
        <f t="shared" ca="1" si="19"/>
        <v>2.3908564856219581</v>
      </c>
      <c r="J84">
        <f t="shared" ca="1" si="15"/>
        <v>5.5907212918414828E-2</v>
      </c>
      <c r="L84">
        <f t="shared" si="20"/>
        <v>1.3698630136986306E-2</v>
      </c>
      <c r="M84">
        <f t="shared" si="21"/>
        <v>5.4794520547945234E-4</v>
      </c>
      <c r="N84">
        <f t="shared" ca="1" si="22"/>
        <v>5.1667005285057925</v>
      </c>
      <c r="O84">
        <f t="shared" ca="1" si="23"/>
        <v>5.1011488396304836</v>
      </c>
      <c r="P84">
        <f t="shared" si="16"/>
        <v>5.2624657534246601E-4</v>
      </c>
    </row>
    <row r="85" spans="1:16" x14ac:dyDescent="0.25">
      <c r="A85" s="2">
        <v>73</v>
      </c>
      <c r="B85" s="2">
        <f t="shared" si="12"/>
        <v>7.3000000000000007</v>
      </c>
      <c r="D85">
        <f t="shared" si="17"/>
        <v>2.2882502872494723</v>
      </c>
      <c r="E85">
        <f t="shared" ca="1" si="13"/>
        <v>2.5318577729513447E-13</v>
      </c>
      <c r="F85">
        <f t="shared" ca="1" si="18"/>
        <v>2.2882502872497255</v>
      </c>
      <c r="G85">
        <f t="shared" ca="1" si="14"/>
        <v>0.21423148558584904</v>
      </c>
      <c r="H85">
        <f t="shared" ca="1" si="19"/>
        <v>2.5024817728355746</v>
      </c>
      <c r="J85">
        <f t="shared" ca="1" si="15"/>
        <v>0.21423148558610228</v>
      </c>
      <c r="L85">
        <f t="shared" si="20"/>
        <v>1.3513513513513518E-2</v>
      </c>
      <c r="M85">
        <f t="shared" si="21"/>
        <v>5.4054054054054087E-4</v>
      </c>
      <c r="N85">
        <f t="shared" ca="1" si="22"/>
        <v>5.1306975723480868</v>
      </c>
      <c r="O85">
        <f t="shared" ca="1" si="23"/>
        <v>5.0633665179356768</v>
      </c>
      <c r="P85">
        <f t="shared" si="16"/>
        <v>5.1913513513513539E-4</v>
      </c>
    </row>
    <row r="86" spans="1:16" x14ac:dyDescent="0.25">
      <c r="A86" s="2">
        <v>74</v>
      </c>
      <c r="B86" s="2">
        <f t="shared" si="12"/>
        <v>7.4</v>
      </c>
      <c r="D86">
        <f t="shared" si="17"/>
        <v>2.2424852815044827</v>
      </c>
      <c r="E86">
        <f t="shared" ca="1" si="13"/>
        <v>-3.6494261120568804E-15</v>
      </c>
      <c r="F86">
        <f t="shared" ca="1" si="18"/>
        <v>2.2424852815044791</v>
      </c>
      <c r="G86">
        <f t="shared" ca="1" si="14"/>
        <v>-1.7055225331739823E-2</v>
      </c>
      <c r="H86">
        <f t="shared" ca="1" si="19"/>
        <v>2.2254300561727391</v>
      </c>
      <c r="J86">
        <f t="shared" ca="1" si="15"/>
        <v>-1.7055225331743529E-2</v>
      </c>
      <c r="L86">
        <f t="shared" si="20"/>
        <v>1.3333333333333339E-2</v>
      </c>
      <c r="M86">
        <f t="shared" si="21"/>
        <v>5.3333333333333368E-4</v>
      </c>
      <c r="N86">
        <f t="shared" ca="1" si="22"/>
        <v>5.0919606721324158</v>
      </c>
      <c r="O86">
        <f t="shared" ca="1" si="23"/>
        <v>5.0280836209011248</v>
      </c>
      <c r="P86">
        <f t="shared" si="16"/>
        <v>5.1221333333333367E-4</v>
      </c>
    </row>
    <row r="87" spans="1:16" x14ac:dyDescent="0.25">
      <c r="A87" s="2">
        <v>75</v>
      </c>
      <c r="B87" s="2">
        <f t="shared" si="12"/>
        <v>7.5</v>
      </c>
      <c r="D87">
        <f t="shared" si="17"/>
        <v>2.1976355758743931</v>
      </c>
      <c r="E87">
        <f t="shared" ca="1" si="13"/>
        <v>8.3683399348482356E-15</v>
      </c>
      <c r="F87">
        <f t="shared" ca="1" si="18"/>
        <v>2.1976355758744015</v>
      </c>
      <c r="G87">
        <f t="shared" ca="1" si="14"/>
        <v>0.27144627756075573</v>
      </c>
      <c r="H87">
        <f t="shared" ca="1" si="19"/>
        <v>2.4690818534351573</v>
      </c>
      <c r="J87">
        <f t="shared" ca="1" si="15"/>
        <v>0.27144627756076423</v>
      </c>
      <c r="L87">
        <f t="shared" si="20"/>
        <v>1.315789473684211E-2</v>
      </c>
      <c r="M87">
        <f t="shared" si="21"/>
        <v>5.2631578947368452E-4</v>
      </c>
      <c r="N87">
        <f t="shared" ca="1" si="22"/>
        <v>5.0574491087285045</v>
      </c>
      <c r="O87">
        <f t="shared" ca="1" si="23"/>
        <v>4.9901214586897673</v>
      </c>
      <c r="P87">
        <f t="shared" si="16"/>
        <v>5.0547368421052655E-4</v>
      </c>
    </row>
    <row r="88" spans="1:16" x14ac:dyDescent="0.25">
      <c r="A88" s="2">
        <v>76</v>
      </c>
      <c r="B88" s="2">
        <f t="shared" si="12"/>
        <v>7.6000000000000005</v>
      </c>
      <c r="D88">
        <f t="shared" si="17"/>
        <v>2.153682864356905</v>
      </c>
      <c r="E88">
        <f t="shared" ca="1" si="13"/>
        <v>-2.6423587853870823E-13</v>
      </c>
      <c r="F88">
        <f t="shared" ca="1" si="18"/>
        <v>2.1536828643566408</v>
      </c>
      <c r="G88">
        <f t="shared" ca="1" si="14"/>
        <v>0.67870686531835456</v>
      </c>
      <c r="H88">
        <f t="shared" ca="1" si="19"/>
        <v>2.8323897296749951</v>
      </c>
      <c r="J88">
        <f t="shared" ca="1" si="15"/>
        <v>0.6787068653180901</v>
      </c>
      <c r="L88">
        <f t="shared" si="20"/>
        <v>1.2987012987012991E-2</v>
      </c>
      <c r="M88">
        <f t="shared" si="21"/>
        <v>5.1948051948051981E-4</v>
      </c>
      <c r="N88">
        <f t="shared" ca="1" si="22"/>
        <v>5.0285522336758612</v>
      </c>
      <c r="O88">
        <f t="shared" ca="1" si="23"/>
        <v>4.9563001265539341</v>
      </c>
      <c r="P88">
        <f t="shared" si="16"/>
        <v>4.989090909090912E-4</v>
      </c>
    </row>
    <row r="89" spans="1:16" x14ac:dyDescent="0.25">
      <c r="A89" s="2">
        <v>77</v>
      </c>
      <c r="B89" s="2">
        <f t="shared" si="12"/>
        <v>7.7</v>
      </c>
      <c r="D89">
        <f t="shared" si="17"/>
        <v>2.1106092070697668</v>
      </c>
      <c r="E89">
        <f t="shared" ca="1" si="13"/>
        <v>2.8764626282921637E-13</v>
      </c>
      <c r="F89">
        <f t="shared" ca="1" si="18"/>
        <v>2.1106092070700546</v>
      </c>
      <c r="G89">
        <f t="shared" ca="1" si="14"/>
        <v>-0.13673295065523058</v>
      </c>
      <c r="H89">
        <f t="shared" ca="1" si="19"/>
        <v>1.973876256414824</v>
      </c>
      <c r="J89">
        <f t="shared" ca="1" si="15"/>
        <v>-0.13673295065494284</v>
      </c>
      <c r="L89">
        <f t="shared" si="20"/>
        <v>1.2820512820512827E-2</v>
      </c>
      <c r="M89">
        <f t="shared" si="21"/>
        <v>5.1282051282051315E-4</v>
      </c>
      <c r="N89">
        <f t="shared" ca="1" si="22"/>
        <v>4.9893897211468738</v>
      </c>
      <c r="O89">
        <f t="shared" ca="1" si="23"/>
        <v>4.9279811890023435</v>
      </c>
      <c r="P89">
        <f t="shared" si="16"/>
        <v>4.9251282051282084E-4</v>
      </c>
    </row>
    <row r="90" spans="1:16" x14ac:dyDescent="0.25">
      <c r="A90" s="2">
        <v>78</v>
      </c>
      <c r="B90" s="2">
        <f t="shared" si="12"/>
        <v>7.8000000000000007</v>
      </c>
      <c r="D90">
        <f t="shared" si="17"/>
        <v>2.0683970229283717</v>
      </c>
      <c r="E90">
        <f t="shared" ca="1" si="13"/>
        <v>5.004835625193571E-13</v>
      </c>
      <c r="F90">
        <f t="shared" ca="1" si="18"/>
        <v>2.0683970229288722</v>
      </c>
      <c r="G90">
        <f t="shared" ca="1" si="14"/>
        <v>-1.7278835136420288E-2</v>
      </c>
      <c r="H90">
        <f t="shared" ca="1" si="19"/>
        <v>2.051118187792452</v>
      </c>
      <c r="J90">
        <f t="shared" ca="1" si="15"/>
        <v>-1.7278835135919657E-2</v>
      </c>
      <c r="L90">
        <f t="shared" si="20"/>
        <v>1.2658227848101271E-2</v>
      </c>
      <c r="M90">
        <f t="shared" si="21"/>
        <v>5.0632911392405099E-4</v>
      </c>
      <c r="N90">
        <f t="shared" ca="1" si="22"/>
        <v>4.9521964105980834</v>
      </c>
      <c r="O90">
        <f t="shared" ca="1" si="23"/>
        <v>4.8896019267239366</v>
      </c>
      <c r="P90">
        <f t="shared" si="16"/>
        <v>4.8627848101265856E-4</v>
      </c>
    </row>
    <row r="91" spans="1:16" x14ac:dyDescent="0.25">
      <c r="A91" s="2">
        <v>79</v>
      </c>
      <c r="B91" s="2">
        <f t="shared" si="12"/>
        <v>7.9</v>
      </c>
      <c r="D91">
        <f t="shared" si="17"/>
        <v>2.0270290824698041</v>
      </c>
      <c r="E91">
        <f t="shared" ca="1" si="13"/>
        <v>4.5269356607640595E-13</v>
      </c>
      <c r="F91">
        <f t="shared" ca="1" si="18"/>
        <v>2.0270290824702566</v>
      </c>
      <c r="G91">
        <f t="shared" ca="1" si="14"/>
        <v>0.2766636561031019</v>
      </c>
      <c r="H91">
        <f t="shared" ca="1" si="19"/>
        <v>2.3036927385733583</v>
      </c>
      <c r="J91">
        <f t="shared" ca="1" si="15"/>
        <v>0.27666365610355426</v>
      </c>
      <c r="L91">
        <f t="shared" si="20"/>
        <v>1.2500000000000006E-2</v>
      </c>
      <c r="M91">
        <f t="shared" si="21"/>
        <v>5.0000000000000034E-4</v>
      </c>
      <c r="N91">
        <f t="shared" ca="1" si="22"/>
        <v>4.9190901146977746</v>
      </c>
      <c r="O91">
        <f t="shared" ca="1" si="23"/>
        <v>4.8531524823861218</v>
      </c>
      <c r="P91">
        <f t="shared" si="16"/>
        <v>4.8020000000000029E-4</v>
      </c>
    </row>
    <row r="92" spans="1:16" x14ac:dyDescent="0.25">
      <c r="A92" s="2">
        <v>80</v>
      </c>
      <c r="B92" s="2">
        <f t="shared" si="12"/>
        <v>8</v>
      </c>
      <c r="D92">
        <f t="shared" si="17"/>
        <v>1.9864885008204078</v>
      </c>
      <c r="E92">
        <f t="shared" ca="1" si="13"/>
        <v>7.3676153384381632E-13</v>
      </c>
      <c r="F92">
        <f t="shared" ca="1" si="18"/>
        <v>1.9864885008211446</v>
      </c>
      <c r="G92">
        <f t="shared" ca="1" si="14"/>
        <v>5.6384890093564566E-2</v>
      </c>
      <c r="H92">
        <f t="shared" ca="1" si="19"/>
        <v>2.0428733909147092</v>
      </c>
      <c r="J92">
        <f t="shared" ca="1" si="15"/>
        <v>5.6384890094301365E-2</v>
      </c>
      <c r="L92">
        <f t="shared" si="20"/>
        <v>1.2345679012345685E-2</v>
      </c>
      <c r="M92">
        <f t="shared" si="21"/>
        <v>4.938271604938275E-4</v>
      </c>
      <c r="N92">
        <f t="shared" ca="1" si="22"/>
        <v>4.8835812662560087</v>
      </c>
      <c r="O92">
        <f t="shared" ca="1" si="23"/>
        <v>4.820708312403819</v>
      </c>
      <c r="P92">
        <f t="shared" si="16"/>
        <v>4.7427160493827191E-4</v>
      </c>
    </row>
    <row r="93" spans="1:16" x14ac:dyDescent="0.25">
      <c r="A93" s="2">
        <v>81</v>
      </c>
      <c r="B93" s="2">
        <f t="shared" si="12"/>
        <v>8.1</v>
      </c>
      <c r="D93">
        <f t="shared" si="17"/>
        <v>1.9467587308039997</v>
      </c>
      <c r="E93">
        <f t="shared" ca="1" si="13"/>
        <v>-1.3909795888607236E-12</v>
      </c>
      <c r="F93">
        <f t="shared" ca="1" si="18"/>
        <v>1.9467587308026089</v>
      </c>
      <c r="G93">
        <f t="shared" ca="1" si="14"/>
        <v>9.6902008051791624E-2</v>
      </c>
      <c r="H93">
        <f t="shared" ca="1" si="19"/>
        <v>2.0436607388544004</v>
      </c>
      <c r="J93">
        <f t="shared" ca="1" si="15"/>
        <v>9.6902008050400612E-2</v>
      </c>
      <c r="L93">
        <f t="shared" si="20"/>
        <v>1.2195121951219518E-2</v>
      </c>
      <c r="M93">
        <f t="shared" si="21"/>
        <v>4.8780487804878081E-4</v>
      </c>
      <c r="N93">
        <f t="shared" ca="1" si="22"/>
        <v>4.8489480890925742</v>
      </c>
      <c r="O93">
        <f t="shared" ca="1" si="23"/>
        <v>4.7859096409308881</v>
      </c>
      <c r="P93">
        <f t="shared" si="16"/>
        <v>4.684878048780491E-4</v>
      </c>
    </row>
    <row r="94" spans="1:16" x14ac:dyDescent="0.25">
      <c r="A94" s="2">
        <v>82</v>
      </c>
      <c r="B94" s="2">
        <f t="shared" si="12"/>
        <v>8.2000000000000011</v>
      </c>
      <c r="D94">
        <f t="shared" si="17"/>
        <v>1.9078235561879198</v>
      </c>
      <c r="E94">
        <f t="shared" ca="1" si="13"/>
        <v>2.8778765369679929E-14</v>
      </c>
      <c r="F94">
        <f t="shared" ca="1" si="18"/>
        <v>1.9078235561879486</v>
      </c>
      <c r="G94">
        <f t="shared" ca="1" si="14"/>
        <v>-0.31027215619960391</v>
      </c>
      <c r="H94">
        <f t="shared" ca="1" si="19"/>
        <v>1.5975513999883448</v>
      </c>
      <c r="J94">
        <f t="shared" ca="1" si="15"/>
        <v>-0.31027215619957493</v>
      </c>
      <c r="L94">
        <f t="shared" si="20"/>
        <v>1.2048192771084343E-2</v>
      </c>
      <c r="M94">
        <f t="shared" si="21"/>
        <v>4.819277108433738E-4</v>
      </c>
      <c r="N94">
        <f t="shared" ca="1" si="22"/>
        <v>4.8097746350069812</v>
      </c>
      <c r="O94">
        <f t="shared" ca="1" si="23"/>
        <v>4.7519691273107227</v>
      </c>
      <c r="P94">
        <f t="shared" si="16"/>
        <v>4.628433734939762E-4</v>
      </c>
    </row>
    <row r="95" spans="1:16" x14ac:dyDescent="0.25">
      <c r="A95" s="2">
        <v>83</v>
      </c>
      <c r="B95" s="2">
        <f t="shared" si="12"/>
        <v>8.3000000000000007</v>
      </c>
      <c r="D95">
        <f t="shared" si="17"/>
        <v>1.8696670850641612</v>
      </c>
      <c r="E95">
        <f t="shared" ca="1" si="13"/>
        <v>-3.0015603403151743E-13</v>
      </c>
      <c r="F95">
        <f t="shared" ca="1" si="18"/>
        <v>1.869667085063861</v>
      </c>
      <c r="G95">
        <f t="shared" ca="1" si="14"/>
        <v>-0.27524049291491565</v>
      </c>
      <c r="H95">
        <f t="shared" ca="1" si="19"/>
        <v>1.5944265921489453</v>
      </c>
      <c r="J95">
        <f t="shared" ca="1" si="15"/>
        <v>-0.27524049291521591</v>
      </c>
      <c r="L95">
        <f t="shared" si="20"/>
        <v>1.1904761904761909E-2</v>
      </c>
      <c r="M95">
        <f t="shared" si="21"/>
        <v>4.7619047619047652E-4</v>
      </c>
      <c r="N95">
        <f t="shared" ca="1" si="22"/>
        <v>4.7714966821158145</v>
      </c>
      <c r="O95">
        <f t="shared" ca="1" si="23"/>
        <v>4.7135791423068412</v>
      </c>
      <c r="P95">
        <f t="shared" si="16"/>
        <v>4.5733333333333363E-4</v>
      </c>
    </row>
    <row r="96" spans="1:16" x14ac:dyDescent="0.25">
      <c r="A96" s="2">
        <v>84</v>
      </c>
      <c r="B96" s="2">
        <f t="shared" si="12"/>
        <v>8.4</v>
      </c>
      <c r="D96">
        <f t="shared" si="17"/>
        <v>1.832273743362878</v>
      </c>
      <c r="E96">
        <f t="shared" ca="1" si="13"/>
        <v>1.5790568164411692E-12</v>
      </c>
      <c r="F96">
        <f t="shared" ca="1" si="18"/>
        <v>1.8322737433644569</v>
      </c>
      <c r="G96">
        <f t="shared" ca="1" si="14"/>
        <v>7.4388628745705038E-2</v>
      </c>
      <c r="H96">
        <f t="shared" ca="1" si="19"/>
        <v>1.9066623721101619</v>
      </c>
      <c r="J96">
        <f t="shared" ca="1" si="15"/>
        <v>7.4388628747283914E-2</v>
      </c>
      <c r="L96">
        <f t="shared" si="20"/>
        <v>1.1764705882352946E-2</v>
      </c>
      <c r="M96">
        <f t="shared" si="21"/>
        <v>4.7058823529411799E-4</v>
      </c>
      <c r="N96">
        <f t="shared" ca="1" si="22"/>
        <v>4.7377927490569247</v>
      </c>
      <c r="O96">
        <f t="shared" ca="1" si="23"/>
        <v>4.6760667484734979</v>
      </c>
      <c r="P96">
        <f t="shared" si="16"/>
        <v>4.5195294117647089E-4</v>
      </c>
    </row>
    <row r="97" spans="1:16" x14ac:dyDescent="0.25">
      <c r="A97" s="2">
        <v>85</v>
      </c>
      <c r="B97" s="2">
        <f t="shared" si="12"/>
        <v>8.5</v>
      </c>
      <c r="D97">
        <f t="shared" si="17"/>
        <v>1.7956282684956204</v>
      </c>
      <c r="E97">
        <f t="shared" ca="1" si="13"/>
        <v>2.1407623947539548E-12</v>
      </c>
      <c r="F97">
        <f t="shared" ca="1" si="18"/>
        <v>1.7956282684977611</v>
      </c>
      <c r="G97">
        <f t="shared" ca="1" si="14"/>
        <v>-0.28188357558546068</v>
      </c>
      <c r="H97">
        <f t="shared" ca="1" si="19"/>
        <v>1.5137446929123004</v>
      </c>
      <c r="J97">
        <f t="shared" ca="1" si="15"/>
        <v>-0.28188357558332</v>
      </c>
      <c r="L97">
        <f t="shared" si="20"/>
        <v>1.1627906976744191E-2</v>
      </c>
      <c r="M97">
        <f t="shared" si="21"/>
        <v>4.6511627906976779E-4</v>
      </c>
      <c r="N97">
        <f t="shared" ca="1" si="22"/>
        <v>4.7003038181715224</v>
      </c>
      <c r="O97">
        <f t="shared" ca="1" si="23"/>
        <v>4.6430368940757862</v>
      </c>
      <c r="P97">
        <f t="shared" si="16"/>
        <v>4.4669767441860497E-4</v>
      </c>
    </row>
    <row r="98" spans="1:16" x14ac:dyDescent="0.25">
      <c r="A98" s="2">
        <v>86</v>
      </c>
      <c r="B98" s="2">
        <f t="shared" si="12"/>
        <v>8.6</v>
      </c>
      <c r="D98">
        <f t="shared" si="17"/>
        <v>1.759715703125708</v>
      </c>
      <c r="E98">
        <f t="shared" ca="1" si="13"/>
        <v>8.258879715952557E-13</v>
      </c>
      <c r="F98">
        <f t="shared" ca="1" si="18"/>
        <v>1.7597157031265338</v>
      </c>
      <c r="G98">
        <f t="shared" ca="1" si="14"/>
        <v>-0.25732967868334072</v>
      </c>
      <c r="H98">
        <f t="shared" ca="1" si="19"/>
        <v>1.502386024443193</v>
      </c>
      <c r="J98">
        <f t="shared" ca="1" si="15"/>
        <v>-0.257329678682515</v>
      </c>
      <c r="L98">
        <f t="shared" si="20"/>
        <v>1.1494252873563225E-2</v>
      </c>
      <c r="M98">
        <f t="shared" si="21"/>
        <v>4.597701149425291E-4</v>
      </c>
      <c r="N98">
        <f t="shared" ca="1" si="22"/>
        <v>4.6635461423815414</v>
      </c>
      <c r="O98">
        <f t="shared" ca="1" si="23"/>
        <v>4.6062977418080919</v>
      </c>
      <c r="P98">
        <f t="shared" si="16"/>
        <v>4.4156321839080497E-4</v>
      </c>
    </row>
    <row r="99" spans="1:16" x14ac:dyDescent="0.25">
      <c r="A99" s="2">
        <v>87</v>
      </c>
      <c r="B99" s="2">
        <f t="shared" si="12"/>
        <v>8.7000000000000011</v>
      </c>
      <c r="D99">
        <f t="shared" si="17"/>
        <v>1.7245213890631939</v>
      </c>
      <c r="E99">
        <f t="shared" ca="1" si="13"/>
        <v>1.1324437759464174E-13</v>
      </c>
      <c r="F99">
        <f t="shared" ca="1" si="18"/>
        <v>1.7245213890633071</v>
      </c>
      <c r="G99">
        <f t="shared" ca="1" si="14"/>
        <v>0.17211138912164711</v>
      </c>
      <c r="H99">
        <f t="shared" ca="1" si="19"/>
        <v>1.8966327781849541</v>
      </c>
      <c r="J99">
        <f t="shared" ca="1" si="15"/>
        <v>0.17211138912176027</v>
      </c>
      <c r="L99">
        <f t="shared" si="20"/>
        <v>1.1363636363636371E-2</v>
      </c>
      <c r="M99">
        <f t="shared" si="21"/>
        <v>4.5454545454545492E-4</v>
      </c>
      <c r="N99">
        <f t="shared" ca="1" si="22"/>
        <v>4.6321039450611252</v>
      </c>
      <c r="O99">
        <f t="shared" ca="1" si="23"/>
        <v>4.5702752195339107</v>
      </c>
      <c r="P99">
        <f t="shared" si="16"/>
        <v>4.3654545454545487E-4</v>
      </c>
    </row>
    <row r="100" spans="1:16" x14ac:dyDescent="0.25">
      <c r="A100" s="2">
        <v>88</v>
      </c>
      <c r="B100" s="2">
        <f t="shared" si="12"/>
        <v>8.8000000000000007</v>
      </c>
      <c r="D100">
        <f t="shared" si="17"/>
        <v>1.69003096128193</v>
      </c>
      <c r="E100">
        <f t="shared" ca="1" si="13"/>
        <v>1.6410918284422579E-13</v>
      </c>
      <c r="F100">
        <f t="shared" ca="1" si="18"/>
        <v>1.6900309612820941</v>
      </c>
      <c r="G100">
        <f t="shared" ca="1" si="14"/>
        <v>-1.9544924541452062E-2</v>
      </c>
      <c r="H100">
        <f t="shared" ca="1" si="19"/>
        <v>1.670486036740642</v>
      </c>
      <c r="J100">
        <f t="shared" ca="1" si="15"/>
        <v>-1.9544924541287978E-2</v>
      </c>
      <c r="L100">
        <f t="shared" si="20"/>
        <v>1.1235955056179782E-2</v>
      </c>
      <c r="M100">
        <f t="shared" si="21"/>
        <v>4.4943820224719135E-4</v>
      </c>
      <c r="N100">
        <f t="shared" ca="1" si="22"/>
        <v>4.5988273393496595</v>
      </c>
      <c r="O100">
        <f t="shared" ca="1" si="23"/>
        <v>4.5394618661599022</v>
      </c>
      <c r="P100">
        <f t="shared" si="16"/>
        <v>4.3164044943820259E-4</v>
      </c>
    </row>
    <row r="101" spans="1:16" x14ac:dyDescent="0.25">
      <c r="A101" s="2">
        <v>89</v>
      </c>
      <c r="B101" s="2">
        <f t="shared" si="12"/>
        <v>8.9</v>
      </c>
      <c r="D101">
        <f t="shared" si="17"/>
        <v>1.6562303420562914</v>
      </c>
      <c r="E101">
        <f t="shared" ca="1" si="13"/>
        <v>7.496389795217453E-13</v>
      </c>
      <c r="F101">
        <f t="shared" ca="1" si="18"/>
        <v>1.656230342057041</v>
      </c>
      <c r="G101">
        <f t="shared" ca="1" si="14"/>
        <v>-0.31304694310361225</v>
      </c>
      <c r="H101">
        <f t="shared" ca="1" si="19"/>
        <v>1.3431833989534288</v>
      </c>
      <c r="J101">
        <f t="shared" ca="1" si="15"/>
        <v>-0.31304694310286263</v>
      </c>
      <c r="L101">
        <f t="shared" si="20"/>
        <v>1.1111111111111117E-2</v>
      </c>
      <c r="M101">
        <f t="shared" si="21"/>
        <v>4.4444444444444479E-4</v>
      </c>
      <c r="N101">
        <f t="shared" ca="1" si="22"/>
        <v>4.562653517789701</v>
      </c>
      <c r="O101">
        <f t="shared" ca="1" si="23"/>
        <v>4.5068507925626662</v>
      </c>
      <c r="P101">
        <f t="shared" si="16"/>
        <v>4.2684444444444474E-4</v>
      </c>
    </row>
    <row r="102" spans="1:16" x14ac:dyDescent="0.25">
      <c r="A102" s="2">
        <v>90</v>
      </c>
      <c r="B102" s="2">
        <f t="shared" si="12"/>
        <v>9</v>
      </c>
      <c r="D102">
        <f t="shared" si="17"/>
        <v>1.6231057352151654</v>
      </c>
      <c r="E102">
        <f t="shared" ca="1" si="13"/>
        <v>-9.5603423364928395E-13</v>
      </c>
      <c r="F102">
        <f t="shared" ca="1" si="18"/>
        <v>1.6231057352142093</v>
      </c>
      <c r="G102">
        <f t="shared" ca="1" si="14"/>
        <v>0.22931569408664224</v>
      </c>
      <c r="H102">
        <f t="shared" ca="1" si="19"/>
        <v>1.8524214293008516</v>
      </c>
      <c r="J102">
        <f t="shared" ca="1" si="15"/>
        <v>0.22931569408568619</v>
      </c>
      <c r="L102">
        <f t="shared" si="20"/>
        <v>1.0989010989010997E-2</v>
      </c>
      <c r="M102">
        <f t="shared" si="21"/>
        <v>4.3956043956043994E-4</v>
      </c>
      <c r="N102">
        <f t="shared" ca="1" si="22"/>
        <v>4.5328707475865269</v>
      </c>
      <c r="O102">
        <f t="shared" ca="1" si="23"/>
        <v>4.4714004474339069</v>
      </c>
      <c r="P102">
        <f t="shared" si="16"/>
        <v>4.2215384615384652E-4</v>
      </c>
    </row>
    <row r="103" spans="1:16" x14ac:dyDescent="0.25">
      <c r="A103" s="2">
        <v>91</v>
      </c>
      <c r="B103" s="2">
        <f t="shared" si="12"/>
        <v>9.1</v>
      </c>
      <c r="D103">
        <f t="shared" si="17"/>
        <v>1.5906436205108621</v>
      </c>
      <c r="E103">
        <f t="shared" ca="1" si="13"/>
        <v>-6.3310356678684922E-13</v>
      </c>
      <c r="F103">
        <f t="shared" ca="1" si="18"/>
        <v>1.590643620510229</v>
      </c>
      <c r="G103">
        <f t="shared" ca="1" si="14"/>
        <v>-2.9133340221406363E-2</v>
      </c>
      <c r="H103">
        <f t="shared" ca="1" si="19"/>
        <v>1.5615102802888225</v>
      </c>
      <c r="J103">
        <f t="shared" ca="1" si="15"/>
        <v>-2.9133340222039505E-2</v>
      </c>
      <c r="L103">
        <f t="shared" si="20"/>
        <v>1.0869565217391311E-2</v>
      </c>
      <c r="M103">
        <f t="shared" si="21"/>
        <v>4.3478260869565252E-4</v>
      </c>
      <c r="N103">
        <f t="shared" ca="1" si="22"/>
        <v>4.5005733512028563</v>
      </c>
      <c r="O103">
        <f t="shared" ca="1" si="23"/>
        <v>4.4422133326347959</v>
      </c>
      <c r="P103">
        <f t="shared" si="16"/>
        <v>4.1756521739130467E-4</v>
      </c>
    </row>
    <row r="104" spans="1:16" x14ac:dyDescent="0.25">
      <c r="A104" s="2">
        <v>92</v>
      </c>
      <c r="B104" s="2">
        <f t="shared" si="12"/>
        <v>9.2000000000000011</v>
      </c>
      <c r="D104">
        <f t="shared" si="17"/>
        <v>1.5588307481006447</v>
      </c>
      <c r="E104">
        <f t="shared" ca="1" si="13"/>
        <v>-8.7222873316019332E-14</v>
      </c>
      <c r="F104">
        <f t="shared" ca="1" si="18"/>
        <v>1.5588307481005574</v>
      </c>
      <c r="G104">
        <f t="shared" ca="1" si="14"/>
        <v>0.10249121270988695</v>
      </c>
      <c r="H104">
        <f t="shared" ca="1" si="19"/>
        <v>1.6613219608104444</v>
      </c>
      <c r="J104">
        <f t="shared" ca="1" si="15"/>
        <v>0.10249121270979966</v>
      </c>
      <c r="L104">
        <f t="shared" si="20"/>
        <v>1.0752688172043017E-2</v>
      </c>
      <c r="M104">
        <f t="shared" si="21"/>
        <v>4.3010752688172075E-4</v>
      </c>
      <c r="N104">
        <f t="shared" ca="1" si="22"/>
        <v>4.4700437663599271</v>
      </c>
      <c r="O104">
        <f t="shared" ca="1" si="23"/>
        <v>4.410561884178799</v>
      </c>
      <c r="P104">
        <f t="shared" si="16"/>
        <v>4.1307526881720461E-4</v>
      </c>
    </row>
    <row r="105" spans="1:16" x14ac:dyDescent="0.25">
      <c r="A105" s="2">
        <v>93</v>
      </c>
      <c r="B105" s="2">
        <f t="shared" si="12"/>
        <v>9.3000000000000007</v>
      </c>
      <c r="D105">
        <f t="shared" si="17"/>
        <v>1.5276541331386317</v>
      </c>
      <c r="E105">
        <f t="shared" ca="1" si="13"/>
        <v>-2.5346401458270861E-13</v>
      </c>
      <c r="F105">
        <f t="shared" ca="1" si="18"/>
        <v>1.5276541331383782</v>
      </c>
      <c r="G105">
        <f t="shared" ca="1" si="14"/>
        <v>0.24598490625855962</v>
      </c>
      <c r="H105">
        <f t="shared" ca="1" si="19"/>
        <v>1.7736390393969379</v>
      </c>
      <c r="J105">
        <f t="shared" ca="1" si="15"/>
        <v>0.24598490625830616</v>
      </c>
      <c r="L105">
        <f t="shared" si="20"/>
        <v>1.0638297872340432E-2</v>
      </c>
      <c r="M105">
        <f t="shared" si="21"/>
        <v>4.2553191489361734E-4</v>
      </c>
      <c r="N105">
        <f t="shared" ca="1" si="22"/>
        <v>4.4413586096901083</v>
      </c>
      <c r="O105">
        <f t="shared" ca="1" si="23"/>
        <v>4.3806428910327284</v>
      </c>
      <c r="P105">
        <f t="shared" si="16"/>
        <v>4.0868085106383011E-4</v>
      </c>
    </row>
    <row r="106" spans="1:16" x14ac:dyDescent="0.25">
      <c r="A106" s="2">
        <v>94</v>
      </c>
      <c r="B106" s="2">
        <f t="shared" si="12"/>
        <v>9.4</v>
      </c>
      <c r="D106">
        <f t="shared" si="17"/>
        <v>1.4971010504758591</v>
      </c>
      <c r="E106">
        <f t="shared" ca="1" si="13"/>
        <v>2.0775949492397781E-12</v>
      </c>
      <c r="F106">
        <f t="shared" ca="1" si="18"/>
        <v>1.4971010504779367</v>
      </c>
      <c r="G106">
        <f t="shared" ca="1" si="14"/>
        <v>0.42176229633493895</v>
      </c>
      <c r="H106">
        <f t="shared" ca="1" si="19"/>
        <v>1.9188633468128757</v>
      </c>
      <c r="J106">
        <f t="shared" ca="1" si="15"/>
        <v>0.42176229633701667</v>
      </c>
      <c r="L106">
        <f t="shared" si="20"/>
        <v>1.0526315789473689E-2</v>
      </c>
      <c r="M106">
        <f t="shared" si="21"/>
        <v>4.2105263157894766E-4</v>
      </c>
      <c r="N106">
        <f t="shared" ca="1" si="22"/>
        <v>4.4148060279756107</v>
      </c>
      <c r="O106">
        <f t="shared" ca="1" si="23"/>
        <v>4.3525314374963058</v>
      </c>
      <c r="P106">
        <f t="shared" si="16"/>
        <v>4.0437894736842134E-4</v>
      </c>
    </row>
    <row r="107" spans="1:16" x14ac:dyDescent="0.25">
      <c r="A107" s="2">
        <v>95</v>
      </c>
      <c r="B107" s="2">
        <f t="shared" si="12"/>
        <v>9.5</v>
      </c>
      <c r="D107">
        <f t="shared" si="17"/>
        <v>1.4671590294663419</v>
      </c>
      <c r="E107">
        <f t="shared" ca="1" si="13"/>
        <v>-6.969434706030283E-13</v>
      </c>
      <c r="F107">
        <f t="shared" ca="1" si="18"/>
        <v>1.4671590294656449</v>
      </c>
      <c r="G107">
        <f t="shared" ca="1" si="14"/>
        <v>-5.823687603467699E-2</v>
      </c>
      <c r="H107">
        <f t="shared" ca="1" si="19"/>
        <v>1.4089221534309679</v>
      </c>
      <c r="J107">
        <f t="shared" ca="1" si="15"/>
        <v>-5.8236876035373975E-2</v>
      </c>
      <c r="L107">
        <f t="shared" si="20"/>
        <v>1.0416666666666671E-2</v>
      </c>
      <c r="M107">
        <f t="shared" si="21"/>
        <v>4.1666666666666696E-4</v>
      </c>
      <c r="N107">
        <f t="shared" ca="1" si="22"/>
        <v>4.3834947376157709</v>
      </c>
      <c r="O107">
        <f t="shared" ca="1" si="23"/>
        <v>4.3265099074160984</v>
      </c>
      <c r="P107">
        <f t="shared" si="16"/>
        <v>4.0016666666666694E-4</v>
      </c>
    </row>
    <row r="108" spans="1:16" x14ac:dyDescent="0.25">
      <c r="A108" s="2">
        <v>96</v>
      </c>
      <c r="B108" s="2">
        <f t="shared" si="12"/>
        <v>9.6000000000000014</v>
      </c>
      <c r="D108">
        <f t="shared" si="17"/>
        <v>1.437815848877015</v>
      </c>
      <c r="E108">
        <f t="shared" ca="1" si="13"/>
        <v>-1.4952290975361173E-12</v>
      </c>
      <c r="F108">
        <f t="shared" ca="1" si="18"/>
        <v>1.4378158488755197</v>
      </c>
      <c r="G108">
        <f t="shared" ca="1" si="14"/>
        <v>-4.3018576442536037E-3</v>
      </c>
      <c r="H108">
        <f t="shared" ca="1" si="19"/>
        <v>1.4335139912312662</v>
      </c>
      <c r="J108">
        <f t="shared" ca="1" si="15"/>
        <v>-4.3018576457487523E-3</v>
      </c>
      <c r="L108">
        <f t="shared" si="20"/>
        <v>1.0309278350515469E-2</v>
      </c>
      <c r="M108">
        <f t="shared" si="21"/>
        <v>4.1237113402061885E-4</v>
      </c>
      <c r="N108">
        <f t="shared" ca="1" si="22"/>
        <v>4.3530825649726319</v>
      </c>
      <c r="O108">
        <f t="shared" ca="1" si="23"/>
        <v>4.2958248428634551</v>
      </c>
      <c r="P108">
        <f t="shared" si="16"/>
        <v>3.9604123711340234E-4</v>
      </c>
    </row>
    <row r="109" spans="1:16" x14ac:dyDescent="0.25">
      <c r="A109" s="2">
        <v>97</v>
      </c>
      <c r="B109" s="2">
        <f t="shared" si="12"/>
        <v>9.7000000000000011</v>
      </c>
      <c r="D109">
        <f t="shared" si="17"/>
        <v>1.4090595318994747</v>
      </c>
      <c r="E109">
        <f t="shared" ca="1" si="13"/>
        <v>-2.0386533701633654E-12</v>
      </c>
      <c r="F109">
        <f t="shared" ca="1" si="18"/>
        <v>1.4090595318974362</v>
      </c>
      <c r="G109">
        <f t="shared" ca="1" si="14"/>
        <v>-0.15727530065827397</v>
      </c>
      <c r="H109">
        <f t="shared" ca="1" si="19"/>
        <v>1.2517842312391623</v>
      </c>
      <c r="J109">
        <f t="shared" ca="1" si="15"/>
        <v>-0.15727530066031248</v>
      </c>
      <c r="L109">
        <f t="shared" si="20"/>
        <v>1.0204081632653067E-2</v>
      </c>
      <c r="M109">
        <f t="shared" si="21"/>
        <v>4.0816326530612274E-4</v>
      </c>
      <c r="N109">
        <f t="shared" ca="1" si="22"/>
        <v>4.3214366636080044</v>
      </c>
      <c r="O109">
        <f t="shared" ca="1" si="23"/>
        <v>4.266020913673179</v>
      </c>
      <c r="P109">
        <f t="shared" si="16"/>
        <v>3.9200000000000026E-4</v>
      </c>
    </row>
    <row r="110" spans="1:16" x14ac:dyDescent="0.25">
      <c r="A110" s="2">
        <v>98</v>
      </c>
      <c r="B110" s="2">
        <f t="shared" si="12"/>
        <v>9.8000000000000007</v>
      </c>
      <c r="D110">
        <f t="shared" si="17"/>
        <v>1.3808783412614851</v>
      </c>
      <c r="E110">
        <f t="shared" ca="1" si="13"/>
        <v>9.3466789053475084E-14</v>
      </c>
      <c r="F110">
        <f t="shared" ca="1" si="18"/>
        <v>1.3808783412615786</v>
      </c>
      <c r="G110">
        <f t="shared" ca="1" si="14"/>
        <v>0.10262133777222007</v>
      </c>
      <c r="H110">
        <f t="shared" ca="1" si="19"/>
        <v>1.4834996790337986</v>
      </c>
      <c r="J110">
        <f t="shared" ca="1" si="15"/>
        <v>0.10262133777231353</v>
      </c>
      <c r="L110">
        <f t="shared" si="20"/>
        <v>1.0101010101010107E-2</v>
      </c>
      <c r="M110">
        <f t="shared" si="21"/>
        <v>4.0404040404040437E-4</v>
      </c>
      <c r="N110">
        <f t="shared" ca="1" si="22"/>
        <v>4.2927706334607905</v>
      </c>
      <c r="O110">
        <f t="shared" ca="1" si="23"/>
        <v>4.2350079303358443</v>
      </c>
      <c r="P110">
        <f t="shared" si="16"/>
        <v>3.8804040404040436E-4</v>
      </c>
    </row>
    <row r="111" spans="1:16" x14ac:dyDescent="0.25">
      <c r="A111" s="2">
        <v>99</v>
      </c>
      <c r="B111" s="2">
        <f t="shared" si="12"/>
        <v>9.9</v>
      </c>
      <c r="D111">
        <f t="shared" si="17"/>
        <v>1.3532607744362555</v>
      </c>
      <c r="E111">
        <f t="shared" ca="1" si="13"/>
        <v>1.0211531772022161E-13</v>
      </c>
      <c r="F111">
        <f t="shared" ca="1" si="18"/>
        <v>1.3532607744363576</v>
      </c>
      <c r="G111">
        <f t="shared" ca="1" si="14"/>
        <v>0.50907355596092774</v>
      </c>
      <c r="H111">
        <f t="shared" ca="1" si="19"/>
        <v>1.8623343303972852</v>
      </c>
      <c r="J111">
        <f t="shared" ca="1" si="15"/>
        <v>0.50907355596102977</v>
      </c>
      <c r="L111">
        <f t="shared" si="20"/>
        <v>1.0000000000000005E-2</v>
      </c>
      <c r="M111">
        <f t="shared" si="21"/>
        <v>4.0000000000000034E-4</v>
      </c>
      <c r="N111">
        <f t="shared" ca="1" si="22"/>
        <v>4.2684662704301557</v>
      </c>
      <c r="O111">
        <f t="shared" ca="1" si="23"/>
        <v>4.2069152207915748</v>
      </c>
      <c r="P111">
        <f t="shared" si="16"/>
        <v>3.8416000000000031E-4</v>
      </c>
    </row>
    <row r="112" spans="1:16" x14ac:dyDescent="0.25">
      <c r="A112" s="2">
        <v>100</v>
      </c>
      <c r="B112" s="2">
        <f t="shared" si="12"/>
        <v>10</v>
      </c>
      <c r="D112">
        <f t="shared" si="17"/>
        <v>1.3261955589475303</v>
      </c>
      <c r="E112">
        <f t="shared" ca="1" si="13"/>
        <v>-6.7025708418297338E-13</v>
      </c>
      <c r="F112">
        <f t="shared" ca="1" si="18"/>
        <v>1.3261955589468599</v>
      </c>
      <c r="G112">
        <f t="shared" ca="1" si="14"/>
        <v>0.14872001116052966</v>
      </c>
      <c r="H112">
        <f t="shared" ca="1" si="19"/>
        <v>1.4749155701073895</v>
      </c>
      <c r="J112">
        <f t="shared" ca="1" si="15"/>
        <v>0.14872001115985922</v>
      </c>
      <c r="L112">
        <f t="shared" si="20"/>
        <v>9.900990099009908E-3</v>
      </c>
      <c r="M112">
        <f t="shared" si="21"/>
        <v>3.9603960396039639E-4</v>
      </c>
      <c r="N112">
        <f t="shared" ca="1" si="22"/>
        <v>4.2408073526051782</v>
      </c>
      <c r="O112">
        <f t="shared" ca="1" si="23"/>
        <v>4.1830969450215525</v>
      </c>
      <c r="P112">
        <f t="shared" si="16"/>
        <v>3.8035643564356467E-4</v>
      </c>
    </row>
  </sheetData>
  <sortState xmlns:xlrd2="http://schemas.microsoft.com/office/spreadsheetml/2017/richdata2" ref="Q45:R55">
    <sortCondition descending="1" ref="R4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2020-07-02T13:26:35Z</dcterms:created>
  <dcterms:modified xsi:type="dcterms:W3CDTF">2020-07-02T16:04:51Z</dcterms:modified>
</cp:coreProperties>
</file>