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KF-ATTITUDE\"/>
    </mc:Choice>
  </mc:AlternateContent>
  <xr:revisionPtr revIDLastSave="0" documentId="13_ncr:1_{C6EC987F-2EA3-46DF-A5C4-B87633067A21}" xr6:coauthVersionLast="45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3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G14" i="1"/>
  <c r="G15" i="1" s="1"/>
  <c r="D13" i="1"/>
  <c r="G13" i="1"/>
  <c r="K2" i="1"/>
  <c r="G16" i="1" l="1"/>
  <c r="D15" i="1"/>
  <c r="D14" i="1"/>
  <c r="F14" i="1"/>
  <c r="I17" i="1"/>
  <c r="K17" i="1" s="1"/>
  <c r="F13" i="1"/>
  <c r="I112" i="1"/>
  <c r="K112" i="1" s="1"/>
  <c r="I108" i="1"/>
  <c r="K108" i="1" s="1"/>
  <c r="I104" i="1"/>
  <c r="K104" i="1" s="1"/>
  <c r="I100" i="1"/>
  <c r="K100" i="1" s="1"/>
  <c r="I96" i="1"/>
  <c r="K96" i="1" s="1"/>
  <c r="I92" i="1"/>
  <c r="K92" i="1" s="1"/>
  <c r="I88" i="1"/>
  <c r="K88" i="1" s="1"/>
  <c r="I84" i="1"/>
  <c r="K84" i="1" s="1"/>
  <c r="I80" i="1"/>
  <c r="K80" i="1" s="1"/>
  <c r="I76" i="1"/>
  <c r="K76" i="1" s="1"/>
  <c r="I72" i="1"/>
  <c r="K72" i="1" s="1"/>
  <c r="I68" i="1"/>
  <c r="K68" i="1" s="1"/>
  <c r="I64" i="1"/>
  <c r="K64" i="1" s="1"/>
  <c r="I60" i="1"/>
  <c r="K60" i="1" s="1"/>
  <c r="I56" i="1"/>
  <c r="K56" i="1" s="1"/>
  <c r="I52" i="1"/>
  <c r="K52" i="1" s="1"/>
  <c r="I48" i="1"/>
  <c r="K48" i="1" s="1"/>
  <c r="I44" i="1"/>
  <c r="K44" i="1" s="1"/>
  <c r="I40" i="1"/>
  <c r="K40" i="1" s="1"/>
  <c r="I36" i="1"/>
  <c r="K36" i="1" s="1"/>
  <c r="I32" i="1"/>
  <c r="K32" i="1" s="1"/>
  <c r="I28" i="1"/>
  <c r="K28" i="1" s="1"/>
  <c r="I24" i="1"/>
  <c r="K24" i="1" s="1"/>
  <c r="I20" i="1"/>
  <c r="K20" i="1" s="1"/>
  <c r="I16" i="1"/>
  <c r="K16" i="1" s="1"/>
  <c r="I111" i="1"/>
  <c r="K111" i="1" s="1"/>
  <c r="I107" i="1"/>
  <c r="K107" i="1" s="1"/>
  <c r="I103" i="1"/>
  <c r="K103" i="1" s="1"/>
  <c r="I99" i="1"/>
  <c r="K99" i="1" s="1"/>
  <c r="I95" i="1"/>
  <c r="K95" i="1" s="1"/>
  <c r="I91" i="1"/>
  <c r="K91" i="1" s="1"/>
  <c r="I87" i="1"/>
  <c r="K87" i="1" s="1"/>
  <c r="I83" i="1"/>
  <c r="K83" i="1" s="1"/>
  <c r="I79" i="1"/>
  <c r="K79" i="1" s="1"/>
  <c r="I75" i="1"/>
  <c r="K75" i="1" s="1"/>
  <c r="I71" i="1"/>
  <c r="K71" i="1" s="1"/>
  <c r="I67" i="1"/>
  <c r="K67" i="1" s="1"/>
  <c r="I63" i="1"/>
  <c r="K63" i="1" s="1"/>
  <c r="I59" i="1"/>
  <c r="K59" i="1" s="1"/>
  <c r="I55" i="1"/>
  <c r="K55" i="1" s="1"/>
  <c r="I51" i="1"/>
  <c r="K51" i="1" s="1"/>
  <c r="I47" i="1"/>
  <c r="K47" i="1" s="1"/>
  <c r="I43" i="1"/>
  <c r="K43" i="1" s="1"/>
  <c r="I39" i="1"/>
  <c r="K39" i="1" s="1"/>
  <c r="I35" i="1"/>
  <c r="K35" i="1" s="1"/>
  <c r="I31" i="1"/>
  <c r="K31" i="1" s="1"/>
  <c r="I27" i="1"/>
  <c r="K27" i="1" s="1"/>
  <c r="I23" i="1"/>
  <c r="K23" i="1" s="1"/>
  <c r="I19" i="1"/>
  <c r="K19" i="1" s="1"/>
  <c r="I15" i="1"/>
  <c r="K15" i="1" s="1"/>
  <c r="I110" i="1"/>
  <c r="K110" i="1" s="1"/>
  <c r="I106" i="1"/>
  <c r="K106" i="1" s="1"/>
  <c r="I102" i="1"/>
  <c r="K102" i="1" s="1"/>
  <c r="I98" i="1"/>
  <c r="K98" i="1" s="1"/>
  <c r="I94" i="1"/>
  <c r="K94" i="1" s="1"/>
  <c r="I90" i="1"/>
  <c r="K90" i="1" s="1"/>
  <c r="I86" i="1"/>
  <c r="K86" i="1" s="1"/>
  <c r="I82" i="1"/>
  <c r="K82" i="1" s="1"/>
  <c r="I78" i="1"/>
  <c r="K78" i="1" s="1"/>
  <c r="I74" i="1"/>
  <c r="K74" i="1" s="1"/>
  <c r="I70" i="1"/>
  <c r="K70" i="1" s="1"/>
  <c r="I66" i="1"/>
  <c r="K66" i="1" s="1"/>
  <c r="I62" i="1"/>
  <c r="K62" i="1" s="1"/>
  <c r="I58" i="1"/>
  <c r="K58" i="1" s="1"/>
  <c r="I54" i="1"/>
  <c r="K54" i="1" s="1"/>
  <c r="I50" i="1"/>
  <c r="K50" i="1" s="1"/>
  <c r="I46" i="1"/>
  <c r="K46" i="1" s="1"/>
  <c r="I42" i="1"/>
  <c r="K42" i="1" s="1"/>
  <c r="I38" i="1"/>
  <c r="K38" i="1" s="1"/>
  <c r="I34" i="1"/>
  <c r="K34" i="1" s="1"/>
  <c r="I30" i="1"/>
  <c r="K30" i="1" s="1"/>
  <c r="I26" i="1"/>
  <c r="K26" i="1" s="1"/>
  <c r="I22" i="1"/>
  <c r="K22" i="1" s="1"/>
  <c r="I18" i="1"/>
  <c r="K18" i="1" s="1"/>
  <c r="I14" i="1"/>
  <c r="K14" i="1" s="1"/>
  <c r="I113" i="1"/>
  <c r="K113" i="1" s="1"/>
  <c r="I109" i="1"/>
  <c r="K109" i="1" s="1"/>
  <c r="I105" i="1"/>
  <c r="K105" i="1" s="1"/>
  <c r="I101" i="1"/>
  <c r="K101" i="1" s="1"/>
  <c r="I97" i="1"/>
  <c r="K97" i="1" s="1"/>
  <c r="I93" i="1"/>
  <c r="K93" i="1" s="1"/>
  <c r="I89" i="1"/>
  <c r="K89" i="1" s="1"/>
  <c r="I85" i="1"/>
  <c r="K85" i="1" s="1"/>
  <c r="I81" i="1"/>
  <c r="K81" i="1" s="1"/>
  <c r="I77" i="1"/>
  <c r="K77" i="1" s="1"/>
  <c r="I73" i="1"/>
  <c r="K73" i="1" s="1"/>
  <c r="I69" i="1"/>
  <c r="K69" i="1" s="1"/>
  <c r="I65" i="1"/>
  <c r="K65" i="1" s="1"/>
  <c r="I61" i="1"/>
  <c r="K61" i="1" s="1"/>
  <c r="I57" i="1"/>
  <c r="K57" i="1" s="1"/>
  <c r="I53" i="1"/>
  <c r="K53" i="1" s="1"/>
  <c r="I49" i="1"/>
  <c r="K49" i="1" s="1"/>
  <c r="I45" i="1"/>
  <c r="K45" i="1" s="1"/>
  <c r="I41" i="1"/>
  <c r="K41" i="1" s="1"/>
  <c r="I37" i="1"/>
  <c r="K37" i="1" s="1"/>
  <c r="I33" i="1"/>
  <c r="K33" i="1" s="1"/>
  <c r="I29" i="1"/>
  <c r="K29" i="1" s="1"/>
  <c r="I25" i="1"/>
  <c r="K25" i="1" s="1"/>
  <c r="I21" i="1"/>
  <c r="K21" i="1" s="1"/>
  <c r="D16" i="1"/>
  <c r="G17" i="1"/>
  <c r="F16" i="1"/>
  <c r="J16" i="1" s="1"/>
  <c r="F15" i="1"/>
  <c r="I13" i="1"/>
  <c r="K13" i="1" s="1"/>
  <c r="J13" i="1" l="1"/>
  <c r="J15" i="1"/>
  <c r="J14" i="1"/>
  <c r="D17" i="1"/>
  <c r="F17" i="1" s="1"/>
  <c r="J17" i="1" s="1"/>
  <c r="G18" i="1"/>
  <c r="G19" i="1" l="1"/>
  <c r="D18" i="1"/>
  <c r="F18" i="1" s="1"/>
  <c r="J18" i="1" s="1"/>
  <c r="D19" i="1" l="1"/>
  <c r="F19" i="1" s="1"/>
  <c r="J19" i="1" s="1"/>
  <c r="G20" i="1"/>
  <c r="B8" i="1"/>
  <c r="B7" i="1"/>
  <c r="B20" i="1" s="1"/>
  <c r="D20" i="1" l="1"/>
  <c r="F20" i="1" s="1"/>
  <c r="J20" i="1" s="1"/>
  <c r="G21" i="1"/>
  <c r="B100" i="1"/>
  <c r="B84" i="1"/>
  <c r="B72" i="1"/>
  <c r="B64" i="1"/>
  <c r="B60" i="1"/>
  <c r="B44" i="1"/>
  <c r="B40" i="1"/>
  <c r="B36" i="1"/>
  <c r="B32" i="1"/>
  <c r="B28" i="1"/>
  <c r="B24" i="1"/>
  <c r="B16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04" i="1"/>
  <c r="B92" i="1"/>
  <c r="B80" i="1"/>
  <c r="B56" i="1"/>
  <c r="B110" i="1"/>
  <c r="B102" i="1"/>
  <c r="B94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12" i="1"/>
  <c r="B96" i="1"/>
  <c r="B76" i="1"/>
  <c r="B48" i="1"/>
  <c r="B13" i="1"/>
  <c r="B106" i="1"/>
  <c r="B98" i="1"/>
  <c r="B90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08" i="1"/>
  <c r="B88" i="1"/>
  <c r="B68" i="1"/>
  <c r="B52" i="1"/>
  <c r="D21" i="1" l="1"/>
  <c r="F21" i="1" s="1"/>
  <c r="J21" i="1" s="1"/>
  <c r="G22" i="1"/>
  <c r="G23" i="1" l="1"/>
  <c r="D22" i="1"/>
  <c r="F22" i="1" s="1"/>
  <c r="J22" i="1" s="1"/>
  <c r="D23" i="1" l="1"/>
  <c r="F23" i="1" s="1"/>
  <c r="J23" i="1" s="1"/>
  <c r="G24" i="1"/>
  <c r="D24" i="1" l="1"/>
  <c r="F24" i="1" s="1"/>
  <c r="J24" i="1" s="1"/>
  <c r="G25" i="1"/>
  <c r="D25" i="1" l="1"/>
  <c r="F25" i="1" s="1"/>
  <c r="J25" i="1" s="1"/>
  <c r="G26" i="1"/>
  <c r="G27" i="1" l="1"/>
  <c r="D26" i="1"/>
  <c r="F26" i="1" s="1"/>
  <c r="J26" i="1" s="1"/>
  <c r="D27" i="1" l="1"/>
  <c r="F27" i="1" s="1"/>
  <c r="J27" i="1" s="1"/>
  <c r="G28" i="1"/>
  <c r="D28" i="1" l="1"/>
  <c r="F28" i="1" s="1"/>
  <c r="J28" i="1" s="1"/>
  <c r="G29" i="1"/>
  <c r="D29" i="1" l="1"/>
  <c r="F29" i="1" s="1"/>
  <c r="J29" i="1" s="1"/>
  <c r="G30" i="1"/>
  <c r="G31" i="1" l="1"/>
  <c r="D30" i="1"/>
  <c r="F30" i="1" s="1"/>
  <c r="J30" i="1" s="1"/>
  <c r="D31" i="1" l="1"/>
  <c r="F31" i="1" s="1"/>
  <c r="J31" i="1" s="1"/>
  <c r="G32" i="1"/>
  <c r="D32" i="1" l="1"/>
  <c r="F32" i="1" s="1"/>
  <c r="J32" i="1" s="1"/>
  <c r="G33" i="1"/>
  <c r="D33" i="1" l="1"/>
  <c r="F33" i="1" s="1"/>
  <c r="J33" i="1" s="1"/>
  <c r="G34" i="1"/>
  <c r="G35" i="1" l="1"/>
  <c r="D34" i="1"/>
  <c r="F34" i="1" s="1"/>
  <c r="J34" i="1" s="1"/>
  <c r="D35" i="1" l="1"/>
  <c r="F35" i="1" s="1"/>
  <c r="J35" i="1" s="1"/>
  <c r="G36" i="1"/>
  <c r="D36" i="1" l="1"/>
  <c r="F36" i="1" s="1"/>
  <c r="J36" i="1" s="1"/>
  <c r="G37" i="1"/>
  <c r="D37" i="1" l="1"/>
  <c r="F37" i="1" s="1"/>
  <c r="J37" i="1" s="1"/>
  <c r="G38" i="1"/>
  <c r="G39" i="1" l="1"/>
  <c r="D38" i="1"/>
  <c r="F38" i="1" s="1"/>
  <c r="J38" i="1" s="1"/>
  <c r="D39" i="1" l="1"/>
  <c r="F39" i="1" s="1"/>
  <c r="J39" i="1" s="1"/>
  <c r="G40" i="1"/>
  <c r="D40" i="1" l="1"/>
  <c r="F40" i="1" s="1"/>
  <c r="J40" i="1" s="1"/>
  <c r="G41" i="1"/>
  <c r="D41" i="1" l="1"/>
  <c r="F41" i="1" s="1"/>
  <c r="J41" i="1" s="1"/>
  <c r="G42" i="1"/>
  <c r="G43" i="1" l="1"/>
  <c r="D42" i="1"/>
  <c r="F42" i="1" s="1"/>
  <c r="J42" i="1" s="1"/>
  <c r="D43" i="1" l="1"/>
  <c r="F43" i="1" s="1"/>
  <c r="J43" i="1" s="1"/>
  <c r="G44" i="1"/>
  <c r="D44" i="1" l="1"/>
  <c r="F44" i="1" s="1"/>
  <c r="J44" i="1" s="1"/>
  <c r="G45" i="1"/>
  <c r="D45" i="1" l="1"/>
  <c r="F45" i="1" s="1"/>
  <c r="J45" i="1" s="1"/>
  <c r="G46" i="1"/>
  <c r="G47" i="1" l="1"/>
  <c r="D46" i="1"/>
  <c r="F46" i="1" s="1"/>
  <c r="J46" i="1" s="1"/>
  <c r="D47" i="1" l="1"/>
  <c r="F47" i="1" s="1"/>
  <c r="J47" i="1" s="1"/>
  <c r="G48" i="1"/>
  <c r="D48" i="1" l="1"/>
  <c r="F48" i="1" s="1"/>
  <c r="J48" i="1" s="1"/>
  <c r="G49" i="1"/>
  <c r="D49" i="1" l="1"/>
  <c r="F49" i="1" s="1"/>
  <c r="J49" i="1" s="1"/>
  <c r="G50" i="1"/>
  <c r="G51" i="1" l="1"/>
  <c r="D50" i="1"/>
  <c r="F50" i="1" s="1"/>
  <c r="J50" i="1" s="1"/>
  <c r="D51" i="1" l="1"/>
  <c r="F51" i="1" s="1"/>
  <c r="J51" i="1" s="1"/>
  <c r="G52" i="1"/>
  <c r="D52" i="1" l="1"/>
  <c r="F52" i="1" s="1"/>
  <c r="J52" i="1" s="1"/>
  <c r="G53" i="1"/>
  <c r="D53" i="1" l="1"/>
  <c r="F53" i="1" s="1"/>
  <c r="J53" i="1" s="1"/>
  <c r="G54" i="1"/>
  <c r="G55" i="1" l="1"/>
  <c r="D54" i="1"/>
  <c r="F54" i="1" s="1"/>
  <c r="J54" i="1" s="1"/>
  <c r="D55" i="1" l="1"/>
  <c r="F55" i="1" s="1"/>
  <c r="J55" i="1" s="1"/>
  <c r="G56" i="1"/>
  <c r="D56" i="1" l="1"/>
  <c r="F56" i="1" s="1"/>
  <c r="J56" i="1" s="1"/>
  <c r="G57" i="1"/>
  <c r="D57" i="1" l="1"/>
  <c r="F57" i="1" s="1"/>
  <c r="J57" i="1" s="1"/>
  <c r="G58" i="1"/>
  <c r="G59" i="1" l="1"/>
  <c r="D58" i="1"/>
  <c r="F58" i="1" s="1"/>
  <c r="J58" i="1" s="1"/>
  <c r="D59" i="1" l="1"/>
  <c r="F59" i="1" s="1"/>
  <c r="J59" i="1" s="1"/>
  <c r="G60" i="1"/>
  <c r="D60" i="1" l="1"/>
  <c r="F60" i="1" s="1"/>
  <c r="J60" i="1" s="1"/>
  <c r="G61" i="1"/>
  <c r="D61" i="1" l="1"/>
  <c r="F61" i="1" s="1"/>
  <c r="J61" i="1" s="1"/>
  <c r="G62" i="1"/>
  <c r="G63" i="1" l="1"/>
  <c r="D62" i="1"/>
  <c r="F62" i="1" s="1"/>
  <c r="J62" i="1" s="1"/>
  <c r="D63" i="1" l="1"/>
  <c r="F63" i="1" s="1"/>
  <c r="J63" i="1" s="1"/>
  <c r="G64" i="1"/>
  <c r="D64" i="1" l="1"/>
  <c r="F64" i="1" s="1"/>
  <c r="J64" i="1" s="1"/>
  <c r="G65" i="1"/>
  <c r="D65" i="1" l="1"/>
  <c r="F65" i="1" s="1"/>
  <c r="J65" i="1" s="1"/>
  <c r="G66" i="1"/>
  <c r="G67" i="1" l="1"/>
  <c r="D66" i="1"/>
  <c r="F66" i="1" s="1"/>
  <c r="J66" i="1" s="1"/>
  <c r="D67" i="1" l="1"/>
  <c r="F67" i="1" s="1"/>
  <c r="J67" i="1" s="1"/>
  <c r="G68" i="1"/>
  <c r="D68" i="1" l="1"/>
  <c r="F68" i="1" s="1"/>
  <c r="J68" i="1" s="1"/>
  <c r="G69" i="1"/>
  <c r="D69" i="1" l="1"/>
  <c r="F69" i="1" s="1"/>
  <c r="J69" i="1" s="1"/>
  <c r="G70" i="1"/>
  <c r="G71" i="1" l="1"/>
  <c r="D70" i="1"/>
  <c r="F70" i="1" s="1"/>
  <c r="J70" i="1" s="1"/>
  <c r="D71" i="1" l="1"/>
  <c r="F71" i="1" s="1"/>
  <c r="J71" i="1" s="1"/>
  <c r="G72" i="1"/>
  <c r="D72" i="1" l="1"/>
  <c r="F72" i="1" s="1"/>
  <c r="J72" i="1" s="1"/>
  <c r="G73" i="1"/>
  <c r="D73" i="1" l="1"/>
  <c r="F73" i="1" s="1"/>
  <c r="J73" i="1" s="1"/>
  <c r="G74" i="1"/>
  <c r="G75" i="1" l="1"/>
  <c r="D74" i="1"/>
  <c r="F74" i="1" s="1"/>
  <c r="J74" i="1" s="1"/>
  <c r="D75" i="1" l="1"/>
  <c r="F75" i="1" s="1"/>
  <c r="J75" i="1" s="1"/>
  <c r="G76" i="1"/>
  <c r="D76" i="1" l="1"/>
  <c r="F76" i="1" s="1"/>
  <c r="J76" i="1" s="1"/>
  <c r="G77" i="1"/>
  <c r="D77" i="1" l="1"/>
  <c r="F77" i="1" s="1"/>
  <c r="J77" i="1" s="1"/>
  <c r="G78" i="1"/>
  <c r="G79" i="1" l="1"/>
  <c r="D78" i="1"/>
  <c r="F78" i="1" s="1"/>
  <c r="J78" i="1" s="1"/>
  <c r="D79" i="1" l="1"/>
  <c r="F79" i="1" s="1"/>
  <c r="J79" i="1" s="1"/>
  <c r="G80" i="1"/>
  <c r="D80" i="1" l="1"/>
  <c r="F80" i="1" s="1"/>
  <c r="J80" i="1" s="1"/>
  <c r="G81" i="1"/>
  <c r="D81" i="1" l="1"/>
  <c r="F81" i="1" s="1"/>
  <c r="J81" i="1" s="1"/>
  <c r="G82" i="1"/>
  <c r="G83" i="1" l="1"/>
  <c r="D82" i="1"/>
  <c r="F82" i="1" s="1"/>
  <c r="J82" i="1" s="1"/>
  <c r="D83" i="1" l="1"/>
  <c r="F83" i="1" s="1"/>
  <c r="J83" i="1" s="1"/>
  <c r="G84" i="1"/>
  <c r="D84" i="1" l="1"/>
  <c r="F84" i="1" s="1"/>
  <c r="J84" i="1" s="1"/>
  <c r="G85" i="1"/>
  <c r="D85" i="1" l="1"/>
  <c r="F85" i="1" s="1"/>
  <c r="J85" i="1" s="1"/>
  <c r="G86" i="1"/>
  <c r="G87" i="1" l="1"/>
  <c r="D86" i="1"/>
  <c r="F86" i="1" s="1"/>
  <c r="J86" i="1" s="1"/>
  <c r="D87" i="1" l="1"/>
  <c r="F87" i="1" s="1"/>
  <c r="J87" i="1" s="1"/>
  <c r="G88" i="1"/>
  <c r="D88" i="1" l="1"/>
  <c r="F88" i="1" s="1"/>
  <c r="J88" i="1" s="1"/>
  <c r="G89" i="1"/>
  <c r="D89" i="1" l="1"/>
  <c r="F89" i="1" s="1"/>
  <c r="J89" i="1" s="1"/>
  <c r="G90" i="1"/>
  <c r="G91" i="1" l="1"/>
  <c r="D90" i="1"/>
  <c r="F90" i="1" s="1"/>
  <c r="J90" i="1" s="1"/>
  <c r="D91" i="1" l="1"/>
  <c r="F91" i="1" s="1"/>
  <c r="J91" i="1" s="1"/>
  <c r="G92" i="1"/>
  <c r="D92" i="1" l="1"/>
  <c r="F92" i="1" s="1"/>
  <c r="J92" i="1" s="1"/>
  <c r="G93" i="1"/>
  <c r="D93" i="1" l="1"/>
  <c r="F93" i="1" s="1"/>
  <c r="J93" i="1" s="1"/>
  <c r="G94" i="1"/>
  <c r="G95" i="1" l="1"/>
  <c r="D94" i="1"/>
  <c r="F94" i="1" s="1"/>
  <c r="J94" i="1" s="1"/>
  <c r="D95" i="1" l="1"/>
  <c r="F95" i="1" s="1"/>
  <c r="J95" i="1" s="1"/>
  <c r="G96" i="1"/>
  <c r="D96" i="1" l="1"/>
  <c r="F96" i="1" s="1"/>
  <c r="J96" i="1" s="1"/>
  <c r="G97" i="1"/>
  <c r="D97" i="1" l="1"/>
  <c r="F97" i="1" s="1"/>
  <c r="J97" i="1" s="1"/>
  <c r="G98" i="1"/>
  <c r="G99" i="1" l="1"/>
  <c r="D98" i="1"/>
  <c r="F98" i="1" s="1"/>
  <c r="J98" i="1" s="1"/>
  <c r="D99" i="1" l="1"/>
  <c r="F99" i="1" s="1"/>
  <c r="J99" i="1" s="1"/>
  <c r="G100" i="1"/>
  <c r="D100" i="1" l="1"/>
  <c r="F100" i="1" s="1"/>
  <c r="J100" i="1" s="1"/>
  <c r="G101" i="1"/>
  <c r="G102" i="1" l="1"/>
  <c r="D101" i="1"/>
  <c r="F101" i="1" s="1"/>
  <c r="J101" i="1" s="1"/>
  <c r="G103" i="1" l="1"/>
  <c r="D102" i="1"/>
  <c r="F102" i="1" s="1"/>
  <c r="J102" i="1" s="1"/>
  <c r="D103" i="1" l="1"/>
  <c r="F103" i="1" s="1"/>
  <c r="J103" i="1" s="1"/>
  <c r="G104" i="1"/>
  <c r="D104" i="1" l="1"/>
  <c r="F104" i="1" s="1"/>
  <c r="J104" i="1" s="1"/>
  <c r="G105" i="1"/>
  <c r="D105" i="1" l="1"/>
  <c r="F105" i="1" s="1"/>
  <c r="J105" i="1" s="1"/>
  <c r="G106" i="1"/>
  <c r="G107" i="1" l="1"/>
  <c r="D106" i="1"/>
  <c r="F106" i="1" s="1"/>
  <c r="J106" i="1" s="1"/>
  <c r="D107" i="1" l="1"/>
  <c r="F107" i="1" s="1"/>
  <c r="J107" i="1" s="1"/>
  <c r="G108" i="1"/>
  <c r="D108" i="1" l="1"/>
  <c r="F108" i="1" s="1"/>
  <c r="J108" i="1" s="1"/>
  <c r="G109" i="1"/>
  <c r="D109" i="1" l="1"/>
  <c r="F109" i="1" s="1"/>
  <c r="J109" i="1" s="1"/>
  <c r="G110" i="1"/>
  <c r="G111" i="1" l="1"/>
  <c r="D110" i="1"/>
  <c r="F110" i="1" s="1"/>
  <c r="J110" i="1" s="1"/>
  <c r="D111" i="1" l="1"/>
  <c r="F111" i="1" s="1"/>
  <c r="J111" i="1" s="1"/>
  <c r="G112" i="1"/>
  <c r="D112" i="1" l="1"/>
  <c r="F112" i="1" s="1"/>
  <c r="J112" i="1" s="1"/>
  <c r="G113" i="1"/>
  <c r="D113" i="1" l="1"/>
  <c r="F113" i="1" s="1"/>
  <c r="J113" i="1" s="1"/>
</calcChain>
</file>

<file path=xl/sharedStrings.xml><?xml version="1.0" encoding="utf-8"?>
<sst xmlns="http://schemas.openxmlformats.org/spreadsheetml/2006/main" count="43" uniqueCount="37">
  <si>
    <t>k</t>
  </si>
  <si>
    <t>t</t>
  </si>
  <si>
    <t>t_min</t>
  </si>
  <si>
    <t>t_max</t>
  </si>
  <si>
    <t>s</t>
  </si>
  <si>
    <t>TIME CONVERSION</t>
  </si>
  <si>
    <t>implicit samplig rate</t>
  </si>
  <si>
    <t>m</t>
  </si>
  <si>
    <t>q</t>
  </si>
  <si>
    <t>s/div</t>
  </si>
  <si>
    <t>x_0</t>
  </si>
  <si>
    <t>mean</t>
  </si>
  <si>
    <t>std dev</t>
  </si>
  <si>
    <t>v_t</t>
  </si>
  <si>
    <t>MEASUREMENT NOISE</t>
  </si>
  <si>
    <t>z_t</t>
  </si>
  <si>
    <t>INITIAL STATE</t>
  </si>
  <si>
    <t>MODEL</t>
  </si>
  <si>
    <t>z_t = x_t + v_t</t>
  </si>
  <si>
    <t>KALMAN GAIN</t>
  </si>
  <si>
    <t>PREDICTION ERROR</t>
  </si>
  <si>
    <t>SENSOR AVERAGE NOISE</t>
  </si>
  <si>
    <t>r</t>
  </si>
  <si>
    <t>p_t = (1-g_t)*p_t-1</t>
  </si>
  <si>
    <t>x_^_t = x_^_t-1 + g_t*(z_t - x_^_t-1)</t>
  </si>
  <si>
    <t>x_^_t = a*x_^_t-1</t>
  </si>
  <si>
    <t>STATE PREDICTION UPDATE
(POSTERIOR)</t>
  </si>
  <si>
    <t>PREDICT</t>
  </si>
  <si>
    <t>UPDATE</t>
  </si>
  <si>
    <t>p_k = a*p_t-1*a</t>
  </si>
  <si>
    <t>g_t = p_k/(p_k + r)</t>
  </si>
  <si>
    <t>OBSERVATIONS</t>
  </si>
  <si>
    <t>STATE
(PRIOR)</t>
  </si>
  <si>
    <t>ACTUAL VALUE</t>
  </si>
  <si>
    <t>m^2</t>
  </si>
  <si>
    <t>a</t>
  </si>
  <si>
    <t>x_t = a*x_t-1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</si>
</sst>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Foglio1!$D$11</c:f>
              <c:strCache>
                <c:ptCount val="1"/>
                <c:pt idx="0">
                  <c:v>ACTUAL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Foglio1!$D$13:$D$113</c:f>
              <c:numCache>
                <c:formatCode>General</c:formatCode>
                <c:ptCount val="101"/>
                <c:pt idx="0">
                  <c:v>900</c:v>
                </c:pt>
                <c:pt idx="1">
                  <c:v>810</c:v>
                </c:pt>
                <c:pt idx="2">
                  <c:v>729</c:v>
                </c:pt>
                <c:pt idx="3">
                  <c:v>656.1</c:v>
                </c:pt>
                <c:pt idx="4">
                  <c:v>590.49</c:v>
                </c:pt>
                <c:pt idx="5">
                  <c:v>531.44100000000003</c:v>
                </c:pt>
                <c:pt idx="6">
                  <c:v>478.29690000000005</c:v>
                </c:pt>
                <c:pt idx="7">
                  <c:v>430.46721000000008</c:v>
                </c:pt>
                <c:pt idx="8">
                  <c:v>387.42048900000009</c:v>
                </c:pt>
                <c:pt idx="9">
                  <c:v>348.6784401000001</c:v>
                </c:pt>
                <c:pt idx="10">
                  <c:v>313.8105960900001</c:v>
                </c:pt>
                <c:pt idx="11">
                  <c:v>282.42953648100013</c:v>
                </c:pt>
                <c:pt idx="12">
                  <c:v>254.18658283290011</c:v>
                </c:pt>
                <c:pt idx="13">
                  <c:v>228.76792454961011</c:v>
                </c:pt>
                <c:pt idx="14">
                  <c:v>205.89113209464909</c:v>
                </c:pt>
                <c:pt idx="15">
                  <c:v>185.3020188851842</c:v>
                </c:pt>
                <c:pt idx="16">
                  <c:v>166.77181699666579</c:v>
                </c:pt>
                <c:pt idx="17">
                  <c:v>150.09463529699923</c:v>
                </c:pt>
                <c:pt idx="18">
                  <c:v>135.0851717672993</c:v>
                </c:pt>
                <c:pt idx="19">
                  <c:v>121.57665459056938</c:v>
                </c:pt>
                <c:pt idx="20">
                  <c:v>109.41898913151245</c:v>
                </c:pt>
                <c:pt idx="21">
                  <c:v>98.477090218361198</c:v>
                </c:pt>
                <c:pt idx="22">
                  <c:v>88.629381196525074</c:v>
                </c:pt>
                <c:pt idx="23">
                  <c:v>79.766443076872562</c:v>
                </c:pt>
                <c:pt idx="24">
                  <c:v>71.78979876918531</c:v>
                </c:pt>
                <c:pt idx="25">
                  <c:v>64.610818892266778</c:v>
                </c:pt>
                <c:pt idx="26">
                  <c:v>58.149737003040102</c:v>
                </c:pt>
                <c:pt idx="27">
                  <c:v>52.334763302736093</c:v>
                </c:pt>
                <c:pt idx="28">
                  <c:v>47.101286972462482</c:v>
                </c:pt>
                <c:pt idx="29">
                  <c:v>42.391158275216235</c:v>
                </c:pt>
                <c:pt idx="30">
                  <c:v>38.152042447694612</c:v>
                </c:pt>
                <c:pt idx="31">
                  <c:v>34.336838202925151</c:v>
                </c:pt>
                <c:pt idx="32">
                  <c:v>30.903154382632636</c:v>
                </c:pt>
                <c:pt idx="33">
                  <c:v>27.812838944369371</c:v>
                </c:pt>
                <c:pt idx="34">
                  <c:v>25.031555049932436</c:v>
                </c:pt>
                <c:pt idx="35">
                  <c:v>22.528399544939194</c:v>
                </c:pt>
                <c:pt idx="36">
                  <c:v>20.275559590445276</c:v>
                </c:pt>
                <c:pt idx="37">
                  <c:v>18.248003631400749</c:v>
                </c:pt>
                <c:pt idx="38">
                  <c:v>16.423203268260675</c:v>
                </c:pt>
                <c:pt idx="39">
                  <c:v>14.780882941434609</c:v>
                </c:pt>
                <c:pt idx="40">
                  <c:v>13.302794647291147</c:v>
                </c:pt>
                <c:pt idx="41">
                  <c:v>11.972515182562033</c:v>
                </c:pt>
                <c:pt idx="42">
                  <c:v>10.775263664305829</c:v>
                </c:pt>
                <c:pt idx="43">
                  <c:v>9.6977372978752463</c:v>
                </c:pt>
                <c:pt idx="44">
                  <c:v>8.7279635680877217</c:v>
                </c:pt>
                <c:pt idx="45">
                  <c:v>7.8551672112789497</c:v>
                </c:pt>
                <c:pt idx="46">
                  <c:v>7.0696504901510551</c:v>
                </c:pt>
                <c:pt idx="47">
                  <c:v>6.3626854411359499</c:v>
                </c:pt>
                <c:pt idx="48">
                  <c:v>5.7264168970223555</c:v>
                </c:pt>
                <c:pt idx="49">
                  <c:v>5.1537752073201197</c:v>
                </c:pt>
                <c:pt idx="50">
                  <c:v>4.6383976865881076</c:v>
                </c:pt>
                <c:pt idx="51">
                  <c:v>4.1745579179292971</c:v>
                </c:pt>
                <c:pt idx="52">
                  <c:v>3.7571021261363673</c:v>
                </c:pt>
                <c:pt idx="53">
                  <c:v>3.3813919135227306</c:v>
                </c:pt>
                <c:pt idx="54">
                  <c:v>3.0432527221704575</c:v>
                </c:pt>
                <c:pt idx="55">
                  <c:v>2.7389274499534118</c:v>
                </c:pt>
                <c:pt idx="56">
                  <c:v>2.4650347049580708</c:v>
                </c:pt>
                <c:pt idx="57">
                  <c:v>2.2185312344622639</c:v>
                </c:pt>
                <c:pt idx="58">
                  <c:v>1.9966781110160374</c:v>
                </c:pt>
                <c:pt idx="59">
                  <c:v>1.7970102999144337</c:v>
                </c:pt>
                <c:pt idx="60">
                  <c:v>1.6173092699229903</c:v>
                </c:pt>
                <c:pt idx="61">
                  <c:v>1.4555783429306912</c:v>
                </c:pt>
                <c:pt idx="62">
                  <c:v>1.3100205086376222</c:v>
                </c:pt>
                <c:pt idx="63">
                  <c:v>1.1790184577738601</c:v>
                </c:pt>
                <c:pt idx="64">
                  <c:v>1.0611166119964741</c:v>
                </c:pt>
                <c:pt idx="65">
                  <c:v>0.95500495079682668</c:v>
                </c:pt>
                <c:pt idx="66">
                  <c:v>0.85950445571714407</c:v>
                </c:pt>
                <c:pt idx="67">
                  <c:v>0.77355401014542968</c:v>
                </c:pt>
                <c:pt idx="68">
                  <c:v>0.69619860913088671</c:v>
                </c:pt>
                <c:pt idx="69">
                  <c:v>0.62657874821779802</c:v>
                </c:pt>
                <c:pt idx="70">
                  <c:v>0.56392087339601826</c:v>
                </c:pt>
                <c:pt idx="71">
                  <c:v>0.50752878605641649</c:v>
                </c:pt>
                <c:pt idx="72">
                  <c:v>0.45677590745077484</c:v>
                </c:pt>
                <c:pt idx="73">
                  <c:v>0.41109831670569735</c:v>
                </c:pt>
                <c:pt idx="74">
                  <c:v>0.3699884850351276</c:v>
                </c:pt>
                <c:pt idx="75">
                  <c:v>0.33298963653161484</c:v>
                </c:pt>
                <c:pt idx="76">
                  <c:v>0.29969067287845336</c:v>
                </c:pt>
                <c:pt idx="77">
                  <c:v>0.26972160559060804</c:v>
                </c:pt>
                <c:pt idx="78">
                  <c:v>0.24274944503154725</c:v>
                </c:pt>
                <c:pt idx="79">
                  <c:v>0.21847450052839251</c:v>
                </c:pt>
                <c:pt idx="80">
                  <c:v>0.19662705047555326</c:v>
                </c:pt>
                <c:pt idx="81">
                  <c:v>0.17696434542799794</c:v>
                </c:pt>
                <c:pt idx="82">
                  <c:v>0.15926791088519815</c:v>
                </c:pt>
                <c:pt idx="83">
                  <c:v>0.14334111979667835</c:v>
                </c:pt>
                <c:pt idx="84">
                  <c:v>0.12900700781701052</c:v>
                </c:pt>
                <c:pt idx="85">
                  <c:v>0.11610630703530947</c:v>
                </c:pt>
                <c:pt idx="86">
                  <c:v>0.10449567633177853</c:v>
                </c:pt>
                <c:pt idx="87">
                  <c:v>9.4046108698600681E-2</c:v>
                </c:pt>
                <c:pt idx="88">
                  <c:v>8.4641497828740614E-2</c:v>
                </c:pt>
                <c:pt idx="89">
                  <c:v>7.6177348045866553E-2</c:v>
                </c:pt>
                <c:pt idx="90">
                  <c:v>6.8559613241279904E-2</c:v>
                </c:pt>
                <c:pt idx="91">
                  <c:v>6.1703651917151915E-2</c:v>
                </c:pt>
                <c:pt idx="92">
                  <c:v>5.5533286725436726E-2</c:v>
                </c:pt>
                <c:pt idx="93">
                  <c:v>4.9979958052893056E-2</c:v>
                </c:pt>
                <c:pt idx="94">
                  <c:v>4.498196224760375E-2</c:v>
                </c:pt>
                <c:pt idx="95">
                  <c:v>4.0483766022843377E-2</c:v>
                </c:pt>
                <c:pt idx="96">
                  <c:v>3.6435389420559038E-2</c:v>
                </c:pt>
                <c:pt idx="97">
                  <c:v>3.2791850478503137E-2</c:v>
                </c:pt>
                <c:pt idx="98">
                  <c:v>2.9512665430652823E-2</c:v>
                </c:pt>
                <c:pt idx="99">
                  <c:v>2.6561398887587542E-2</c:v>
                </c:pt>
                <c:pt idx="100">
                  <c:v>2.3905258998828789E-2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46A4-9483-D1CFD5C5CEE8}"/>
            </c:ext>
          </c:extLst>
        </c:ser>
        <c:ser>
          <c:idx val="1"/>
          <c:order val="1"/>
          <c:tx>
            <c:strRef>
              <c:f>Foglio1!$J$11:$J$12</c:f>
              <c:strCache>
                <c:ptCount val="2"/>
                <c:pt idx="0">
                  <c:v>STATE PREDICTION UPDATE
(POSTERIOR)</c:v>
                </c:pt>
                <c:pt idx="1">
                  <c:v>x_^_t = x_^_t-1 + g_t*(z_t - x_^_t-1)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Foglio1!$J$13:$J$113</c:f>
              <c:numCache>
                <c:formatCode>General</c:formatCode>
                <c:ptCount val="101"/>
                <c:pt idx="0">
                  <c:v>999.98989464831345</c:v>
                </c:pt>
                <c:pt idx="1">
                  <c:v>899.99463174963478</c:v>
                </c:pt>
                <c:pt idx="2">
                  <c:v>810.00841299475951</c:v>
                </c:pt>
                <c:pt idx="3">
                  <c:v>728.98829609584891</c:v>
                </c:pt>
                <c:pt idx="4">
                  <c:v>656.09885318508179</c:v>
                </c:pt>
                <c:pt idx="5">
                  <c:v>590.48941077889378</c:v>
                </c:pt>
                <c:pt idx="6">
                  <c:v>531.44205383072449</c:v>
                </c:pt>
                <c:pt idx="7">
                  <c:v>478.29736977150759</c:v>
                </c:pt>
                <c:pt idx="8">
                  <c:v>430.46634349692278</c:v>
                </c:pt>
                <c:pt idx="9">
                  <c:v>387.41819796499419</c:v>
                </c:pt>
                <c:pt idx="10">
                  <c:v>348.67682012800338</c:v>
                </c:pt>
                <c:pt idx="11">
                  <c:v>313.80905014362264</c:v>
                </c:pt>
                <c:pt idx="12">
                  <c:v>282.42795772241436</c:v>
                </c:pt>
                <c:pt idx="13">
                  <c:v>254.1849486496246</c:v>
                </c:pt>
                <c:pt idx="14">
                  <c:v>228.76828569695061</c:v>
                </c:pt>
                <c:pt idx="15">
                  <c:v>205.89100140699279</c:v>
                </c:pt>
                <c:pt idx="16">
                  <c:v>185.30140084067096</c:v>
                </c:pt>
                <c:pt idx="17">
                  <c:v>166.77185235967926</c:v>
                </c:pt>
                <c:pt idx="18">
                  <c:v>150.09470966874633</c:v>
                </c:pt>
                <c:pt idx="19">
                  <c:v>135.08545067053444</c:v>
                </c:pt>
                <c:pt idx="20">
                  <c:v>121.57654194751187</c:v>
                </c:pt>
                <c:pt idx="21">
                  <c:v>109.41907191209495</c:v>
                </c:pt>
                <c:pt idx="22">
                  <c:v>98.477092952404746</c:v>
                </c:pt>
                <c:pt idx="23">
                  <c:v>88.62926397353921</c:v>
                </c:pt>
                <c:pt idx="24">
                  <c:v>79.766476290943501</c:v>
                </c:pt>
                <c:pt idx="25">
                  <c:v>71.789817526913936</c:v>
                </c:pt>
                <c:pt idx="26">
                  <c:v>64.610782287130945</c:v>
                </c:pt>
                <c:pt idx="27">
                  <c:v>58.149704351158519</c:v>
                </c:pt>
                <c:pt idx="28">
                  <c:v>52.334714331499107</c:v>
                </c:pt>
                <c:pt idx="29">
                  <c:v>47.101261851325667</c:v>
                </c:pt>
                <c:pt idx="30">
                  <c:v>42.391142733678997</c:v>
                </c:pt>
                <c:pt idx="31">
                  <c:v>38.152015437432702</c:v>
                </c:pt>
                <c:pt idx="32">
                  <c:v>34.336841575432913</c:v>
                </c:pt>
                <c:pt idx="33">
                  <c:v>30.903132156542782</c:v>
                </c:pt>
                <c:pt idx="34">
                  <c:v>27.81283801522196</c:v>
                </c:pt>
                <c:pt idx="35">
                  <c:v>25.03155364884454</c:v>
                </c:pt>
                <c:pt idx="36">
                  <c:v>22.528401521741269</c:v>
                </c:pt>
                <c:pt idx="37">
                  <c:v>20.275562192619635</c:v>
                </c:pt>
                <c:pt idx="38">
                  <c:v>18.247998021372382</c:v>
                </c:pt>
                <c:pt idx="39">
                  <c:v>16.423201535654268</c:v>
                </c:pt>
                <c:pt idx="40">
                  <c:v>14.780882637353367</c:v>
                </c:pt>
                <c:pt idx="41">
                  <c:v>13.302794486223439</c:v>
                </c:pt>
                <c:pt idx="42">
                  <c:v>11.972515057929822</c:v>
                </c:pt>
                <c:pt idx="43">
                  <c:v>10.775263931284927</c:v>
                </c:pt>
                <c:pt idx="44">
                  <c:v>9.6977359124044469</c:v>
                </c:pt>
                <c:pt idx="45">
                  <c:v>8.7279648196895625</c:v>
                </c:pt>
                <c:pt idx="46">
                  <c:v>7.8551675716882805</c:v>
                </c:pt>
                <c:pt idx="47">
                  <c:v>7.069650353929358</c:v>
                </c:pt>
                <c:pt idx="48">
                  <c:v>6.3626854289717869</c:v>
                </c:pt>
                <c:pt idx="49">
                  <c:v>5.7264170118411677</c:v>
                </c:pt>
                <c:pt idx="50">
                  <c:v>5.1537747581161648</c:v>
                </c:pt>
                <c:pt idx="51">
                  <c:v>4.6383976194566836</c:v>
                </c:pt>
                <c:pt idx="52">
                  <c:v>4.1745581176419515</c:v>
                </c:pt>
                <c:pt idx="53">
                  <c:v>3.7571020838337019</c:v>
                </c:pt>
                <c:pt idx="54">
                  <c:v>3.3813917543880887</c:v>
                </c:pt>
                <c:pt idx="55">
                  <c:v>3.0432528314071186</c:v>
                </c:pt>
                <c:pt idx="56">
                  <c:v>2.7389274177291618</c:v>
                </c:pt>
                <c:pt idx="57">
                  <c:v>2.4650346405419783</c:v>
                </c:pt>
                <c:pt idx="58">
                  <c:v>2.2185312052679675</c:v>
                </c:pt>
                <c:pt idx="59">
                  <c:v>1.9966780919720459</c:v>
                </c:pt>
                <c:pt idx="60">
                  <c:v>1.797010281974422</c:v>
                </c:pt>
                <c:pt idx="61">
                  <c:v>1.6173092837737033</c:v>
                </c:pt>
                <c:pt idx="62">
                  <c:v>1.4555783151063868</c:v>
                </c:pt>
                <c:pt idx="63">
                  <c:v>1.3100205556436453</c:v>
                </c:pt>
                <c:pt idx="64">
                  <c:v>1.1790184673209905</c:v>
                </c:pt>
                <c:pt idx="65">
                  <c:v>1.0611166266465022</c:v>
                </c:pt>
                <c:pt idx="66">
                  <c:v>0.95500495547993924</c:v>
                </c:pt>
                <c:pt idx="67">
                  <c:v>0.85950446884650666</c:v>
                </c:pt>
                <c:pt idx="68">
                  <c:v>0.77355401526425427</c:v>
                </c:pt>
                <c:pt idx="69">
                  <c:v>0.69619861190957555</c:v>
                </c:pt>
                <c:pt idx="70">
                  <c:v>0.62657874629846466</c:v>
                </c:pt>
                <c:pt idx="71">
                  <c:v>0.56392087772424382</c:v>
                </c:pt>
                <c:pt idx="72">
                  <c:v>0.50752878449058947</c:v>
                </c:pt>
                <c:pt idx="73">
                  <c:v>0.45677590774908838</c:v>
                </c:pt>
                <c:pt idx="74">
                  <c:v>0.41109832073875219</c:v>
                </c:pt>
                <c:pt idx="75">
                  <c:v>0.36998848538843854</c:v>
                </c:pt>
                <c:pt idx="76">
                  <c:v>0.33298963716074026</c:v>
                </c:pt>
                <c:pt idx="77">
                  <c:v>0.29969067379380504</c:v>
                </c:pt>
                <c:pt idx="78">
                  <c:v>0.26972160616290658</c:v>
                </c:pt>
                <c:pt idx="79">
                  <c:v>0.24274944635493514</c:v>
                </c:pt>
                <c:pt idx="80">
                  <c:v>0.21847450071335212</c:v>
                </c:pt>
                <c:pt idx="81">
                  <c:v>0.19662705045191575</c:v>
                </c:pt>
                <c:pt idx="82">
                  <c:v>0.17696434510747225</c:v>
                </c:pt>
                <c:pt idx="83">
                  <c:v>0.15926791108219493</c:v>
                </c:pt>
                <c:pt idx="84">
                  <c:v>0.14334112008640315</c:v>
                </c:pt>
                <c:pt idx="85">
                  <c:v>0.12900700798306766</c:v>
                </c:pt>
                <c:pt idx="86">
                  <c:v>0.11610630702201194</c:v>
                </c:pt>
                <c:pt idx="87">
                  <c:v>0.10449567641333884</c:v>
                </c:pt>
                <c:pt idx="88">
                  <c:v>9.4046108865357456E-2</c:v>
                </c:pt>
                <c:pt idx="89">
                  <c:v>8.4641497819159042E-2</c:v>
                </c:pt>
                <c:pt idx="90">
                  <c:v>7.6177348105025466E-2</c:v>
                </c:pt>
                <c:pt idx="91">
                  <c:v>6.8559613221496798E-2</c:v>
                </c:pt>
                <c:pt idx="92">
                  <c:v>6.1703651913280644E-2</c:v>
                </c:pt>
                <c:pt idx="93">
                  <c:v>5.5533286771569372E-2</c:v>
                </c:pt>
                <c:pt idx="94">
                  <c:v>4.9979958053502735E-2</c:v>
                </c:pt>
                <c:pt idx="95">
                  <c:v>4.4981962239125824E-2</c:v>
                </c:pt>
                <c:pt idx="96">
                  <c:v>4.0483766028702795E-2</c:v>
                </c:pt>
                <c:pt idx="97">
                  <c:v>3.6435389429607341E-2</c:v>
                </c:pt>
                <c:pt idx="98">
                  <c:v>3.2791850473175059E-2</c:v>
                </c:pt>
                <c:pt idx="99">
                  <c:v>2.9512665448962836E-2</c:v>
                </c:pt>
                <c:pt idx="100">
                  <c:v>2.6561398882867539E-2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B-46A4-9483-D1CFD5C5CEE8}"/>
            </c:ext>
          </c:extLst>
        </c:ser>
        <c:ser>
          <c:idx val="2"/>
          <c:order val="2"/>
          <c:tx>
            <c:strRef>
              <c:f>Foglio1!$F$11:$F$12</c:f>
              <c:strCache>
                <c:ptCount val="2"/>
                <c:pt idx="0">
                  <c:v>OBSERVATIONS</c:v>
                </c:pt>
                <c:pt idx="1">
                  <c:v>z_t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Foglio1!$F$13:$F$113</c:f>
              <c:numCache>
                <c:formatCode>General</c:formatCode>
                <c:ptCount val="101"/>
                <c:pt idx="0">
                  <c:v>898.93637778310256</c:v>
                </c:pt>
                <c:pt idx="1">
                  <c:v>833.71993588232681</c:v>
                </c:pt>
                <c:pt idx="2">
                  <c:v>938.235737481299</c:v>
                </c:pt>
                <c:pt idx="3">
                  <c:v>508.75869109637148</c:v>
                </c:pt>
                <c:pt idx="4">
                  <c:v>629.45768536493665</c:v>
                </c:pt>
                <c:pt idx="5">
                  <c:v>573.59071449000044</c:v>
                </c:pt>
                <c:pt idx="6">
                  <c:v>568.75510322407627</c:v>
                </c:pt>
                <c:pt idx="7">
                  <c:v>498.83222003397225</c:v>
                </c:pt>
                <c:pt idx="8">
                  <c:v>383.7046793499112</c:v>
                </c:pt>
                <c:pt idx="9">
                  <c:v>234.7788313829561</c:v>
                </c:pt>
                <c:pt idx="10">
                  <c:v>215.42985736351554</c:v>
                </c:pt>
                <c:pt idx="11">
                  <c:v>156.82366663521748</c:v>
                </c:pt>
                <c:pt idx="12">
                  <c:v>84.505306934549509</c:v>
                </c:pt>
                <c:pt idx="13">
                  <c:v>1.2577603677140985</c:v>
                </c:pt>
                <c:pt idx="14">
                  <c:v>297.77544608132587</c:v>
                </c:pt>
                <c:pt idx="15">
                  <c:v>175.06201214603564</c:v>
                </c:pt>
                <c:pt idx="16">
                  <c:v>5.3068103116944201</c:v>
                </c:pt>
                <c:pt idx="17">
                  <c:v>179.48648877238762</c:v>
                </c:pt>
                <c:pt idx="18">
                  <c:v>183.10715112807083</c:v>
                </c:pt>
                <c:pt idx="19">
                  <c:v>287.92586038843808</c:v>
                </c:pt>
                <c:pt idx="20">
                  <c:v>45.367929812399808</c:v>
                </c:pt>
                <c:pt idx="21">
                  <c:v>178.56125401786443</c:v>
                </c:pt>
                <c:pt idx="22">
                  <c:v>101.29635219266441</c:v>
                </c:pt>
                <c:pt idx="23">
                  <c:v>-60.601150489248411</c:v>
                </c:pt>
                <c:pt idx="24">
                  <c:v>131.96781681101342</c:v>
                </c:pt>
                <c:pt idx="25">
                  <c:v>108.18591140206365</c:v>
                </c:pt>
                <c:pt idx="26">
                  <c:v>-23.075474696272352</c:v>
                </c:pt>
                <c:pt idx="27">
                  <c:v>-38.413729937299408</c:v>
                </c:pt>
                <c:pt idx="28">
                  <c:v>-126.46241658940778</c:v>
                </c:pt>
                <c:pt idx="29">
                  <c:v>-66.131927851228397</c:v>
                </c:pt>
                <c:pt idx="30">
                  <c:v>-44.094378467775329</c:v>
                </c:pt>
                <c:pt idx="31">
                  <c:v>-147.41176434388211</c:v>
                </c:pt>
                <c:pt idx="32">
                  <c:v>62.941209395402126</c:v>
                </c:pt>
                <c:pt idx="33">
                  <c:v>-201.82958649262056</c:v>
                </c:pt>
                <c:pt idx="34">
                  <c:v>15.801428344820422</c:v>
                </c:pt>
                <c:pt idx="35">
                  <c:v>2.6706309595648143</c:v>
                </c:pt>
                <c:pt idx="36">
                  <c:v>61.47795724453637</c:v>
                </c:pt>
                <c:pt idx="37">
                  <c:v>83.573665216940753</c:v>
                </c:pt>
                <c:pt idx="38">
                  <c:v>-150.22656549391519</c:v>
                </c:pt>
                <c:pt idx="39">
                  <c:v>-47.813640163892401</c:v>
                </c:pt>
                <c:pt idx="40">
                  <c:v>0.86249670479783624</c:v>
                </c:pt>
                <c:pt idx="41">
                  <c:v>4.2010904817314136</c:v>
                </c:pt>
                <c:pt idx="42">
                  <c:v>3.2777168965159724</c:v>
                </c:pt>
                <c:pt idx="43">
                  <c:v>33.769630451208116</c:v>
                </c:pt>
                <c:pt idx="44">
                  <c:v>-137.62051237348504</c:v>
                </c:pt>
                <c:pt idx="45">
                  <c:v>173.0290166834159</c:v>
                </c:pt>
                <c:pt idx="46">
                  <c:v>66.264891987427831</c:v>
                </c:pt>
                <c:pt idx="47">
                  <c:v>-20.185613953577686</c:v>
                </c:pt>
                <c:pt idx="48">
                  <c:v>3.3579840977500366</c:v>
                </c:pt>
                <c:pt idx="49">
                  <c:v>40.740852287974064</c:v>
                </c:pt>
                <c:pt idx="50">
                  <c:v>-163.96531302552373</c:v>
                </c:pt>
                <c:pt idx="51">
                  <c:v>-26.564138850083808</c:v>
                </c:pt>
                <c:pt idx="52">
                  <c:v>118.77455389984587</c:v>
                </c:pt>
                <c:pt idx="53">
                  <c:v>-26.21117200005428</c:v>
                </c:pt>
                <c:pt idx="54">
                  <c:v>-135.79760829975856</c:v>
                </c:pt>
                <c:pt idx="55">
                  <c:v>120.99174089815881</c:v>
                </c:pt>
                <c:pt idx="56">
                  <c:v>-40.21686736670749</c:v>
                </c:pt>
                <c:pt idx="57">
                  <c:v>-103.54532355910905</c:v>
                </c:pt>
                <c:pt idx="58">
                  <c:v>-57.096793751891646</c:v>
                </c:pt>
                <c:pt idx="59">
                  <c:v>-45.771850561500756</c:v>
                </c:pt>
                <c:pt idx="60">
                  <c:v>-53.757789795807291</c:v>
                </c:pt>
                <c:pt idx="61">
                  <c:v>54.56974975653555</c:v>
                </c:pt>
                <c:pt idx="62">
                  <c:v>-129.87115635604673</c:v>
                </c:pt>
                <c:pt idx="63">
                  <c:v>275.21335524511289</c:v>
                </c:pt>
                <c:pt idx="64">
                  <c:v>69.859233353306678</c:v>
                </c:pt>
                <c:pt idx="65">
                  <c:v>131.1715823889752</c:v>
                </c:pt>
                <c:pt idx="66">
                  <c:v>52.302983542124103</c:v>
                </c:pt>
                <c:pt idx="67">
                  <c:v>178.58403571952599</c:v>
                </c:pt>
                <c:pt idx="68">
                  <c:v>86.317438309441457</c:v>
                </c:pt>
                <c:pt idx="69">
                  <c:v>58.025098526108721</c:v>
                </c:pt>
                <c:pt idx="70">
                  <c:v>-48.261062743636735</c:v>
                </c:pt>
                <c:pt idx="71">
                  <c:v>136.66875156419584</c:v>
                </c:pt>
                <c:pt idx="72">
                  <c:v>-60.281111010418599</c:v>
                </c:pt>
                <c:pt idx="73">
                  <c:v>14.754489674025937</c:v>
                </c:pt>
                <c:pt idx="74">
                  <c:v>239.0508188256338</c:v>
                </c:pt>
                <c:pt idx="75">
                  <c:v>26.179550607984755</c:v>
                </c:pt>
                <c:pt idx="76">
                  <c:v>57.071220849209396</c:v>
                </c:pt>
                <c:pt idx="77">
                  <c:v>102.21549128482212</c:v>
                </c:pt>
                <c:pt idx="78">
                  <c:v>78.936467623823589</c:v>
                </c:pt>
                <c:pt idx="79">
                  <c:v>224.82253960423202</c:v>
                </c:pt>
                <c:pt idx="80">
                  <c:v>38.968799517963845</c:v>
                </c:pt>
                <c:pt idx="81">
                  <c:v>-5.9172287038084921</c:v>
                </c:pt>
                <c:pt idx="82">
                  <c:v>-102.1738476161871</c:v>
                </c:pt>
                <c:pt idx="83">
                  <c:v>77.820191228783187</c:v>
                </c:pt>
                <c:pt idx="84">
                  <c:v>141.15144269661869</c:v>
                </c:pt>
                <c:pt idx="85">
                  <c:v>99.906123546963045</c:v>
                </c:pt>
                <c:pt idx="86">
                  <c:v>-9.748039594836051</c:v>
                </c:pt>
                <c:pt idx="87">
                  <c:v>74.797899379542358</c:v>
                </c:pt>
                <c:pt idx="88">
                  <c:v>188.63331945764045</c:v>
                </c:pt>
                <c:pt idx="89">
                  <c:v>-13.289627889637831</c:v>
                </c:pt>
                <c:pt idx="90">
                  <c:v>102.02178089561461</c:v>
                </c:pt>
                <c:pt idx="91">
                  <c:v>-42.019398997277925</c:v>
                </c:pt>
                <c:pt idx="92">
                  <c:v>-10.106206081444251</c:v>
                </c:pt>
                <c:pt idx="93">
                  <c:v>149.64520584018879</c:v>
                </c:pt>
                <c:pt idx="94">
                  <c:v>2.4906602047571536</c:v>
                </c:pt>
                <c:pt idx="95">
                  <c:v>-41.854901005305898</c:v>
                </c:pt>
                <c:pt idx="96">
                  <c:v>35.791828537827008</c:v>
                </c:pt>
                <c:pt idx="97">
                  <c:v>68.194982813055404</c:v>
                </c:pt>
                <c:pt idx="98">
                  <c:v>-49.516676811119559</c:v>
                </c:pt>
                <c:pt idx="99">
                  <c:v>210.24841461764203</c:v>
                </c:pt>
                <c:pt idx="100">
                  <c:v>-66.875628939131644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B-46A4-9483-D1CFD5C5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2128"/>
        <c:axId val="411972784"/>
      </c:scatterChart>
      <c:valAx>
        <c:axId val="4119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784"/>
        <c:crosses val="autoZero"/>
        <c:crossBetween val="midCat"/>
      </c:valAx>
      <c:valAx>
        <c:axId val="4119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Foglio1!$F$11:$F$12</c:f>
              <c:strCache>
                <c:ptCount val="2"/>
                <c:pt idx="0">
                  <c:v>OBSERVATIONS</c:v>
                </c:pt>
                <c:pt idx="1">
                  <c:v>z_t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Foglio1!$F$13:$F$113</c:f>
              <c:numCache>
                <c:formatCode>General</c:formatCode>
                <c:ptCount val="101"/>
                <c:pt idx="0">
                  <c:v>898.93637778310256</c:v>
                </c:pt>
                <c:pt idx="1">
                  <c:v>833.71993588232681</c:v>
                </c:pt>
                <c:pt idx="2">
                  <c:v>938.235737481299</c:v>
                </c:pt>
                <c:pt idx="3">
                  <c:v>508.75869109637148</c:v>
                </c:pt>
                <c:pt idx="4">
                  <c:v>629.45768536493665</c:v>
                </c:pt>
                <c:pt idx="5">
                  <c:v>573.59071449000044</c:v>
                </c:pt>
                <c:pt idx="6">
                  <c:v>568.75510322407627</c:v>
                </c:pt>
                <c:pt idx="7">
                  <c:v>498.83222003397225</c:v>
                </c:pt>
                <c:pt idx="8">
                  <c:v>383.7046793499112</c:v>
                </c:pt>
                <c:pt idx="9">
                  <c:v>234.7788313829561</c:v>
                </c:pt>
                <c:pt idx="10">
                  <c:v>215.42985736351554</c:v>
                </c:pt>
                <c:pt idx="11">
                  <c:v>156.82366663521748</c:v>
                </c:pt>
                <c:pt idx="12">
                  <c:v>84.505306934549509</c:v>
                </c:pt>
                <c:pt idx="13">
                  <c:v>1.2577603677140985</c:v>
                </c:pt>
                <c:pt idx="14">
                  <c:v>297.77544608132587</c:v>
                </c:pt>
                <c:pt idx="15">
                  <c:v>175.06201214603564</c:v>
                </c:pt>
                <c:pt idx="16">
                  <c:v>5.3068103116944201</c:v>
                </c:pt>
                <c:pt idx="17">
                  <c:v>179.48648877238762</c:v>
                </c:pt>
                <c:pt idx="18">
                  <c:v>183.10715112807083</c:v>
                </c:pt>
                <c:pt idx="19">
                  <c:v>287.92586038843808</c:v>
                </c:pt>
                <c:pt idx="20">
                  <c:v>45.367929812399808</c:v>
                </c:pt>
                <c:pt idx="21">
                  <c:v>178.56125401786443</c:v>
                </c:pt>
                <c:pt idx="22">
                  <c:v>101.29635219266441</c:v>
                </c:pt>
                <c:pt idx="23">
                  <c:v>-60.601150489248411</c:v>
                </c:pt>
                <c:pt idx="24">
                  <c:v>131.96781681101342</c:v>
                </c:pt>
                <c:pt idx="25">
                  <c:v>108.18591140206365</c:v>
                </c:pt>
                <c:pt idx="26">
                  <c:v>-23.075474696272352</c:v>
                </c:pt>
                <c:pt idx="27">
                  <c:v>-38.413729937299408</c:v>
                </c:pt>
                <c:pt idx="28">
                  <c:v>-126.46241658940778</c:v>
                </c:pt>
                <c:pt idx="29">
                  <c:v>-66.131927851228397</c:v>
                </c:pt>
                <c:pt idx="30">
                  <c:v>-44.094378467775329</c:v>
                </c:pt>
                <c:pt idx="31">
                  <c:v>-147.41176434388211</c:v>
                </c:pt>
                <c:pt idx="32">
                  <c:v>62.941209395402126</c:v>
                </c:pt>
                <c:pt idx="33">
                  <c:v>-201.82958649262056</c:v>
                </c:pt>
                <c:pt idx="34">
                  <c:v>15.801428344820422</c:v>
                </c:pt>
                <c:pt idx="35">
                  <c:v>2.6706309595648143</c:v>
                </c:pt>
                <c:pt idx="36">
                  <c:v>61.47795724453637</c:v>
                </c:pt>
                <c:pt idx="37">
                  <c:v>83.573665216940753</c:v>
                </c:pt>
                <c:pt idx="38">
                  <c:v>-150.22656549391519</c:v>
                </c:pt>
                <c:pt idx="39">
                  <c:v>-47.813640163892401</c:v>
                </c:pt>
                <c:pt idx="40">
                  <c:v>0.86249670479783624</c:v>
                </c:pt>
                <c:pt idx="41">
                  <c:v>4.2010904817314136</c:v>
                </c:pt>
                <c:pt idx="42">
                  <c:v>3.2777168965159724</c:v>
                </c:pt>
                <c:pt idx="43">
                  <c:v>33.769630451208116</c:v>
                </c:pt>
                <c:pt idx="44">
                  <c:v>-137.62051237348504</c:v>
                </c:pt>
                <c:pt idx="45">
                  <c:v>173.0290166834159</c:v>
                </c:pt>
                <c:pt idx="46">
                  <c:v>66.264891987427831</c:v>
                </c:pt>
                <c:pt idx="47">
                  <c:v>-20.185613953577686</c:v>
                </c:pt>
                <c:pt idx="48">
                  <c:v>3.3579840977500366</c:v>
                </c:pt>
                <c:pt idx="49">
                  <c:v>40.740852287974064</c:v>
                </c:pt>
                <c:pt idx="50">
                  <c:v>-163.96531302552373</c:v>
                </c:pt>
                <c:pt idx="51">
                  <c:v>-26.564138850083808</c:v>
                </c:pt>
                <c:pt idx="52">
                  <c:v>118.77455389984587</c:v>
                </c:pt>
                <c:pt idx="53">
                  <c:v>-26.21117200005428</c:v>
                </c:pt>
                <c:pt idx="54">
                  <c:v>-135.79760829975856</c:v>
                </c:pt>
                <c:pt idx="55">
                  <c:v>120.99174089815881</c:v>
                </c:pt>
                <c:pt idx="56">
                  <c:v>-40.21686736670749</c:v>
                </c:pt>
                <c:pt idx="57">
                  <c:v>-103.54532355910905</c:v>
                </c:pt>
                <c:pt idx="58">
                  <c:v>-57.096793751891646</c:v>
                </c:pt>
                <c:pt idx="59">
                  <c:v>-45.771850561500756</c:v>
                </c:pt>
                <c:pt idx="60">
                  <c:v>-53.757789795807291</c:v>
                </c:pt>
                <c:pt idx="61">
                  <c:v>54.56974975653555</c:v>
                </c:pt>
                <c:pt idx="62">
                  <c:v>-129.87115635604673</c:v>
                </c:pt>
                <c:pt idx="63">
                  <c:v>275.21335524511289</c:v>
                </c:pt>
                <c:pt idx="64">
                  <c:v>69.859233353306678</c:v>
                </c:pt>
                <c:pt idx="65">
                  <c:v>131.1715823889752</c:v>
                </c:pt>
                <c:pt idx="66">
                  <c:v>52.302983542124103</c:v>
                </c:pt>
                <c:pt idx="67">
                  <c:v>178.58403571952599</c:v>
                </c:pt>
                <c:pt idx="68">
                  <c:v>86.317438309441457</c:v>
                </c:pt>
                <c:pt idx="69">
                  <c:v>58.025098526108721</c:v>
                </c:pt>
                <c:pt idx="70">
                  <c:v>-48.261062743636735</c:v>
                </c:pt>
                <c:pt idx="71">
                  <c:v>136.66875156419584</c:v>
                </c:pt>
                <c:pt idx="72">
                  <c:v>-60.281111010418599</c:v>
                </c:pt>
                <c:pt idx="73">
                  <c:v>14.754489674025937</c:v>
                </c:pt>
                <c:pt idx="74">
                  <c:v>239.0508188256338</c:v>
                </c:pt>
                <c:pt idx="75">
                  <c:v>26.179550607984755</c:v>
                </c:pt>
                <c:pt idx="76">
                  <c:v>57.071220849209396</c:v>
                </c:pt>
                <c:pt idx="77">
                  <c:v>102.21549128482212</c:v>
                </c:pt>
                <c:pt idx="78">
                  <c:v>78.936467623823589</c:v>
                </c:pt>
                <c:pt idx="79">
                  <c:v>224.82253960423202</c:v>
                </c:pt>
                <c:pt idx="80">
                  <c:v>38.968799517963845</c:v>
                </c:pt>
                <c:pt idx="81">
                  <c:v>-5.9172287038084921</c:v>
                </c:pt>
                <c:pt idx="82">
                  <c:v>-102.1738476161871</c:v>
                </c:pt>
                <c:pt idx="83">
                  <c:v>77.820191228783187</c:v>
                </c:pt>
                <c:pt idx="84">
                  <c:v>141.15144269661869</c:v>
                </c:pt>
                <c:pt idx="85">
                  <c:v>99.906123546963045</c:v>
                </c:pt>
                <c:pt idx="86">
                  <c:v>-9.748039594836051</c:v>
                </c:pt>
                <c:pt idx="87">
                  <c:v>74.797899379542358</c:v>
                </c:pt>
                <c:pt idx="88">
                  <c:v>188.63331945764045</c:v>
                </c:pt>
                <c:pt idx="89">
                  <c:v>-13.289627889637831</c:v>
                </c:pt>
                <c:pt idx="90">
                  <c:v>102.02178089561461</c:v>
                </c:pt>
                <c:pt idx="91">
                  <c:v>-42.019398997277925</c:v>
                </c:pt>
                <c:pt idx="92">
                  <c:v>-10.106206081444251</c:v>
                </c:pt>
                <c:pt idx="93">
                  <c:v>149.64520584018879</c:v>
                </c:pt>
                <c:pt idx="94">
                  <c:v>2.4906602047571536</c:v>
                </c:pt>
                <c:pt idx="95">
                  <c:v>-41.854901005305898</c:v>
                </c:pt>
                <c:pt idx="96">
                  <c:v>35.791828537827008</c:v>
                </c:pt>
                <c:pt idx="97">
                  <c:v>68.194982813055404</c:v>
                </c:pt>
                <c:pt idx="98">
                  <c:v>-49.516676811119559</c:v>
                </c:pt>
                <c:pt idx="99">
                  <c:v>210.24841461764203</c:v>
                </c:pt>
                <c:pt idx="100">
                  <c:v>-66.875628939131644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5-482E-AB8D-3AA4D6A3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15280"/>
        <c:axId val="632017248"/>
      </c:scatterChart>
      <c:valAx>
        <c:axId val="6320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7248"/>
        <c:crosses val="autoZero"/>
        <c:crossBetween val="midCat"/>
      </c:valAx>
      <c:valAx>
        <c:axId val="632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370416</xdr:colOff>
      <xdr:row>8</xdr:row>
      <xdr:rowOff>162984</xdr:rowOff>
    </xdr:from>
    <xdr:to>
      <xdr:col>17</xdr:col>
      <xdr:colOff>412750</xdr:colOff>
      <xdr:row>39</xdr:row>
      <xdr:rowOff>31749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96BA402-AD44-4F4D-9369-421C32F7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398858</xdr:colOff>
      <xdr:row>39</xdr:row>
      <xdr:rowOff>182165</xdr:rowOff>
    </xdr:from>
    <xdr:to>
      <xdr:col>17</xdr:col>
      <xdr:colOff>394607</xdr:colOff>
      <xdr:row>64</xdr:row>
      <xdr:rowOff>13607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51839FE-64C7-4D33-B69D-98B48B65E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T113"/>
  <sheetViews>
    <sheetView tabSelected="1" zoomScale="70" zoomScaleNormal="70" workbookViewId="0">
      <selection activeCell="G7" sqref="G7"/>
    </sheetView>
  </sheetViews>
  <sheetFormatPr defaultRowHeight="15" x14ac:dyDescent="0.25"/>
  <cols>
    <col min="1" max="1" width="18.5703125" customWidth="1"/>
    <col min="4" max="4" width="19.28515625" bestFit="1" customWidth="1"/>
    <col min="5" max="5" width="21.140625" bestFit="1" customWidth="1"/>
    <col min="6" max="6" width="18" bestFit="1" customWidth="1"/>
    <col min="7" max="8" width="34.85546875" bestFit="1" customWidth="1"/>
    <col min="9" max="9" width="22.5703125" bestFit="1" customWidth="1"/>
    <col min="10" max="10" width="34.85546875" bestFit="1" customWidth="1"/>
    <col min="11" max="11" width="25" bestFit="1" customWidth="1"/>
    <col min="12" max="12" width="18.28515625" bestFit="1" customWidth="1"/>
    <col min="13" max="13" width="18.42578125" customWidth="1"/>
    <col min="14" max="14" width="34.85546875" bestFit="1" customWidth="1"/>
    <col min="15" max="15" width="17.42578125" customWidth="1"/>
    <col min="16" max="16" width="19.28515625" bestFit="1" customWidth="1"/>
  </cols>
  <sheetData>
    <row r="1" spans="1:16" x14ac:dyDescent="0.25">
      <c r="D1" s="4" t="s">
        <v>16</v>
      </c>
      <c r="G1" s="4" t="s">
        <v>14</v>
      </c>
      <c r="J1" s="4" t="s">
        <v>21</v>
      </c>
    </row>
    <row r="2" spans="1:16" x14ac:dyDescent="0.25">
      <c r="A2" t="s">
        <v>35</v>
      </c>
      <c r="B2" s="1">
        <v>0.9</v>
      </c>
      <c r="D2" t="s">
        <v>10</v>
      </c>
      <c r="E2">
        <v>1000</v>
      </c>
      <c r="F2" t="s">
        <v>7</v>
      </c>
      <c r="G2" t="s">
        <v>11</v>
      </c>
      <c r="H2">
        <v>0</v>
      </c>
      <c r="I2" t="s">
        <v>7</v>
      </c>
      <c r="J2" t="s">
        <v>22</v>
      </c>
      <c r="K2">
        <f>H3^2</f>
        <v>10000</v>
      </c>
      <c r="L2" t="s">
        <v>34</v>
      </c>
    </row>
    <row r="3" spans="1:16" x14ac:dyDescent="0.25">
      <c r="B3" s="1"/>
      <c r="G3" t="s">
        <v>12</v>
      </c>
      <c r="H3" s="5">
        <f>E2*10/100</f>
        <v>100</v>
      </c>
      <c r="I3" t="s">
        <v>7</v>
      </c>
    </row>
    <row r="4" spans="1:16" x14ac:dyDescent="0.25">
      <c r="A4" s="4" t="s">
        <v>5</v>
      </c>
    </row>
    <row r="5" spans="1:16" x14ac:dyDescent="0.25">
      <c r="A5" t="s">
        <v>2</v>
      </c>
      <c r="B5">
        <v>0</v>
      </c>
      <c r="G5" s="4" t="s">
        <v>17</v>
      </c>
    </row>
    <row r="6" spans="1:16" x14ac:dyDescent="0.25">
      <c r="A6" t="s">
        <v>3</v>
      </c>
      <c r="B6">
        <v>10</v>
      </c>
      <c r="C6" t="s">
        <v>4</v>
      </c>
      <c r="G6" s="4" t="s">
        <v>36</v>
      </c>
    </row>
    <row r="7" spans="1:16" x14ac:dyDescent="0.25">
      <c r="A7" t="s">
        <v>7</v>
      </c>
      <c r="B7">
        <f>(B6-B5)/((MAX(A13:A113)-MIN(A13:A113)))</f>
        <v>0.1</v>
      </c>
      <c r="C7" t="s">
        <v>9</v>
      </c>
      <c r="D7" t="s">
        <v>6</v>
      </c>
      <c r="G7" s="4" t="s">
        <v>18</v>
      </c>
    </row>
    <row r="8" spans="1:16" x14ac:dyDescent="0.25">
      <c r="A8" t="s">
        <v>8</v>
      </c>
      <c r="B8">
        <f>B5</f>
        <v>0</v>
      </c>
      <c r="C8" t="s">
        <v>4</v>
      </c>
    </row>
    <row r="10" spans="1:16" x14ac:dyDescent="0.25">
      <c r="G10" s="27" t="s">
        <v>27</v>
      </c>
      <c r="H10" s="28"/>
      <c r="I10" s="27" t="s">
        <v>28</v>
      </c>
      <c r="J10" s="29"/>
      <c r="K10" s="28"/>
    </row>
    <row r="11" spans="1:16" ht="33.75" customHeight="1" x14ac:dyDescent="0.25">
      <c r="A11" s="11"/>
      <c r="B11" s="11"/>
      <c r="C11" s="11"/>
      <c r="D11" s="12" t="s">
        <v>33</v>
      </c>
      <c r="E11" s="13" t="s">
        <v>14</v>
      </c>
      <c r="F11" s="13" t="s">
        <v>31</v>
      </c>
      <c r="G11" s="19" t="s">
        <v>32</v>
      </c>
      <c r="H11" s="20" t="s">
        <v>20</v>
      </c>
      <c r="I11" s="21" t="s">
        <v>19</v>
      </c>
      <c r="J11" s="22" t="s">
        <v>26</v>
      </c>
      <c r="K11" s="20" t="s">
        <v>20</v>
      </c>
      <c r="O11" s="14"/>
      <c r="P11" s="13"/>
    </row>
    <row r="12" spans="1:16" x14ac:dyDescent="0.25">
      <c r="A12" s="3" t="s">
        <v>0</v>
      </c>
      <c r="B12" s="3" t="s">
        <v>1</v>
      </c>
      <c r="C12" s="3"/>
      <c r="E12" s="13" t="s">
        <v>13</v>
      </c>
      <c r="F12" s="13" t="s">
        <v>15</v>
      </c>
      <c r="G12" s="16" t="s">
        <v>25</v>
      </c>
      <c r="H12" s="15" t="s">
        <v>29</v>
      </c>
      <c r="I12" s="16" t="s">
        <v>30</v>
      </c>
      <c r="J12" s="23" t="s">
        <v>24</v>
      </c>
      <c r="K12" s="15" t="s">
        <v>23</v>
      </c>
      <c r="O12" s="3"/>
    </row>
    <row r="13" spans="1:16" x14ac:dyDescent="0.25">
      <c r="A13" s="2">
        <v>0</v>
      </c>
      <c r="B13" s="2">
        <f>A13*$B$7+$B$8</f>
        <v>0</v>
      </c>
      <c r="D13">
        <f>$B$2*G13</f>
        <v>900</v>
      </c>
      <c r="E13">
        <f ca="1">IF($H$3=0,$H$2,NORMINV(RAND(),$H$2,$H$3))</f>
        <v>-1.0636222168974059</v>
      </c>
      <c r="F13">
        <f ca="1">D13+E13</f>
        <v>898.93637778310256</v>
      </c>
      <c r="G13" s="17">
        <f>E2</f>
        <v>1000</v>
      </c>
      <c r="H13" s="18">
        <v>1</v>
      </c>
      <c r="I13" s="17">
        <f>H13/(H13+$K$2)</f>
        <v>9.9990000999900015E-5</v>
      </c>
      <c r="J13" s="9">
        <f ca="1">G13+I13*(F13-G13)</f>
        <v>999.98989464831345</v>
      </c>
      <c r="K13" s="18">
        <f>(1-I13)*H13</f>
        <v>0.99990000999900008</v>
      </c>
    </row>
    <row r="14" spans="1:16" x14ac:dyDescent="0.25">
      <c r="A14" s="2">
        <v>1</v>
      </c>
      <c r="B14" s="2">
        <f t="shared" ref="B14:B77" si="0">A14*$B$7+$B$8</f>
        <v>0.1</v>
      </c>
      <c r="D14">
        <f t="shared" ref="D14:D77" si="1">$B$2*G14</f>
        <v>810</v>
      </c>
      <c r="E14">
        <f ca="1">IF($H$3=0,$H$2,NORMINV(RAND(),$H$2,$H$3))</f>
        <v>23.719935882326812</v>
      </c>
      <c r="F14">
        <f t="shared" ref="F14:F77" ca="1" si="2">D14+E14</f>
        <v>833.71993588232681</v>
      </c>
      <c r="G14" s="17">
        <f>$B$2*G13</f>
        <v>900</v>
      </c>
      <c r="H14" s="18">
        <f>$B$2*H13*$B$2</f>
        <v>0.81</v>
      </c>
      <c r="I14" s="17">
        <f>H14/(H14+$K$2)</f>
        <v>8.099343953139796E-5</v>
      </c>
      <c r="J14" s="9">
        <f t="shared" ref="J14:J77" ca="1" si="3">G14+I14*(F14-G14)</f>
        <v>899.99463174963478</v>
      </c>
      <c r="K14" s="18">
        <f t="shared" ref="K14:K77" si="4">(1-I14)*H14</f>
        <v>0.80993439531397959</v>
      </c>
    </row>
    <row r="15" spans="1:16" x14ac:dyDescent="0.25">
      <c r="A15" s="2">
        <v>2</v>
      </c>
      <c r="B15" s="2">
        <f t="shared" si="0"/>
        <v>0.2</v>
      </c>
      <c r="D15">
        <f t="shared" si="1"/>
        <v>729</v>
      </c>
      <c r="E15">
        <f ca="1">IF($H$3=0,$H$2,NORMINV(RAND(),$H$2,$H$3))</f>
        <v>209.23573748129903</v>
      </c>
      <c r="F15">
        <f t="shared" ca="1" si="2"/>
        <v>938.235737481299</v>
      </c>
      <c r="G15" s="17">
        <f t="shared" ref="G15:G78" si="5">$B$2*G14</f>
        <v>810</v>
      </c>
      <c r="H15" s="18">
        <f t="shared" ref="H15:H78" si="6">$B$2*H14*$B$2</f>
        <v>0.65610000000000013</v>
      </c>
      <c r="I15" s="17">
        <f>H15/(H15+$K$2)</f>
        <v>6.5605695610311017E-5</v>
      </c>
      <c r="J15" s="9">
        <f t="shared" ca="1" si="3"/>
        <v>810.00841299475951</v>
      </c>
      <c r="K15" s="18">
        <f t="shared" si="4"/>
        <v>0.65605695610311021</v>
      </c>
    </row>
    <row r="16" spans="1:16" x14ac:dyDescent="0.25">
      <c r="A16" s="2">
        <v>3</v>
      </c>
      <c r="B16" s="2">
        <f t="shared" si="0"/>
        <v>0.30000000000000004</v>
      </c>
      <c r="D16">
        <f t="shared" si="1"/>
        <v>656.1</v>
      </c>
      <c r="E16">
        <f ca="1">IF($H$3=0,$H$2,NORMINV(RAND(),$H$2,$H$3))</f>
        <v>-147.34130890362854</v>
      </c>
      <c r="F16">
        <f t="shared" ca="1" si="2"/>
        <v>508.75869109637148</v>
      </c>
      <c r="G16" s="17">
        <f t="shared" si="5"/>
        <v>729</v>
      </c>
      <c r="H16" s="18">
        <f t="shared" si="6"/>
        <v>0.53144100000000016</v>
      </c>
      <c r="I16" s="17">
        <f>H16/(H16+$K$2)</f>
        <v>5.3141275854721869E-5</v>
      </c>
      <c r="J16" s="9">
        <f t="shared" ca="1" si="3"/>
        <v>728.98829609584891</v>
      </c>
      <c r="K16" s="18">
        <f t="shared" si="4"/>
        <v>0.53141275854721859</v>
      </c>
    </row>
    <row r="17" spans="1:11" x14ac:dyDescent="0.25">
      <c r="A17" s="2">
        <v>4</v>
      </c>
      <c r="B17" s="2">
        <f t="shared" si="0"/>
        <v>0.4</v>
      </c>
      <c r="D17">
        <f t="shared" si="1"/>
        <v>590.49</v>
      </c>
      <c r="E17">
        <f ca="1">IF($H$3=0,$H$2,NORMINV(RAND(),$H$2,$H$3))</f>
        <v>38.967685364936635</v>
      </c>
      <c r="F17">
        <f t="shared" ca="1" si="2"/>
        <v>629.45768536493665</v>
      </c>
      <c r="G17" s="17">
        <f t="shared" si="5"/>
        <v>656.1</v>
      </c>
      <c r="H17" s="18">
        <f t="shared" si="6"/>
        <v>0.43046721000000016</v>
      </c>
      <c r="I17" s="17">
        <f>H17/(H17+$K$2)</f>
        <v>4.3044868059574169E-5</v>
      </c>
      <c r="J17" s="9">
        <f t="shared" ca="1" si="3"/>
        <v>656.09885318508179</v>
      </c>
      <c r="K17" s="18">
        <f t="shared" si="4"/>
        <v>0.43044868059574171</v>
      </c>
    </row>
    <row r="18" spans="1:11" x14ac:dyDescent="0.25">
      <c r="A18" s="2">
        <v>5</v>
      </c>
      <c r="B18" s="2">
        <f t="shared" si="0"/>
        <v>0.5</v>
      </c>
      <c r="D18">
        <f t="shared" si="1"/>
        <v>531.44100000000003</v>
      </c>
      <c r="E18">
        <f ca="1">IF($H$3=0,$H$2,NORMINV(RAND(),$H$2,$H$3))</f>
        <v>42.14971449000042</v>
      </c>
      <c r="F18">
        <f t="shared" ca="1" si="2"/>
        <v>573.59071449000044</v>
      </c>
      <c r="G18" s="17">
        <f t="shared" si="5"/>
        <v>590.49</v>
      </c>
      <c r="H18" s="18">
        <f t="shared" si="6"/>
        <v>0.34867844010000015</v>
      </c>
      <c r="I18" s="17">
        <f>H18/(H18+$K$2)</f>
        <v>3.486662828584379E-5</v>
      </c>
      <c r="J18" s="9">
        <f t="shared" ca="1" si="3"/>
        <v>590.48941077889378</v>
      </c>
      <c r="K18" s="18">
        <f t="shared" si="4"/>
        <v>0.34866628285843787</v>
      </c>
    </row>
    <row r="19" spans="1:11" x14ac:dyDescent="0.25">
      <c r="A19" s="2">
        <v>6</v>
      </c>
      <c r="B19" s="2">
        <f t="shared" si="0"/>
        <v>0.60000000000000009</v>
      </c>
      <c r="D19">
        <f t="shared" si="1"/>
        <v>478.29690000000005</v>
      </c>
      <c r="E19">
        <f ca="1">IF($H$3=0,$H$2,NORMINV(RAND(),$H$2,$H$3))</f>
        <v>90.458203224076271</v>
      </c>
      <c r="F19">
        <f t="shared" ca="1" si="2"/>
        <v>568.75510322407627</v>
      </c>
      <c r="G19" s="17">
        <f t="shared" si="5"/>
        <v>531.44100000000003</v>
      </c>
      <c r="H19" s="18">
        <f t="shared" si="6"/>
        <v>0.28242953648100017</v>
      </c>
      <c r="I19" s="17">
        <f>H19/(H19+$K$2)</f>
        <v>2.8242156006197013E-5</v>
      </c>
      <c r="J19" s="9">
        <f t="shared" ca="1" si="3"/>
        <v>531.44205383072449</v>
      </c>
      <c r="K19" s="18">
        <f t="shared" si="4"/>
        <v>0.28242156006197011</v>
      </c>
    </row>
    <row r="20" spans="1:11" x14ac:dyDescent="0.25">
      <c r="A20" s="2">
        <v>7</v>
      </c>
      <c r="B20" s="2">
        <f t="shared" si="0"/>
        <v>0.70000000000000007</v>
      </c>
      <c r="D20">
        <f t="shared" si="1"/>
        <v>430.46721000000008</v>
      </c>
      <c r="E20">
        <f ca="1">IF($H$3=0,$H$2,NORMINV(RAND(),$H$2,$H$3))</f>
        <v>68.365010033972183</v>
      </c>
      <c r="F20">
        <f t="shared" ca="1" si="2"/>
        <v>498.83222003397225</v>
      </c>
      <c r="G20" s="17">
        <f t="shared" si="5"/>
        <v>478.29690000000005</v>
      </c>
      <c r="H20" s="18">
        <f t="shared" si="6"/>
        <v>0.22876792454961012</v>
      </c>
      <c r="I20" s="17">
        <f>H20/(H20+$K$2)</f>
        <v>2.2876269119300228E-5</v>
      </c>
      <c r="J20" s="9">
        <f t="shared" ca="1" si="3"/>
        <v>478.29736977150759</v>
      </c>
      <c r="K20" s="18">
        <f t="shared" si="4"/>
        <v>0.22876269119300224</v>
      </c>
    </row>
    <row r="21" spans="1:11" x14ac:dyDescent="0.25">
      <c r="A21" s="2">
        <v>8</v>
      </c>
      <c r="B21" s="2">
        <f t="shared" si="0"/>
        <v>0.8</v>
      </c>
      <c r="D21">
        <f t="shared" si="1"/>
        <v>387.42048900000009</v>
      </c>
      <c r="E21">
        <f ca="1">IF($H$3=0,$H$2,NORMINV(RAND(),$H$2,$H$3))</f>
        <v>-3.7158096500888727</v>
      </c>
      <c r="F21">
        <f t="shared" ca="1" si="2"/>
        <v>383.7046793499112</v>
      </c>
      <c r="G21" s="17">
        <f t="shared" si="5"/>
        <v>430.46721000000008</v>
      </c>
      <c r="H21" s="18">
        <f t="shared" si="6"/>
        <v>0.18530201888518419</v>
      </c>
      <c r="I21" s="17">
        <f>H21/(H21+$K$2)</f>
        <v>1.8529858526498958E-5</v>
      </c>
      <c r="J21" s="9">
        <f t="shared" ca="1" si="3"/>
        <v>430.46634349692278</v>
      </c>
      <c r="K21" s="18">
        <f t="shared" si="4"/>
        <v>0.18529858526498957</v>
      </c>
    </row>
    <row r="22" spans="1:11" x14ac:dyDescent="0.25">
      <c r="A22" s="2">
        <v>9</v>
      </c>
      <c r="B22" s="2">
        <f t="shared" si="0"/>
        <v>0.9</v>
      </c>
      <c r="D22">
        <f t="shared" si="1"/>
        <v>348.6784401000001</v>
      </c>
      <c r="E22">
        <f ca="1">IF($H$3=0,$H$2,NORMINV(RAND(),$H$2,$H$3))</f>
        <v>-113.899608717044</v>
      </c>
      <c r="F22">
        <f t="shared" ca="1" si="2"/>
        <v>234.7788313829561</v>
      </c>
      <c r="G22" s="17">
        <f t="shared" si="5"/>
        <v>387.42048900000009</v>
      </c>
      <c r="H22" s="18">
        <f t="shared" si="6"/>
        <v>0.15009463529699921</v>
      </c>
      <c r="I22" s="17">
        <f>H22/(H22+$K$2)</f>
        <v>1.5009238249085812E-5</v>
      </c>
      <c r="J22" s="9">
        <f t="shared" ca="1" si="3"/>
        <v>387.41819796499419</v>
      </c>
      <c r="K22" s="18">
        <f t="shared" si="4"/>
        <v>0.15009238249085813</v>
      </c>
    </row>
    <row r="23" spans="1:11" x14ac:dyDescent="0.25">
      <c r="A23" s="2">
        <v>10</v>
      </c>
      <c r="B23" s="2">
        <f t="shared" si="0"/>
        <v>1</v>
      </c>
      <c r="D23">
        <f t="shared" si="1"/>
        <v>313.8105960900001</v>
      </c>
      <c r="E23">
        <f ca="1">IF($H$3=0,$H$2,NORMINV(RAND(),$H$2,$H$3))</f>
        <v>-98.380738726484566</v>
      </c>
      <c r="F23">
        <f t="shared" ca="1" si="2"/>
        <v>215.42985736351554</v>
      </c>
      <c r="G23" s="17">
        <f t="shared" si="5"/>
        <v>348.6784401000001</v>
      </c>
      <c r="H23" s="18">
        <f t="shared" si="6"/>
        <v>0.12157665459056936</v>
      </c>
      <c r="I23" s="17">
        <f>H23/(H23+$K$2)</f>
        <v>1.2157517652024511E-5</v>
      </c>
      <c r="J23" s="9">
        <f t="shared" ca="1" si="3"/>
        <v>348.67682012800338</v>
      </c>
      <c r="K23" s="18">
        <f t="shared" si="4"/>
        <v>0.1215751765202451</v>
      </c>
    </row>
    <row r="24" spans="1:11" x14ac:dyDescent="0.25">
      <c r="A24" s="2">
        <v>11</v>
      </c>
      <c r="B24" s="2">
        <f t="shared" si="0"/>
        <v>1.1000000000000001</v>
      </c>
      <c r="D24">
        <f t="shared" si="1"/>
        <v>282.42953648100013</v>
      </c>
      <c r="E24">
        <f ca="1">IF($H$3=0,$H$2,NORMINV(RAND(),$H$2,$H$3))</f>
        <v>-125.60586984578264</v>
      </c>
      <c r="F24">
        <f t="shared" ca="1" si="2"/>
        <v>156.82366663521748</v>
      </c>
      <c r="G24" s="17">
        <f t="shared" si="5"/>
        <v>313.8105960900001</v>
      </c>
      <c r="H24" s="18">
        <f t="shared" si="6"/>
        <v>9.8477090218361193E-2</v>
      </c>
      <c r="I24" s="17">
        <f>H24/(H24+$K$2)</f>
        <v>9.8476120454181369E-6</v>
      </c>
      <c r="J24" s="9">
        <f t="shared" ca="1" si="3"/>
        <v>313.80905014362264</v>
      </c>
      <c r="K24" s="18">
        <f t="shared" si="4"/>
        <v>9.8476120454181373E-2</v>
      </c>
    </row>
    <row r="25" spans="1:11" x14ac:dyDescent="0.25">
      <c r="A25" s="2">
        <v>12</v>
      </c>
      <c r="B25" s="2">
        <f t="shared" si="0"/>
        <v>1.2000000000000002</v>
      </c>
      <c r="D25">
        <f t="shared" si="1"/>
        <v>254.18658283290011</v>
      </c>
      <c r="E25">
        <f ca="1">IF($H$3=0,$H$2,NORMINV(RAND(),$H$2,$H$3))</f>
        <v>-169.68127589835061</v>
      </c>
      <c r="F25">
        <f t="shared" ca="1" si="2"/>
        <v>84.505306934549509</v>
      </c>
      <c r="G25" s="17">
        <f t="shared" si="5"/>
        <v>282.42953648100013</v>
      </c>
      <c r="H25" s="18">
        <f t="shared" si="6"/>
        <v>7.976644307687257E-2</v>
      </c>
      <c r="I25" s="17">
        <f>H25/(H25+$K$2)</f>
        <v>7.9765806813403697E-6</v>
      </c>
      <c r="J25" s="9">
        <f t="shared" ca="1" si="3"/>
        <v>282.42795772241436</v>
      </c>
      <c r="K25" s="18">
        <f t="shared" si="4"/>
        <v>7.97658068134037E-2</v>
      </c>
    </row>
    <row r="26" spans="1:11" x14ac:dyDescent="0.25">
      <c r="A26" s="2">
        <v>13</v>
      </c>
      <c r="B26" s="2">
        <f t="shared" si="0"/>
        <v>1.3</v>
      </c>
      <c r="D26">
        <f t="shared" si="1"/>
        <v>228.76792454961011</v>
      </c>
      <c r="E26">
        <f ca="1">IF($H$3=0,$H$2,NORMINV(RAND(),$H$2,$H$3))</f>
        <v>-227.51016418189602</v>
      </c>
      <c r="F26">
        <f t="shared" ca="1" si="2"/>
        <v>1.2577603677140985</v>
      </c>
      <c r="G26" s="17">
        <f t="shared" si="5"/>
        <v>254.18658283290011</v>
      </c>
      <c r="H26" s="18">
        <f t="shared" si="6"/>
        <v>6.4610818892266789E-2</v>
      </c>
      <c r="I26" s="17">
        <f>H26/(H26+$K$2)</f>
        <v>6.4610401439172199E-6</v>
      </c>
      <c r="J26" s="9">
        <f t="shared" ca="1" si="3"/>
        <v>254.1849486496246</v>
      </c>
      <c r="K26" s="18">
        <f t="shared" si="4"/>
        <v>6.4610401439172196E-2</v>
      </c>
    </row>
    <row r="27" spans="1:11" x14ac:dyDescent="0.25">
      <c r="A27" s="2">
        <v>14</v>
      </c>
      <c r="B27" s="2">
        <f t="shared" si="0"/>
        <v>1.4000000000000001</v>
      </c>
      <c r="D27">
        <f t="shared" si="1"/>
        <v>205.89113209464909</v>
      </c>
      <c r="E27">
        <f ca="1">IF($H$3=0,$H$2,NORMINV(RAND(),$H$2,$H$3))</f>
        <v>91.884313986676773</v>
      </c>
      <c r="F27">
        <f t="shared" ca="1" si="2"/>
        <v>297.77544608132587</v>
      </c>
      <c r="G27" s="17">
        <f t="shared" si="5"/>
        <v>228.76792454961011</v>
      </c>
      <c r="H27" s="18">
        <f t="shared" si="6"/>
        <v>5.2334763302736099E-2</v>
      </c>
      <c r="I27" s="17">
        <f>H27/(H27+$K$2)</f>
        <v>5.2334489411424507E-6</v>
      </c>
      <c r="J27" s="9">
        <f t="shared" ca="1" si="3"/>
        <v>228.76828569695061</v>
      </c>
      <c r="K27" s="18">
        <f t="shared" si="4"/>
        <v>5.233448941142451E-2</v>
      </c>
    </row>
    <row r="28" spans="1:11" x14ac:dyDescent="0.25">
      <c r="A28" s="2">
        <v>15</v>
      </c>
      <c r="B28" s="2">
        <f t="shared" si="0"/>
        <v>1.5</v>
      </c>
      <c r="D28">
        <f t="shared" si="1"/>
        <v>185.3020188851842</v>
      </c>
      <c r="E28">
        <f ca="1">IF($H$3=0,$H$2,NORMINV(RAND(),$H$2,$H$3))</f>
        <v>-10.240006739148562</v>
      </c>
      <c r="F28">
        <f t="shared" ca="1" si="2"/>
        <v>175.06201214603564</v>
      </c>
      <c r="G28" s="17">
        <f t="shared" si="5"/>
        <v>205.89113209464909</v>
      </c>
      <c r="H28" s="18">
        <f t="shared" si="6"/>
        <v>4.2391158275216244E-2</v>
      </c>
      <c r="I28" s="17">
        <f>H28/(H28+$K$2)</f>
        <v>4.2390978574948027E-6</v>
      </c>
      <c r="J28" s="9">
        <f t="shared" ca="1" si="3"/>
        <v>205.89100140699279</v>
      </c>
      <c r="K28" s="18">
        <f t="shared" si="4"/>
        <v>4.2390978574948023E-2</v>
      </c>
    </row>
    <row r="29" spans="1:11" x14ac:dyDescent="0.25">
      <c r="A29" s="2">
        <v>16</v>
      </c>
      <c r="B29" s="2">
        <f t="shared" si="0"/>
        <v>1.6</v>
      </c>
      <c r="D29">
        <f t="shared" si="1"/>
        <v>166.77181699666579</v>
      </c>
      <c r="E29">
        <f ca="1">IF($H$3=0,$H$2,NORMINV(RAND(),$H$2,$H$3))</f>
        <v>-161.46500668497137</v>
      </c>
      <c r="F29">
        <f t="shared" ca="1" si="2"/>
        <v>5.3068103116944201</v>
      </c>
      <c r="G29" s="17">
        <f t="shared" si="5"/>
        <v>185.3020188851842</v>
      </c>
      <c r="H29" s="18">
        <f t="shared" si="6"/>
        <v>3.4336838202925157E-2</v>
      </c>
      <c r="I29" s="17">
        <f>H29/(H29+$K$2)</f>
        <v>3.4336720301484212E-6</v>
      </c>
      <c r="J29" s="9">
        <f t="shared" ca="1" si="3"/>
        <v>185.30140084067096</v>
      </c>
      <c r="K29" s="18">
        <f t="shared" si="4"/>
        <v>3.4336720301484214E-2</v>
      </c>
    </row>
    <row r="30" spans="1:11" x14ac:dyDescent="0.25">
      <c r="A30" s="2">
        <v>17</v>
      </c>
      <c r="B30" s="2">
        <f t="shared" si="0"/>
        <v>1.7000000000000002</v>
      </c>
      <c r="D30">
        <f t="shared" si="1"/>
        <v>150.09463529699923</v>
      </c>
      <c r="E30">
        <f ca="1">IF($H$3=0,$H$2,NORMINV(RAND(),$H$2,$H$3))</f>
        <v>29.39185347538838</v>
      </c>
      <c r="F30">
        <f t="shared" ca="1" si="2"/>
        <v>179.48648877238762</v>
      </c>
      <c r="G30" s="17">
        <f t="shared" si="5"/>
        <v>166.77181699666579</v>
      </c>
      <c r="H30" s="18">
        <f t="shared" si="6"/>
        <v>2.7812838944369381E-2</v>
      </c>
      <c r="I30" s="17">
        <f>H30/(H30+$K$2)</f>
        <v>2.7812761589183515E-6</v>
      </c>
      <c r="J30" s="9">
        <f t="shared" ca="1" si="3"/>
        <v>166.77185235967926</v>
      </c>
      <c r="K30" s="18">
        <f t="shared" si="4"/>
        <v>2.7812761589183513E-2</v>
      </c>
    </row>
    <row r="31" spans="1:11" x14ac:dyDescent="0.25">
      <c r="A31" s="2">
        <v>18</v>
      </c>
      <c r="B31" s="2">
        <f t="shared" si="0"/>
        <v>1.8</v>
      </c>
      <c r="D31">
        <f t="shared" si="1"/>
        <v>135.0851717672993</v>
      </c>
      <c r="E31">
        <f ca="1">IF($H$3=0,$H$2,NORMINV(RAND(),$H$2,$H$3))</f>
        <v>48.021979360771525</v>
      </c>
      <c r="F31">
        <f t="shared" ca="1" si="2"/>
        <v>183.10715112807083</v>
      </c>
      <c r="G31" s="17">
        <f t="shared" si="5"/>
        <v>150.09463529699923</v>
      </c>
      <c r="H31" s="18">
        <f t="shared" si="6"/>
        <v>2.2528399544939199E-2</v>
      </c>
      <c r="I31" s="17">
        <f>H31/(H31+$K$2)</f>
        <v>2.2528348792174933E-6</v>
      </c>
      <c r="J31" s="9">
        <f t="shared" ca="1" si="3"/>
        <v>150.09470966874633</v>
      </c>
      <c r="K31" s="18">
        <f t="shared" si="4"/>
        <v>2.252834879217493E-2</v>
      </c>
    </row>
    <row r="32" spans="1:11" x14ac:dyDescent="0.25">
      <c r="A32" s="2">
        <v>19</v>
      </c>
      <c r="B32" s="2">
        <f t="shared" si="0"/>
        <v>1.9000000000000001</v>
      </c>
      <c r="D32">
        <f t="shared" si="1"/>
        <v>121.57665459056938</v>
      </c>
      <c r="E32">
        <f ca="1">IF($H$3=0,$H$2,NORMINV(RAND(),$H$2,$H$3))</f>
        <v>166.34920579786873</v>
      </c>
      <c r="F32">
        <f t="shared" ca="1" si="2"/>
        <v>287.92586038843808</v>
      </c>
      <c r="G32" s="17">
        <f t="shared" si="5"/>
        <v>135.0851717672993</v>
      </c>
      <c r="H32" s="18">
        <f t="shared" si="6"/>
        <v>1.824800363140075E-2</v>
      </c>
      <c r="I32" s="17">
        <f>H32/(H32+$K$2)</f>
        <v>1.8247970332497862E-6</v>
      </c>
      <c r="J32" s="9">
        <f t="shared" ca="1" si="3"/>
        <v>135.08545067053444</v>
      </c>
      <c r="K32" s="18">
        <f t="shared" si="4"/>
        <v>1.8247970332497861E-2</v>
      </c>
    </row>
    <row r="33" spans="1:20" x14ac:dyDescent="0.25">
      <c r="A33" s="2">
        <v>20</v>
      </c>
      <c r="B33" s="2">
        <f t="shared" si="0"/>
        <v>2</v>
      </c>
      <c r="D33">
        <f t="shared" si="1"/>
        <v>109.41898913151245</v>
      </c>
      <c r="E33">
        <f ca="1">IF($H$3=0,$H$2,NORMINV(RAND(),$H$2,$H$3))</f>
        <v>-64.051059319112639</v>
      </c>
      <c r="F33">
        <f t="shared" ca="1" si="2"/>
        <v>45.367929812399808</v>
      </c>
      <c r="G33" s="17">
        <f t="shared" si="5"/>
        <v>121.57665459056938</v>
      </c>
      <c r="H33" s="18">
        <f t="shared" si="6"/>
        <v>1.4780882941434608E-2</v>
      </c>
      <c r="I33" s="17">
        <f>H33/(H33+$K$2)</f>
        <v>1.4780861094016848E-6</v>
      </c>
      <c r="J33" s="9">
        <f t="shared" ca="1" si="3"/>
        <v>121.57654194751187</v>
      </c>
      <c r="K33" s="18">
        <f t="shared" si="4"/>
        <v>1.4780861094016847E-2</v>
      </c>
    </row>
    <row r="34" spans="1:20" x14ac:dyDescent="0.25">
      <c r="A34" s="2">
        <v>21</v>
      </c>
      <c r="B34" s="2">
        <f t="shared" si="0"/>
        <v>2.1</v>
      </c>
      <c r="D34">
        <f t="shared" si="1"/>
        <v>98.477090218361198</v>
      </c>
      <c r="E34">
        <f ca="1">IF($H$3=0,$H$2,NORMINV(RAND(),$H$2,$H$3))</f>
        <v>80.084163799503244</v>
      </c>
      <c r="F34">
        <f t="shared" ca="1" si="2"/>
        <v>178.56125401786443</v>
      </c>
      <c r="G34" s="17">
        <f t="shared" si="5"/>
        <v>109.41898913151245</v>
      </c>
      <c r="H34" s="18">
        <f t="shared" si="6"/>
        <v>1.1972515182562033E-2</v>
      </c>
      <c r="I34" s="17">
        <f>H34/(H34+$K$2)</f>
        <v>1.1972500848467216E-6</v>
      </c>
      <c r="J34" s="9">
        <f t="shared" ca="1" si="3"/>
        <v>109.41907191209495</v>
      </c>
      <c r="K34" s="18">
        <f t="shared" si="4"/>
        <v>1.1972500848467215E-2</v>
      </c>
    </row>
    <row r="35" spans="1:20" x14ac:dyDescent="0.25">
      <c r="A35" s="2">
        <v>22</v>
      </c>
      <c r="B35" s="2">
        <f t="shared" si="0"/>
        <v>2.2000000000000002</v>
      </c>
      <c r="D35">
        <f t="shared" si="1"/>
        <v>88.629381196525074</v>
      </c>
      <c r="E35">
        <f ca="1">IF($H$3=0,$H$2,NORMINV(RAND(),$H$2,$H$3))</f>
        <v>12.666970996139346</v>
      </c>
      <c r="F35">
        <f t="shared" ca="1" si="2"/>
        <v>101.29635219266441</v>
      </c>
      <c r="G35" s="17">
        <f t="shared" si="5"/>
        <v>98.477090218361198</v>
      </c>
      <c r="H35" s="18">
        <f t="shared" si="6"/>
        <v>9.6977372978752467E-3</v>
      </c>
      <c r="I35" s="17">
        <f>H35/(H35+$K$2)</f>
        <v>9.6977278932734974E-7</v>
      </c>
      <c r="J35" s="9">
        <f t="shared" ca="1" si="3"/>
        <v>98.477092952404746</v>
      </c>
      <c r="K35" s="18">
        <f t="shared" si="4"/>
        <v>9.6977278932734983E-3</v>
      </c>
    </row>
    <row r="36" spans="1:20" x14ac:dyDescent="0.25">
      <c r="A36" s="2">
        <v>23</v>
      </c>
      <c r="B36" s="2">
        <f t="shared" si="0"/>
        <v>2.3000000000000003</v>
      </c>
      <c r="D36">
        <f t="shared" si="1"/>
        <v>79.766443076872562</v>
      </c>
      <c r="E36">
        <f ca="1">IF($H$3=0,$H$2,NORMINV(RAND(),$H$2,$H$3))</f>
        <v>-140.36759356612097</v>
      </c>
      <c r="F36">
        <f t="shared" ca="1" si="2"/>
        <v>-60.601150489248411</v>
      </c>
      <c r="G36" s="17">
        <f t="shared" si="5"/>
        <v>88.629381196525074</v>
      </c>
      <c r="H36" s="18">
        <f t="shared" si="6"/>
        <v>7.8551672112789506E-3</v>
      </c>
      <c r="I36" s="17">
        <f>H36/(H36+$K$2)</f>
        <v>7.8551610409186063E-7</v>
      </c>
      <c r="J36" s="9">
        <f t="shared" ca="1" si="3"/>
        <v>88.62926397353921</v>
      </c>
      <c r="K36" s="18">
        <f t="shared" si="4"/>
        <v>7.8551610409186064E-3</v>
      </c>
    </row>
    <row r="37" spans="1:20" x14ac:dyDescent="0.25">
      <c r="A37" s="2">
        <v>24</v>
      </c>
      <c r="B37" s="2">
        <f t="shared" si="0"/>
        <v>2.4000000000000004</v>
      </c>
      <c r="D37">
        <f t="shared" si="1"/>
        <v>71.78979876918531</v>
      </c>
      <c r="E37">
        <f ca="1">IF($H$3=0,$H$2,NORMINV(RAND(),$H$2,$H$3))</f>
        <v>60.178018041828111</v>
      </c>
      <c r="F37">
        <f t="shared" ca="1" si="2"/>
        <v>131.96781681101342</v>
      </c>
      <c r="G37" s="17">
        <f t="shared" si="5"/>
        <v>79.766443076872562</v>
      </c>
      <c r="H37" s="18">
        <f t="shared" si="6"/>
        <v>6.3626854411359497E-3</v>
      </c>
      <c r="I37" s="17">
        <f>H37/(H37+$K$2)</f>
        <v>6.3626813927619234E-7</v>
      </c>
      <c r="J37" s="9">
        <f t="shared" ca="1" si="3"/>
        <v>79.766476290943501</v>
      </c>
      <c r="K37" s="18">
        <f t="shared" si="4"/>
        <v>6.3626813927619231E-3</v>
      </c>
    </row>
    <row r="38" spans="1:20" x14ac:dyDescent="0.25">
      <c r="A38" s="2">
        <v>25</v>
      </c>
      <c r="B38" s="2">
        <f t="shared" si="0"/>
        <v>2.5</v>
      </c>
      <c r="D38">
        <f t="shared" si="1"/>
        <v>64.610818892266778</v>
      </c>
      <c r="E38">
        <f ca="1">IF($H$3=0,$H$2,NORMINV(RAND(),$H$2,$H$3))</f>
        <v>43.575092509796868</v>
      </c>
      <c r="F38">
        <f t="shared" ca="1" si="2"/>
        <v>108.18591140206365</v>
      </c>
      <c r="G38" s="17">
        <f t="shared" si="5"/>
        <v>71.78979876918531</v>
      </c>
      <c r="H38" s="18">
        <f t="shared" si="6"/>
        <v>5.1537752073201196E-3</v>
      </c>
      <c r="I38" s="17">
        <f>H38/(H38+$K$2)</f>
        <v>5.1537725511815998E-7</v>
      </c>
      <c r="J38" s="9">
        <f t="shared" ca="1" si="3"/>
        <v>71.789817526913936</v>
      </c>
      <c r="K38" s="18">
        <f t="shared" si="4"/>
        <v>5.1537725511815995E-3</v>
      </c>
    </row>
    <row r="39" spans="1:20" x14ac:dyDescent="0.25">
      <c r="A39" s="2">
        <v>26</v>
      </c>
      <c r="B39" s="2">
        <f t="shared" si="0"/>
        <v>2.6</v>
      </c>
      <c r="D39">
        <f t="shared" si="1"/>
        <v>58.149737003040102</v>
      </c>
      <c r="E39">
        <f ca="1">IF($H$3=0,$H$2,NORMINV(RAND(),$H$2,$H$3))</f>
        <v>-81.225211699312453</v>
      </c>
      <c r="F39">
        <f t="shared" ca="1" si="2"/>
        <v>-23.075474696272352</v>
      </c>
      <c r="G39" s="17">
        <f t="shared" si="5"/>
        <v>64.610818892266778</v>
      </c>
      <c r="H39" s="18">
        <f t="shared" si="6"/>
        <v>4.1745579179292966E-3</v>
      </c>
      <c r="I39" s="17">
        <f>H39/(H39+$K$2)</f>
        <v>4.1745561752366427E-7</v>
      </c>
      <c r="J39" s="9">
        <f t="shared" ca="1" si="3"/>
        <v>64.610782287130945</v>
      </c>
      <c r="K39" s="18">
        <f t="shared" si="4"/>
        <v>4.1745561752366432E-3</v>
      </c>
    </row>
    <row r="40" spans="1:20" x14ac:dyDescent="0.25">
      <c r="A40" s="2">
        <v>27</v>
      </c>
      <c r="B40" s="2">
        <f t="shared" si="0"/>
        <v>2.7</v>
      </c>
      <c r="D40">
        <f t="shared" si="1"/>
        <v>52.334763302736093</v>
      </c>
      <c r="E40">
        <f ca="1">IF($H$3=0,$H$2,NORMINV(RAND(),$H$2,$H$3))</f>
        <v>-90.748493240035501</v>
      </c>
      <c r="F40">
        <f t="shared" ca="1" si="2"/>
        <v>-38.413729937299408</v>
      </c>
      <c r="G40" s="17">
        <f t="shared" si="5"/>
        <v>58.149737003040102</v>
      </c>
      <c r="H40" s="18">
        <f t="shared" si="6"/>
        <v>3.3813919135227302E-3</v>
      </c>
      <c r="I40" s="17">
        <f>H40/(H40+$K$2)</f>
        <v>3.3813907701419899E-7</v>
      </c>
      <c r="J40" s="9">
        <f t="shared" ca="1" si="3"/>
        <v>58.149704351158519</v>
      </c>
      <c r="K40" s="18">
        <f t="shared" si="4"/>
        <v>3.3813907701419899E-3</v>
      </c>
    </row>
    <row r="41" spans="1:20" x14ac:dyDescent="0.25">
      <c r="A41" s="2">
        <v>28</v>
      </c>
      <c r="B41" s="2">
        <f t="shared" si="0"/>
        <v>2.8000000000000003</v>
      </c>
      <c r="D41">
        <f t="shared" si="1"/>
        <v>47.101286972462482</v>
      </c>
      <c r="E41">
        <f ca="1">IF($H$3=0,$H$2,NORMINV(RAND(),$H$2,$H$3))</f>
        <v>-173.56370356187026</v>
      </c>
      <c r="F41">
        <f t="shared" ca="1" si="2"/>
        <v>-126.46241658940778</v>
      </c>
      <c r="G41" s="17">
        <f t="shared" si="5"/>
        <v>52.334763302736093</v>
      </c>
      <c r="H41" s="18">
        <f t="shared" si="6"/>
        <v>2.7389274499534117E-3</v>
      </c>
      <c r="I41" s="17">
        <f>H41/(H41+$K$2)</f>
        <v>2.7389266997812598E-7</v>
      </c>
      <c r="J41" s="9">
        <f t="shared" ca="1" si="3"/>
        <v>52.334714331499107</v>
      </c>
      <c r="K41" s="18">
        <f t="shared" si="4"/>
        <v>2.7389266997812594E-3</v>
      </c>
    </row>
    <row r="42" spans="1:20" x14ac:dyDescent="0.25">
      <c r="A42" s="2">
        <v>29</v>
      </c>
      <c r="B42" s="2">
        <f t="shared" si="0"/>
        <v>2.9000000000000004</v>
      </c>
      <c r="D42">
        <f t="shared" si="1"/>
        <v>42.391158275216235</v>
      </c>
      <c r="E42">
        <f ca="1">IF($H$3=0,$H$2,NORMINV(RAND(),$H$2,$H$3))</f>
        <v>-108.52308612644464</v>
      </c>
      <c r="F42">
        <f t="shared" ca="1" si="2"/>
        <v>-66.131927851228397</v>
      </c>
      <c r="G42" s="17">
        <f t="shared" si="5"/>
        <v>47.101286972462482</v>
      </c>
      <c r="H42" s="18">
        <f t="shared" si="6"/>
        <v>2.2185312344622636E-3</v>
      </c>
      <c r="I42" s="17">
        <f>H42/(H42+$K$2)</f>
        <v>2.218530742274289E-7</v>
      </c>
      <c r="J42" s="9">
        <f t="shared" ca="1" si="3"/>
        <v>47.101261851325667</v>
      </c>
      <c r="K42" s="18">
        <f t="shared" si="4"/>
        <v>2.2185307422742887E-3</v>
      </c>
    </row>
    <row r="43" spans="1:20" x14ac:dyDescent="0.25">
      <c r="A43" s="2">
        <v>30</v>
      </c>
      <c r="B43" s="2">
        <f t="shared" si="0"/>
        <v>3</v>
      </c>
      <c r="D43">
        <f t="shared" si="1"/>
        <v>38.152042447694612</v>
      </c>
      <c r="E43">
        <f ca="1">IF($H$3=0,$H$2,NORMINV(RAND(),$H$2,$H$3))</f>
        <v>-82.24642091546994</v>
      </c>
      <c r="F43">
        <f t="shared" ca="1" si="2"/>
        <v>-44.094378467775329</v>
      </c>
      <c r="G43" s="17">
        <f t="shared" si="5"/>
        <v>42.391158275216235</v>
      </c>
      <c r="H43" s="18">
        <f t="shared" si="6"/>
        <v>1.7970102999144335E-3</v>
      </c>
      <c r="I43" s="17">
        <f>H43/(H43+$K$2)</f>
        <v>1.7970099769898897E-7</v>
      </c>
      <c r="J43" s="9">
        <f t="shared" ca="1" si="3"/>
        <v>42.391142733678997</v>
      </c>
      <c r="K43" s="18">
        <f t="shared" si="4"/>
        <v>1.7970099769898896E-3</v>
      </c>
    </row>
    <row r="44" spans="1:20" x14ac:dyDescent="0.25">
      <c r="A44" s="2">
        <v>31</v>
      </c>
      <c r="B44" s="2">
        <f t="shared" si="0"/>
        <v>3.1</v>
      </c>
      <c r="D44">
        <f t="shared" si="1"/>
        <v>34.336838202925151</v>
      </c>
      <c r="E44">
        <f ca="1">IF($H$3=0,$H$2,NORMINV(RAND(),$H$2,$H$3))</f>
        <v>-181.74860254680726</v>
      </c>
      <c r="F44">
        <f t="shared" ca="1" si="2"/>
        <v>-147.41176434388211</v>
      </c>
      <c r="G44" s="17">
        <f t="shared" si="5"/>
        <v>38.152042447694612</v>
      </c>
      <c r="H44" s="18">
        <f t="shared" si="6"/>
        <v>1.4555783429306911E-3</v>
      </c>
      <c r="I44" s="17">
        <f>H44/(H44+$K$2)</f>
        <v>1.4555781310598907E-7</v>
      </c>
      <c r="J44" s="9">
        <f t="shared" ca="1" si="3"/>
        <v>38.152015437432702</v>
      </c>
      <c r="K44" s="18">
        <f t="shared" si="4"/>
        <v>1.4555781310598907E-3</v>
      </c>
      <c r="Q44" s="9"/>
      <c r="R44" s="9"/>
      <c r="S44" s="9"/>
      <c r="T44" s="9"/>
    </row>
    <row r="45" spans="1:20" x14ac:dyDescent="0.25">
      <c r="A45" s="2">
        <v>32</v>
      </c>
      <c r="B45" s="2">
        <f t="shared" si="0"/>
        <v>3.2</v>
      </c>
      <c r="D45">
        <f t="shared" si="1"/>
        <v>30.903154382632636</v>
      </c>
      <c r="E45">
        <f ca="1">IF($H$3=0,$H$2,NORMINV(RAND(),$H$2,$H$3))</f>
        <v>32.03805501276949</v>
      </c>
      <c r="F45">
        <f t="shared" ca="1" si="2"/>
        <v>62.941209395402126</v>
      </c>
      <c r="G45" s="17">
        <f t="shared" si="5"/>
        <v>34.336838202925151</v>
      </c>
      <c r="H45" s="18">
        <f t="shared" si="6"/>
        <v>1.1790184577738598E-3</v>
      </c>
      <c r="I45" s="17">
        <f>H45/(H45+$K$2)</f>
        <v>1.1790183187654239E-7</v>
      </c>
      <c r="J45" s="9">
        <f t="shared" ca="1" si="3"/>
        <v>34.336841575432913</v>
      </c>
      <c r="K45" s="18">
        <f t="shared" si="4"/>
        <v>1.1790183187654238E-3</v>
      </c>
      <c r="Q45" s="10"/>
      <c r="R45" s="10"/>
      <c r="S45" s="10"/>
      <c r="T45" s="9"/>
    </row>
    <row r="46" spans="1:20" x14ac:dyDescent="0.25">
      <c r="A46" s="2">
        <v>33</v>
      </c>
      <c r="B46" s="2">
        <f t="shared" si="0"/>
        <v>3.3000000000000003</v>
      </c>
      <c r="D46">
        <f t="shared" si="1"/>
        <v>27.812838944369371</v>
      </c>
      <c r="E46">
        <f ca="1">IF($H$3=0,$H$2,NORMINV(RAND(),$H$2,$H$3))</f>
        <v>-229.64242543698992</v>
      </c>
      <c r="F46">
        <f t="shared" ca="1" si="2"/>
        <v>-201.82958649262056</v>
      </c>
      <c r="G46" s="17">
        <f t="shared" si="5"/>
        <v>30.903154382632636</v>
      </c>
      <c r="H46" s="18">
        <f t="shared" si="6"/>
        <v>9.5500495079682654E-4</v>
      </c>
      <c r="I46" s="17">
        <f>H46/(H46+$K$2)</f>
        <v>9.5500485959338968E-8</v>
      </c>
      <c r="J46" s="9">
        <f t="shared" ca="1" si="3"/>
        <v>30.903132156542782</v>
      </c>
      <c r="K46" s="18">
        <f t="shared" si="4"/>
        <v>9.550048595933896E-4</v>
      </c>
      <c r="Q46" s="8"/>
      <c r="R46" s="6"/>
      <c r="S46" s="7"/>
      <c r="T46" s="9"/>
    </row>
    <row r="47" spans="1:20" x14ac:dyDescent="0.25">
      <c r="A47" s="2">
        <v>34</v>
      </c>
      <c r="B47" s="2">
        <f t="shared" si="0"/>
        <v>3.4000000000000004</v>
      </c>
      <c r="D47">
        <f t="shared" si="1"/>
        <v>25.031555049932436</v>
      </c>
      <c r="E47">
        <f ca="1">IF($H$3=0,$H$2,NORMINV(RAND(),$H$2,$H$3))</f>
        <v>-9.2301267051120135</v>
      </c>
      <c r="F47">
        <f t="shared" ca="1" si="2"/>
        <v>15.801428344820422</v>
      </c>
      <c r="G47" s="17">
        <f t="shared" si="5"/>
        <v>27.812838944369371</v>
      </c>
      <c r="H47" s="18">
        <f t="shared" si="6"/>
        <v>7.735540101454295E-4</v>
      </c>
      <c r="I47" s="17">
        <f>H47/(H47+$K$2)</f>
        <v>7.7355395030685354E-8</v>
      </c>
      <c r="J47" s="9">
        <f t="shared" ca="1" si="3"/>
        <v>27.81283801522196</v>
      </c>
      <c r="K47" s="18">
        <f t="shared" si="4"/>
        <v>7.7355395030685346E-4</v>
      </c>
      <c r="Q47" s="8"/>
      <c r="R47" s="6"/>
      <c r="S47" s="7"/>
      <c r="T47" s="9"/>
    </row>
    <row r="48" spans="1:20" x14ac:dyDescent="0.25">
      <c r="A48" s="2">
        <v>35</v>
      </c>
      <c r="B48" s="2">
        <f t="shared" si="0"/>
        <v>3.5</v>
      </c>
      <c r="D48">
        <f t="shared" si="1"/>
        <v>22.528399544939194</v>
      </c>
      <c r="E48">
        <f ca="1">IF($H$3=0,$H$2,NORMINV(RAND(),$H$2,$H$3))</f>
        <v>-19.85776858537438</v>
      </c>
      <c r="F48">
        <f t="shared" ca="1" si="2"/>
        <v>2.6706309595648143</v>
      </c>
      <c r="G48" s="17">
        <f t="shared" si="5"/>
        <v>25.031555049932436</v>
      </c>
      <c r="H48" s="18">
        <f t="shared" si="6"/>
        <v>6.2657874821779786E-4</v>
      </c>
      <c r="I48" s="17">
        <f>H48/(H48+$K$2)</f>
        <v>6.2657870895770756E-8</v>
      </c>
      <c r="J48" s="9">
        <f t="shared" ca="1" si="3"/>
        <v>25.03155364884454</v>
      </c>
      <c r="K48" s="18">
        <f t="shared" si="4"/>
        <v>6.2657870895770757E-4</v>
      </c>
      <c r="Q48" s="8"/>
      <c r="R48" s="6"/>
      <c r="S48" s="7"/>
      <c r="T48" s="9"/>
    </row>
    <row r="49" spans="1:20" x14ac:dyDescent="0.25">
      <c r="A49" s="2">
        <v>36</v>
      </c>
      <c r="B49" s="2">
        <f t="shared" si="0"/>
        <v>3.6</v>
      </c>
      <c r="D49">
        <f t="shared" si="1"/>
        <v>20.275559590445276</v>
      </c>
      <c r="E49">
        <f ca="1">IF($H$3=0,$H$2,NORMINV(RAND(),$H$2,$H$3))</f>
        <v>41.202397654091094</v>
      </c>
      <c r="F49">
        <f t="shared" ca="1" si="2"/>
        <v>61.47795724453637</v>
      </c>
      <c r="G49" s="17">
        <f t="shared" si="5"/>
        <v>22.528399544939194</v>
      </c>
      <c r="H49" s="18">
        <f t="shared" si="6"/>
        <v>5.0752878605641639E-4</v>
      </c>
      <c r="I49" s="17">
        <f>H49/(H49+$K$2)</f>
        <v>5.0752876029787083E-8</v>
      </c>
      <c r="J49" s="9">
        <f t="shared" ca="1" si="3"/>
        <v>22.528401521741269</v>
      </c>
      <c r="K49" s="18">
        <f t="shared" si="4"/>
        <v>5.0752876029787081E-4</v>
      </c>
      <c r="Q49" s="8"/>
      <c r="R49" s="6"/>
      <c r="S49" s="7"/>
      <c r="T49" s="9"/>
    </row>
    <row r="50" spans="1:20" x14ac:dyDescent="0.25">
      <c r="A50" s="2">
        <v>37</v>
      </c>
      <c r="B50" s="2">
        <f t="shared" si="0"/>
        <v>3.7</v>
      </c>
      <c r="D50">
        <f t="shared" si="1"/>
        <v>18.248003631400749</v>
      </c>
      <c r="E50">
        <f ca="1">IF($H$3=0,$H$2,NORMINV(RAND(),$H$2,$H$3))</f>
        <v>65.325661585540004</v>
      </c>
      <c r="F50">
        <f t="shared" ca="1" si="2"/>
        <v>83.573665216940753</v>
      </c>
      <c r="G50" s="17">
        <f t="shared" si="5"/>
        <v>20.275559590445276</v>
      </c>
      <c r="H50" s="18">
        <f t="shared" si="6"/>
        <v>4.110983167056973E-4</v>
      </c>
      <c r="I50" s="17">
        <f>H50/(H50+$K$2)</f>
        <v>4.1109829980551536E-8</v>
      </c>
      <c r="J50" s="9">
        <f t="shared" ca="1" si="3"/>
        <v>20.275562192619635</v>
      </c>
      <c r="K50" s="18">
        <f t="shared" si="4"/>
        <v>4.1109829980551542E-4</v>
      </c>
      <c r="Q50" s="8"/>
      <c r="R50" s="6"/>
      <c r="S50" s="7"/>
      <c r="T50" s="9"/>
    </row>
    <row r="51" spans="1:20" x14ac:dyDescent="0.25">
      <c r="A51" s="2">
        <v>38</v>
      </c>
      <c r="B51" s="2">
        <f t="shared" si="0"/>
        <v>3.8000000000000003</v>
      </c>
      <c r="D51">
        <f t="shared" si="1"/>
        <v>16.423203268260675</v>
      </c>
      <c r="E51">
        <f ca="1">IF($H$3=0,$H$2,NORMINV(RAND(),$H$2,$H$3))</f>
        <v>-166.64976876217585</v>
      </c>
      <c r="F51">
        <f t="shared" ca="1" si="2"/>
        <v>-150.22656549391519</v>
      </c>
      <c r="G51" s="17">
        <f t="shared" si="5"/>
        <v>18.248003631400749</v>
      </c>
      <c r="H51" s="18">
        <f t="shared" si="6"/>
        <v>3.3298963653161486E-4</v>
      </c>
      <c r="I51" s="17">
        <f>H51/(H51+$K$2)</f>
        <v>3.3298962544340542E-8</v>
      </c>
      <c r="J51" s="9">
        <f t="shared" ca="1" si="3"/>
        <v>18.247998021372382</v>
      </c>
      <c r="K51" s="18">
        <f t="shared" si="4"/>
        <v>3.3298962544340541E-4</v>
      </c>
      <c r="Q51" s="8"/>
      <c r="R51" s="6"/>
      <c r="S51" s="7"/>
      <c r="T51" s="9"/>
    </row>
    <row r="52" spans="1:20" x14ac:dyDescent="0.25">
      <c r="A52" s="2">
        <v>39</v>
      </c>
      <c r="B52" s="2">
        <f t="shared" si="0"/>
        <v>3.9000000000000004</v>
      </c>
      <c r="D52">
        <f t="shared" si="1"/>
        <v>14.780882941434609</v>
      </c>
      <c r="E52">
        <f ca="1">IF($H$3=0,$H$2,NORMINV(RAND(),$H$2,$H$3))</f>
        <v>-62.594523105327013</v>
      </c>
      <c r="F52">
        <f t="shared" ca="1" si="2"/>
        <v>-47.813640163892401</v>
      </c>
      <c r="G52" s="17">
        <f t="shared" si="5"/>
        <v>16.423203268260675</v>
      </c>
      <c r="H52" s="18">
        <f t="shared" si="6"/>
        <v>2.6972160559060804E-4</v>
      </c>
      <c r="I52" s="17">
        <f>H52/(H52+$K$2)</f>
        <v>2.6972159831563379E-8</v>
      </c>
      <c r="J52" s="9">
        <f t="shared" ca="1" si="3"/>
        <v>16.423201535654268</v>
      </c>
      <c r="K52" s="18">
        <f t="shared" si="4"/>
        <v>2.697215983156338E-4</v>
      </c>
      <c r="Q52" s="8"/>
      <c r="R52" s="6"/>
      <c r="S52" s="7"/>
      <c r="T52" s="9"/>
    </row>
    <row r="53" spans="1:20" x14ac:dyDescent="0.25">
      <c r="A53" s="2">
        <v>40</v>
      </c>
      <c r="B53" s="2">
        <f t="shared" si="0"/>
        <v>4</v>
      </c>
      <c r="D53">
        <f t="shared" si="1"/>
        <v>13.302794647291147</v>
      </c>
      <c r="E53">
        <f ca="1">IF($H$3=0,$H$2,NORMINV(RAND(),$H$2,$H$3))</f>
        <v>-12.440297942493311</v>
      </c>
      <c r="F53">
        <f t="shared" ca="1" si="2"/>
        <v>0.86249670479783624</v>
      </c>
      <c r="G53" s="17">
        <f t="shared" si="5"/>
        <v>14.780882941434609</v>
      </c>
      <c r="H53" s="18">
        <f t="shared" si="6"/>
        <v>2.1847450052839252E-4</v>
      </c>
      <c r="I53" s="17">
        <f>H53/(H53+$K$2)</f>
        <v>2.1847449575528187E-8</v>
      </c>
      <c r="J53" s="9">
        <f t="shared" ca="1" si="3"/>
        <v>14.780882637353367</v>
      </c>
      <c r="K53" s="18">
        <f t="shared" si="4"/>
        <v>2.1847449575528187E-4</v>
      </c>
      <c r="Q53" s="8"/>
      <c r="R53" s="6"/>
      <c r="S53" s="7"/>
      <c r="T53" s="9"/>
    </row>
    <row r="54" spans="1:20" x14ac:dyDescent="0.25">
      <c r="A54" s="2">
        <v>41</v>
      </c>
      <c r="B54" s="2">
        <f t="shared" si="0"/>
        <v>4.1000000000000005</v>
      </c>
      <c r="D54">
        <f t="shared" si="1"/>
        <v>11.972515182562033</v>
      </c>
      <c r="E54">
        <f ca="1">IF($H$3=0,$H$2,NORMINV(RAND(),$H$2,$H$3))</f>
        <v>-7.771424700830619</v>
      </c>
      <c r="F54">
        <f t="shared" ca="1" si="2"/>
        <v>4.2010904817314136</v>
      </c>
      <c r="G54" s="17">
        <f t="shared" si="5"/>
        <v>13.302794647291147</v>
      </c>
      <c r="H54" s="18">
        <f t="shared" si="6"/>
        <v>1.7696434542799794E-4</v>
      </c>
      <c r="I54" s="17">
        <f>H54/(H54+$K$2)</f>
        <v>1.7696434229636003E-8</v>
      </c>
      <c r="J54" s="9">
        <f t="shared" ca="1" si="3"/>
        <v>13.302794486223439</v>
      </c>
      <c r="K54" s="18">
        <f t="shared" si="4"/>
        <v>1.7696434229636003E-4</v>
      </c>
      <c r="Q54" s="8"/>
      <c r="R54" s="6"/>
      <c r="S54" s="7"/>
      <c r="T54" s="9"/>
    </row>
    <row r="55" spans="1:20" x14ac:dyDescent="0.25">
      <c r="A55" s="2">
        <v>42</v>
      </c>
      <c r="B55" s="2">
        <f t="shared" si="0"/>
        <v>4.2</v>
      </c>
      <c r="D55">
        <f t="shared" si="1"/>
        <v>10.775263664305829</v>
      </c>
      <c r="E55">
        <f ca="1">IF($H$3=0,$H$2,NORMINV(RAND(),$H$2,$H$3))</f>
        <v>-7.4975467677898564</v>
      </c>
      <c r="F55">
        <f t="shared" ca="1" si="2"/>
        <v>3.2777168965159724</v>
      </c>
      <c r="G55" s="17">
        <f t="shared" si="5"/>
        <v>11.972515182562033</v>
      </c>
      <c r="H55" s="18">
        <f t="shared" si="6"/>
        <v>1.4334111979667834E-4</v>
      </c>
      <c r="I55" s="17">
        <f>H55/(H55+$K$2)</f>
        <v>1.4334111774201071E-8</v>
      </c>
      <c r="J55" s="9">
        <f t="shared" ca="1" si="3"/>
        <v>11.972515057929822</v>
      </c>
      <c r="K55" s="18">
        <f t="shared" si="4"/>
        <v>1.433411177420107E-4</v>
      </c>
      <c r="Q55" s="8"/>
      <c r="R55" s="6"/>
      <c r="S55" s="7"/>
      <c r="T55" s="9"/>
    </row>
    <row r="56" spans="1:20" x14ac:dyDescent="0.25">
      <c r="A56" s="2">
        <v>43</v>
      </c>
      <c r="B56" s="2">
        <f t="shared" si="0"/>
        <v>4.3</v>
      </c>
      <c r="D56">
        <f t="shared" si="1"/>
        <v>9.6977372978752463</v>
      </c>
      <c r="E56">
        <f ca="1">IF($H$3=0,$H$2,NORMINV(RAND(),$H$2,$H$3))</f>
        <v>24.071893153332873</v>
      </c>
      <c r="F56">
        <f t="shared" ca="1" si="2"/>
        <v>33.769630451208116</v>
      </c>
      <c r="G56" s="17">
        <f t="shared" si="5"/>
        <v>10.775263664305829</v>
      </c>
      <c r="H56" s="18">
        <f t="shared" si="6"/>
        <v>1.1610630703530947E-4</v>
      </c>
      <c r="I56" s="17">
        <f>H56/(H56+$K$2)</f>
        <v>1.1610630568724204E-8</v>
      </c>
      <c r="J56" s="9">
        <f t="shared" ca="1" si="3"/>
        <v>10.775263931284927</v>
      </c>
      <c r="K56" s="18">
        <f t="shared" si="4"/>
        <v>1.1610630568724203E-4</v>
      </c>
      <c r="Q56" s="8"/>
      <c r="R56" s="6"/>
      <c r="S56" s="7"/>
      <c r="T56" s="9"/>
    </row>
    <row r="57" spans="1:20" x14ac:dyDescent="0.25">
      <c r="A57" s="2">
        <v>44</v>
      </c>
      <c r="B57" s="2">
        <f t="shared" si="0"/>
        <v>4.4000000000000004</v>
      </c>
      <c r="D57">
        <f t="shared" si="1"/>
        <v>8.7279635680877217</v>
      </c>
      <c r="E57">
        <f ca="1">IF($H$3=0,$H$2,NORMINV(RAND(),$H$2,$H$3))</f>
        <v>-146.34847594157276</v>
      </c>
      <c r="F57">
        <f t="shared" ca="1" si="2"/>
        <v>-137.62051237348504</v>
      </c>
      <c r="G57" s="17">
        <f t="shared" si="5"/>
        <v>9.6977372978752463</v>
      </c>
      <c r="H57" s="18">
        <f t="shared" si="6"/>
        <v>9.4046108698600672E-5</v>
      </c>
      <c r="I57" s="17">
        <f>H57/(H57+$K$2)</f>
        <v>9.404610781413363E-9</v>
      </c>
      <c r="J57" s="9">
        <f t="shared" ca="1" si="3"/>
        <v>9.6977359124044469</v>
      </c>
      <c r="K57" s="18">
        <f t="shared" si="4"/>
        <v>9.4046107814133625E-5</v>
      </c>
      <c r="Q57" s="9"/>
      <c r="R57" s="9"/>
      <c r="S57" s="9"/>
      <c r="T57" s="9"/>
    </row>
    <row r="58" spans="1:20" x14ac:dyDescent="0.25">
      <c r="A58" s="2">
        <v>45</v>
      </c>
      <c r="B58" s="2">
        <f t="shared" si="0"/>
        <v>4.5</v>
      </c>
      <c r="D58">
        <f t="shared" si="1"/>
        <v>7.8551672112789497</v>
      </c>
      <c r="E58">
        <f ca="1">IF($H$3=0,$H$2,NORMINV(RAND(),$H$2,$H$3))</f>
        <v>165.17384947213696</v>
      </c>
      <c r="F58">
        <f t="shared" ca="1" si="2"/>
        <v>173.0290166834159</v>
      </c>
      <c r="G58" s="17">
        <f t="shared" si="5"/>
        <v>8.7279635680877217</v>
      </c>
      <c r="H58" s="18">
        <f t="shared" si="6"/>
        <v>7.6177348045866554E-5</v>
      </c>
      <c r="I58" s="17">
        <f>H58/(H58+$K$2)</f>
        <v>7.6177347465567728E-9</v>
      </c>
      <c r="J58" s="9">
        <f t="shared" ca="1" si="3"/>
        <v>8.7279648196895625</v>
      </c>
      <c r="K58" s="18">
        <f t="shared" si="4"/>
        <v>7.6177347465567724E-5</v>
      </c>
    </row>
    <row r="59" spans="1:20" x14ac:dyDescent="0.25">
      <c r="A59" s="2">
        <v>46</v>
      </c>
      <c r="B59" s="2">
        <f t="shared" si="0"/>
        <v>4.6000000000000005</v>
      </c>
      <c r="D59">
        <f t="shared" si="1"/>
        <v>7.0696504901510551</v>
      </c>
      <c r="E59">
        <f ca="1">IF($H$3=0,$H$2,NORMINV(RAND(),$H$2,$H$3))</f>
        <v>59.195241497276776</v>
      </c>
      <c r="F59">
        <f t="shared" ca="1" si="2"/>
        <v>66.264891987427831</v>
      </c>
      <c r="G59" s="17">
        <f t="shared" si="5"/>
        <v>7.8551672112789497</v>
      </c>
      <c r="H59" s="18">
        <f t="shared" si="6"/>
        <v>6.1703651917151923E-5</v>
      </c>
      <c r="I59" s="17">
        <f>H59/(H59+$K$2)</f>
        <v>6.1703651536417865E-9</v>
      </c>
      <c r="J59" s="9">
        <f t="shared" ca="1" si="3"/>
        <v>7.8551675716882805</v>
      </c>
      <c r="K59" s="18">
        <f t="shared" si="4"/>
        <v>6.1703651536417864E-5</v>
      </c>
    </row>
    <row r="60" spans="1:20" x14ac:dyDescent="0.25">
      <c r="A60" s="2">
        <v>47</v>
      </c>
      <c r="B60" s="2">
        <f t="shared" si="0"/>
        <v>4.7</v>
      </c>
      <c r="D60">
        <f t="shared" si="1"/>
        <v>6.3626854411359499</v>
      </c>
      <c r="E60">
        <f ca="1">IF($H$3=0,$H$2,NORMINV(RAND(),$H$2,$H$3))</f>
        <v>-26.548299394713638</v>
      </c>
      <c r="F60">
        <f t="shared" ca="1" si="2"/>
        <v>-20.185613953577686</v>
      </c>
      <c r="G60" s="17">
        <f t="shared" si="5"/>
        <v>7.0696504901510551</v>
      </c>
      <c r="H60" s="18">
        <f t="shared" si="6"/>
        <v>4.9979958052893058E-5</v>
      </c>
      <c r="I60" s="17">
        <f>H60/(H60+$K$2)</f>
        <v>4.9979957803093433E-9</v>
      </c>
      <c r="J60" s="9">
        <f t="shared" ca="1" si="3"/>
        <v>7.069650353929358</v>
      </c>
      <c r="K60" s="18">
        <f t="shared" si="4"/>
        <v>4.997995780309344E-5</v>
      </c>
    </row>
    <row r="61" spans="1:20" x14ac:dyDescent="0.25">
      <c r="A61" s="2">
        <v>48</v>
      </c>
      <c r="B61" s="2">
        <f t="shared" si="0"/>
        <v>4.8000000000000007</v>
      </c>
      <c r="D61">
        <f t="shared" si="1"/>
        <v>5.7264168970223555</v>
      </c>
      <c r="E61">
        <f ca="1">IF($H$3=0,$H$2,NORMINV(RAND(),$H$2,$H$3))</f>
        <v>-2.3684327992723189</v>
      </c>
      <c r="F61">
        <f t="shared" ca="1" si="2"/>
        <v>3.3579840977500366</v>
      </c>
      <c r="G61" s="17">
        <f t="shared" si="5"/>
        <v>6.3626854411359499</v>
      </c>
      <c r="H61" s="18">
        <f t="shared" si="6"/>
        <v>4.0483766022843381E-5</v>
      </c>
      <c r="I61" s="17">
        <f>H61/(H61+$K$2)</f>
        <v>4.048376585894985E-9</v>
      </c>
      <c r="J61" s="9">
        <f t="shared" ca="1" si="3"/>
        <v>6.3626854289717869</v>
      </c>
      <c r="K61" s="18">
        <f t="shared" si="4"/>
        <v>4.0483765858949852E-5</v>
      </c>
    </row>
    <row r="62" spans="1:20" x14ac:dyDescent="0.25">
      <c r="A62" s="2">
        <v>49</v>
      </c>
      <c r="B62" s="2">
        <f t="shared" si="0"/>
        <v>4.9000000000000004</v>
      </c>
      <c r="D62">
        <f t="shared" si="1"/>
        <v>5.1537752073201197</v>
      </c>
      <c r="E62">
        <f ca="1">IF($H$3=0,$H$2,NORMINV(RAND(),$H$2,$H$3))</f>
        <v>35.587077080653948</v>
      </c>
      <c r="F62">
        <f t="shared" ca="1" si="2"/>
        <v>40.740852287974064</v>
      </c>
      <c r="G62" s="17">
        <f t="shared" si="5"/>
        <v>5.7264168970223555</v>
      </c>
      <c r="H62" s="18">
        <f t="shared" si="6"/>
        <v>3.2791850478503139E-5</v>
      </c>
      <c r="I62" s="17">
        <f>H62/(H62+$K$2)</f>
        <v>3.2791850370972594E-9</v>
      </c>
      <c r="J62" s="9">
        <f t="shared" ca="1" si="3"/>
        <v>5.7264170118411677</v>
      </c>
      <c r="K62" s="18">
        <f t="shared" si="4"/>
        <v>3.2791850370972591E-5</v>
      </c>
    </row>
    <row r="63" spans="1:20" x14ac:dyDescent="0.25">
      <c r="A63" s="2">
        <v>50</v>
      </c>
      <c r="B63" s="2">
        <f t="shared" si="0"/>
        <v>5</v>
      </c>
      <c r="D63">
        <f t="shared" si="1"/>
        <v>4.6383976865881076</v>
      </c>
      <c r="E63">
        <f ca="1">IF($H$3=0,$H$2,NORMINV(RAND(),$H$2,$H$3))</f>
        <v>-168.60371071211185</v>
      </c>
      <c r="F63">
        <f t="shared" ca="1" si="2"/>
        <v>-163.96531302552373</v>
      </c>
      <c r="G63" s="17">
        <f t="shared" si="5"/>
        <v>5.1537752073201197</v>
      </c>
      <c r="H63" s="18">
        <f t="shared" si="6"/>
        <v>2.6561398887587544E-5</v>
      </c>
      <c r="I63" s="17">
        <f>H63/(H63+$K$2)</f>
        <v>2.6561398817036754E-9</v>
      </c>
      <c r="J63" s="9">
        <f t="shared" ca="1" si="3"/>
        <v>5.1537747581161648</v>
      </c>
      <c r="K63" s="18">
        <f t="shared" si="4"/>
        <v>2.6561398817036753E-5</v>
      </c>
    </row>
    <row r="64" spans="1:20" x14ac:dyDescent="0.25">
      <c r="A64" s="2">
        <v>51</v>
      </c>
      <c r="B64" s="2">
        <f t="shared" si="0"/>
        <v>5.1000000000000005</v>
      </c>
      <c r="D64">
        <f t="shared" si="1"/>
        <v>4.1745579179292971</v>
      </c>
      <c r="E64">
        <f ca="1">IF($H$3=0,$H$2,NORMINV(RAND(),$H$2,$H$3))</f>
        <v>-30.738696768013103</v>
      </c>
      <c r="F64">
        <f t="shared" ca="1" si="2"/>
        <v>-26.564138850083808</v>
      </c>
      <c r="G64" s="17">
        <f t="shared" si="5"/>
        <v>4.6383976865881076</v>
      </c>
      <c r="H64" s="18">
        <f t="shared" si="6"/>
        <v>2.1514733098945913E-5</v>
      </c>
      <c r="I64" s="17">
        <f>H64/(H64+$K$2)</f>
        <v>2.1514733052657536E-9</v>
      </c>
      <c r="J64" s="9">
        <f t="shared" ca="1" si="3"/>
        <v>4.6383976194566836</v>
      </c>
      <c r="K64" s="18">
        <f t="shared" si="4"/>
        <v>2.1514733052657537E-5</v>
      </c>
    </row>
    <row r="65" spans="1:11" x14ac:dyDescent="0.25">
      <c r="A65" s="2">
        <v>52</v>
      </c>
      <c r="B65" s="2">
        <f t="shared" si="0"/>
        <v>5.2</v>
      </c>
      <c r="D65">
        <f t="shared" si="1"/>
        <v>3.7571021261363673</v>
      </c>
      <c r="E65">
        <f ca="1">IF($H$3=0,$H$2,NORMINV(RAND(),$H$2,$H$3))</f>
        <v>115.0174517737095</v>
      </c>
      <c r="F65">
        <f t="shared" ca="1" si="2"/>
        <v>118.77455389984587</v>
      </c>
      <c r="G65" s="17">
        <f t="shared" si="5"/>
        <v>4.1745579179292971</v>
      </c>
      <c r="H65" s="18">
        <f t="shared" si="6"/>
        <v>1.7426933810146192E-5</v>
      </c>
      <c r="I65" s="17">
        <f>H65/(H65+$K$2)</f>
        <v>1.742693377977639E-9</v>
      </c>
      <c r="J65" s="9">
        <f t="shared" ca="1" si="3"/>
        <v>4.1745581176419515</v>
      </c>
      <c r="K65" s="18">
        <f t="shared" si="4"/>
        <v>1.7426933779776391E-5</v>
      </c>
    </row>
    <row r="66" spans="1:11" x14ac:dyDescent="0.25">
      <c r="A66" s="2">
        <v>53</v>
      </c>
      <c r="B66" s="2">
        <f t="shared" si="0"/>
        <v>5.3000000000000007</v>
      </c>
      <c r="D66">
        <f t="shared" si="1"/>
        <v>3.3813919135227306</v>
      </c>
      <c r="E66">
        <f ca="1">IF($H$3=0,$H$2,NORMINV(RAND(),$H$2,$H$3))</f>
        <v>-29.59256391357701</v>
      </c>
      <c r="F66">
        <f t="shared" ca="1" si="2"/>
        <v>-26.21117200005428</v>
      </c>
      <c r="G66" s="17">
        <f t="shared" si="5"/>
        <v>3.7571021261363673</v>
      </c>
      <c r="H66" s="18">
        <f t="shared" si="6"/>
        <v>1.4115816386218418E-5</v>
      </c>
      <c r="I66" s="17">
        <f>H66/(H66+$K$2)</f>
        <v>1.4115816366292792E-9</v>
      </c>
      <c r="J66" s="9">
        <f t="shared" ca="1" si="3"/>
        <v>3.7571020838337019</v>
      </c>
      <c r="K66" s="18">
        <f t="shared" si="4"/>
        <v>1.4115816366292791E-5</v>
      </c>
    </row>
    <row r="67" spans="1:11" x14ac:dyDescent="0.25">
      <c r="A67" s="2">
        <v>54</v>
      </c>
      <c r="B67" s="2">
        <f t="shared" si="0"/>
        <v>5.4</v>
      </c>
      <c r="D67">
        <f t="shared" si="1"/>
        <v>3.0432527221704575</v>
      </c>
      <c r="E67">
        <f ca="1">IF($H$3=0,$H$2,NORMINV(RAND(),$H$2,$H$3))</f>
        <v>-138.84086102192902</v>
      </c>
      <c r="F67">
        <f t="shared" ca="1" si="2"/>
        <v>-135.79760829975856</v>
      </c>
      <c r="G67" s="17">
        <f t="shared" si="5"/>
        <v>3.3813919135227306</v>
      </c>
      <c r="H67" s="18">
        <f t="shared" si="6"/>
        <v>1.1433811272836918E-5</v>
      </c>
      <c r="I67" s="17">
        <f>H67/(H67+$K$2)</f>
        <v>1.1433811259763713E-9</v>
      </c>
      <c r="J67" s="9">
        <f t="shared" ca="1" si="3"/>
        <v>3.3813917543880887</v>
      </c>
      <c r="K67" s="18">
        <f t="shared" si="4"/>
        <v>1.1433811259763713E-5</v>
      </c>
    </row>
    <row r="68" spans="1:11" x14ac:dyDescent="0.25">
      <c r="A68" s="2">
        <v>55</v>
      </c>
      <c r="B68" s="2">
        <f t="shared" si="0"/>
        <v>5.5</v>
      </c>
      <c r="D68">
        <f t="shared" si="1"/>
        <v>2.7389274499534118</v>
      </c>
      <c r="E68">
        <f ca="1">IF($H$3=0,$H$2,NORMINV(RAND(),$H$2,$H$3))</f>
        <v>118.2528134482054</v>
      </c>
      <c r="F68">
        <f t="shared" ca="1" si="2"/>
        <v>120.99174089815881</v>
      </c>
      <c r="G68" s="17">
        <f t="shared" si="5"/>
        <v>3.0432527221704575</v>
      </c>
      <c r="H68" s="18">
        <f t="shared" si="6"/>
        <v>9.2613871309979044E-6</v>
      </c>
      <c r="I68" s="17">
        <f>H68/(H68+$K$2)</f>
        <v>9.2613871224205755E-10</v>
      </c>
      <c r="J68" s="9">
        <f t="shared" ca="1" si="3"/>
        <v>3.0432528314071186</v>
      </c>
      <c r="K68" s="18">
        <f t="shared" si="4"/>
        <v>9.2613871224205743E-6</v>
      </c>
    </row>
    <row r="69" spans="1:11" x14ac:dyDescent="0.25">
      <c r="A69" s="2">
        <v>56</v>
      </c>
      <c r="B69" s="2">
        <f t="shared" si="0"/>
        <v>5.6000000000000005</v>
      </c>
      <c r="D69">
        <f t="shared" si="1"/>
        <v>2.4650347049580708</v>
      </c>
      <c r="E69">
        <f ca="1">IF($H$3=0,$H$2,NORMINV(RAND(),$H$2,$H$3))</f>
        <v>-42.681902071665561</v>
      </c>
      <c r="F69">
        <f t="shared" ca="1" si="2"/>
        <v>-40.21686736670749</v>
      </c>
      <c r="G69" s="17">
        <f t="shared" si="5"/>
        <v>2.7389274499534118</v>
      </c>
      <c r="H69" s="18">
        <f t="shared" si="6"/>
        <v>7.5017235761083038E-6</v>
      </c>
      <c r="I69" s="17">
        <f>H69/(H69+$K$2)</f>
        <v>7.5017235704807185E-10</v>
      </c>
      <c r="J69" s="9">
        <f t="shared" ca="1" si="3"/>
        <v>2.7389274177291618</v>
      </c>
      <c r="K69" s="18">
        <f t="shared" si="4"/>
        <v>7.5017235704807177E-6</v>
      </c>
    </row>
    <row r="70" spans="1:11" x14ac:dyDescent="0.25">
      <c r="A70" s="2">
        <v>57</v>
      </c>
      <c r="B70" s="2">
        <f t="shared" si="0"/>
        <v>5.7</v>
      </c>
      <c r="D70">
        <f t="shared" si="1"/>
        <v>2.2185312344622639</v>
      </c>
      <c r="E70">
        <f ca="1">IF($H$3=0,$H$2,NORMINV(RAND(),$H$2,$H$3))</f>
        <v>-105.76385479357131</v>
      </c>
      <c r="F70">
        <f t="shared" ca="1" si="2"/>
        <v>-103.54532355910905</v>
      </c>
      <c r="G70" s="17">
        <f t="shared" si="5"/>
        <v>2.4650347049580708</v>
      </c>
      <c r="H70" s="18">
        <f t="shared" si="6"/>
        <v>6.0763960966477263E-6</v>
      </c>
      <c r="I70" s="17">
        <f>H70/(H70+$K$2)</f>
        <v>6.0763960929554673E-10</v>
      </c>
      <c r="J70" s="9">
        <f t="shared" ca="1" si="3"/>
        <v>2.4650346405419783</v>
      </c>
      <c r="K70" s="18">
        <f t="shared" si="4"/>
        <v>6.0763960929554673E-6</v>
      </c>
    </row>
    <row r="71" spans="1:11" x14ac:dyDescent="0.25">
      <c r="A71" s="2">
        <v>58</v>
      </c>
      <c r="B71" s="2">
        <f t="shared" si="0"/>
        <v>5.8000000000000007</v>
      </c>
      <c r="D71">
        <f t="shared" si="1"/>
        <v>1.9966781110160374</v>
      </c>
      <c r="E71">
        <f ca="1">IF($H$3=0,$H$2,NORMINV(RAND(),$H$2,$H$3))</f>
        <v>-59.093471862907684</v>
      </c>
      <c r="F71">
        <f t="shared" ca="1" si="2"/>
        <v>-57.096793751891646</v>
      </c>
      <c r="G71" s="17">
        <f t="shared" si="5"/>
        <v>2.2185312344622639</v>
      </c>
      <c r="H71" s="18">
        <f t="shared" si="6"/>
        <v>4.9218808382846585E-6</v>
      </c>
      <c r="I71" s="17">
        <f>H71/(H71+$K$2)</f>
        <v>4.9218808358621669E-10</v>
      </c>
      <c r="J71" s="9">
        <f t="shared" ca="1" si="3"/>
        <v>2.2185312052679675</v>
      </c>
      <c r="K71" s="18">
        <f t="shared" si="4"/>
        <v>4.9218808358621672E-6</v>
      </c>
    </row>
    <row r="72" spans="1:11" x14ac:dyDescent="0.25">
      <c r="A72" s="2">
        <v>59</v>
      </c>
      <c r="B72" s="2">
        <f t="shared" si="0"/>
        <v>5.9</v>
      </c>
      <c r="D72">
        <f t="shared" si="1"/>
        <v>1.7970102999144337</v>
      </c>
      <c r="E72">
        <f ca="1">IF($H$3=0,$H$2,NORMINV(RAND(),$H$2,$H$3))</f>
        <v>-47.568860861415189</v>
      </c>
      <c r="F72">
        <f t="shared" ca="1" si="2"/>
        <v>-45.771850561500756</v>
      </c>
      <c r="G72" s="17">
        <f t="shared" si="5"/>
        <v>1.9966781110160374</v>
      </c>
      <c r="H72" s="18">
        <f t="shared" si="6"/>
        <v>3.986723479010574E-6</v>
      </c>
      <c r="I72" s="17">
        <f>H72/(H72+$K$2)</f>
        <v>3.9867234774211777E-10</v>
      </c>
      <c r="J72" s="9">
        <f t="shared" ca="1" si="3"/>
        <v>1.9966780919720459</v>
      </c>
      <c r="K72" s="18">
        <f t="shared" si="4"/>
        <v>3.9867234774211776E-6</v>
      </c>
    </row>
    <row r="73" spans="1:11" x14ac:dyDescent="0.25">
      <c r="A73" s="2">
        <v>60</v>
      </c>
      <c r="B73" s="2">
        <f t="shared" si="0"/>
        <v>6</v>
      </c>
      <c r="D73">
        <f t="shared" si="1"/>
        <v>1.6173092699229903</v>
      </c>
      <c r="E73">
        <f ca="1">IF($H$3=0,$H$2,NORMINV(RAND(),$H$2,$H$3))</f>
        <v>-55.375099065730282</v>
      </c>
      <c r="F73">
        <f t="shared" ca="1" si="2"/>
        <v>-53.757789795807291</v>
      </c>
      <c r="G73" s="17">
        <f t="shared" si="5"/>
        <v>1.7970102999144337</v>
      </c>
      <c r="H73" s="18">
        <f t="shared" si="6"/>
        <v>3.2292460179985649E-6</v>
      </c>
      <c r="I73" s="17">
        <f>H73/(H73+$K$2)</f>
        <v>3.229246016955762E-10</v>
      </c>
      <c r="J73" s="9">
        <f t="shared" ca="1" si="3"/>
        <v>1.797010281974422</v>
      </c>
      <c r="K73" s="18">
        <f t="shared" si="4"/>
        <v>3.2292460169557619E-6</v>
      </c>
    </row>
    <row r="74" spans="1:11" x14ac:dyDescent="0.25">
      <c r="A74" s="2">
        <v>61</v>
      </c>
      <c r="B74" s="2">
        <f t="shared" si="0"/>
        <v>6.1000000000000005</v>
      </c>
      <c r="D74">
        <f t="shared" si="1"/>
        <v>1.4555783429306912</v>
      </c>
      <c r="E74">
        <f ca="1">IF($H$3=0,$H$2,NORMINV(RAND(),$H$2,$H$3))</f>
        <v>53.114171413604858</v>
      </c>
      <c r="F74">
        <f t="shared" ca="1" si="2"/>
        <v>54.56974975653555</v>
      </c>
      <c r="G74" s="17">
        <f t="shared" si="5"/>
        <v>1.6173092699229903</v>
      </c>
      <c r="H74" s="18">
        <f t="shared" si="6"/>
        <v>2.6156892745788378E-6</v>
      </c>
      <c r="I74" s="17">
        <f>H74/(H74+$K$2)</f>
        <v>2.615689273894655E-10</v>
      </c>
      <c r="J74" s="9">
        <f t="shared" ca="1" si="3"/>
        <v>1.6173092837737033</v>
      </c>
      <c r="K74" s="18">
        <f t="shared" si="4"/>
        <v>2.615689273894655E-6</v>
      </c>
    </row>
    <row r="75" spans="1:11" x14ac:dyDescent="0.25">
      <c r="A75" s="2">
        <v>62</v>
      </c>
      <c r="B75" s="2">
        <f t="shared" si="0"/>
        <v>6.2</v>
      </c>
      <c r="D75">
        <f t="shared" si="1"/>
        <v>1.3100205086376222</v>
      </c>
      <c r="E75">
        <f ca="1">IF($H$3=0,$H$2,NORMINV(RAND(),$H$2,$H$3))</f>
        <v>-131.18117686468435</v>
      </c>
      <c r="F75">
        <f t="shared" ca="1" si="2"/>
        <v>-129.87115635604673</v>
      </c>
      <c r="G75" s="17">
        <f t="shared" si="5"/>
        <v>1.4555783429306912</v>
      </c>
      <c r="H75" s="18">
        <f t="shared" si="6"/>
        <v>2.1187083124088588E-6</v>
      </c>
      <c r="I75" s="17">
        <f>H75/(H75+$K$2)</f>
        <v>2.1187083119599663E-10</v>
      </c>
      <c r="J75" s="9">
        <f t="shared" ca="1" si="3"/>
        <v>1.4555783151063868</v>
      </c>
      <c r="K75" s="18">
        <f t="shared" si="4"/>
        <v>2.1187083119599661E-6</v>
      </c>
    </row>
    <row r="76" spans="1:11" x14ac:dyDescent="0.25">
      <c r="A76" s="2">
        <v>63</v>
      </c>
      <c r="B76" s="2">
        <f t="shared" si="0"/>
        <v>6.3000000000000007</v>
      </c>
      <c r="D76">
        <f t="shared" si="1"/>
        <v>1.1790184577738601</v>
      </c>
      <c r="E76">
        <f ca="1">IF($H$3=0,$H$2,NORMINV(RAND(),$H$2,$H$3))</f>
        <v>274.03433678733904</v>
      </c>
      <c r="F76">
        <f t="shared" ca="1" si="2"/>
        <v>275.21335524511289</v>
      </c>
      <c r="G76" s="17">
        <f t="shared" si="5"/>
        <v>1.3100205086376222</v>
      </c>
      <c r="H76" s="18">
        <f t="shared" si="6"/>
        <v>1.7161537330511758E-6</v>
      </c>
      <c r="I76" s="17">
        <f>H76/(H76+$K$2)</f>
        <v>1.7161537327566575E-10</v>
      </c>
      <c r="J76" s="9">
        <f t="shared" ca="1" si="3"/>
        <v>1.3100205556436453</v>
      </c>
      <c r="K76" s="18">
        <f t="shared" si="4"/>
        <v>1.7161537327566573E-6</v>
      </c>
    </row>
    <row r="77" spans="1:11" x14ac:dyDescent="0.25">
      <c r="A77" s="2">
        <v>64</v>
      </c>
      <c r="B77" s="2">
        <f t="shared" si="0"/>
        <v>6.4</v>
      </c>
      <c r="D77">
        <f t="shared" si="1"/>
        <v>1.0611166119964741</v>
      </c>
      <c r="E77">
        <f ca="1">IF($H$3=0,$H$2,NORMINV(RAND(),$H$2,$H$3))</f>
        <v>68.79811674131021</v>
      </c>
      <c r="F77">
        <f t="shared" ca="1" si="2"/>
        <v>69.859233353306678</v>
      </c>
      <c r="G77" s="17">
        <f t="shared" si="5"/>
        <v>1.1790184577738601</v>
      </c>
      <c r="H77" s="18">
        <f t="shared" si="6"/>
        <v>1.3900845237714525E-6</v>
      </c>
      <c r="I77" s="17">
        <f>H77/(H77+$K$2)</f>
        <v>1.390084523578219E-10</v>
      </c>
      <c r="J77" s="9">
        <f t="shared" ca="1" si="3"/>
        <v>1.1790184673209905</v>
      </c>
      <c r="K77" s="18">
        <f t="shared" si="4"/>
        <v>1.3900845235782189E-6</v>
      </c>
    </row>
    <row r="78" spans="1:11" x14ac:dyDescent="0.25">
      <c r="A78" s="2">
        <v>65</v>
      </c>
      <c r="B78" s="2">
        <f t="shared" ref="B78:B113" si="7">A78*$B$7+$B$8</f>
        <v>6.5</v>
      </c>
      <c r="D78">
        <f t="shared" ref="D78:D113" si="8">$B$2*G78</f>
        <v>0.95500495079682668</v>
      </c>
      <c r="E78">
        <f ca="1">IF($H$3=0,$H$2,NORMINV(RAND(),$H$2,$H$3))</f>
        <v>130.21657743817838</v>
      </c>
      <c r="F78">
        <f t="shared" ref="F78:F113" ca="1" si="9">D78+E78</f>
        <v>131.1715823889752</v>
      </c>
      <c r="G78" s="17">
        <f t="shared" si="5"/>
        <v>1.0611166119964741</v>
      </c>
      <c r="H78" s="18">
        <f t="shared" si="6"/>
        <v>1.1259684642548765E-6</v>
      </c>
      <c r="I78" s="17">
        <f>H78/(H78+$K$2)</f>
        <v>1.125968464128096E-10</v>
      </c>
      <c r="J78" s="9">
        <f t="shared" ref="J78:J113" ca="1" si="10">G78+I78*(F78-G78)</f>
        <v>1.0611166266465022</v>
      </c>
      <c r="K78" s="18">
        <f t="shared" ref="K78:K113" si="11">(1-I78)*H78</f>
        <v>1.125968464128096E-6</v>
      </c>
    </row>
    <row r="79" spans="1:11" x14ac:dyDescent="0.25">
      <c r="A79" s="2">
        <v>66</v>
      </c>
      <c r="B79" s="2">
        <f t="shared" si="7"/>
        <v>6.6000000000000005</v>
      </c>
      <c r="D79">
        <f t="shared" si="8"/>
        <v>0.85950445571714407</v>
      </c>
      <c r="E79">
        <f ca="1">IF($H$3=0,$H$2,NORMINV(RAND(),$H$2,$H$3))</f>
        <v>51.44347908640696</v>
      </c>
      <c r="F79">
        <f t="shared" ca="1" si="9"/>
        <v>52.302983542124103</v>
      </c>
      <c r="G79" s="17">
        <f t="shared" ref="G79:G113" si="12">$B$2*G78</f>
        <v>0.95500495079682668</v>
      </c>
      <c r="H79" s="18">
        <f t="shared" ref="H79:H113" si="13">$B$2*H78*$B$2</f>
        <v>9.1203445604644998E-7</v>
      </c>
      <c r="I79" s="17">
        <f>H79/(H79+$K$2)</f>
        <v>9.1203445596326935E-11</v>
      </c>
      <c r="J79" s="9">
        <f t="shared" ca="1" si="10"/>
        <v>0.95500495547993924</v>
      </c>
      <c r="K79" s="18">
        <f t="shared" si="11"/>
        <v>9.1203445596326922E-7</v>
      </c>
    </row>
    <row r="80" spans="1:11" x14ac:dyDescent="0.25">
      <c r="A80" s="2">
        <v>67</v>
      </c>
      <c r="B80" s="2">
        <f t="shared" si="7"/>
        <v>6.7</v>
      </c>
      <c r="D80">
        <f t="shared" si="8"/>
        <v>0.77355401014542968</v>
      </c>
      <c r="E80">
        <f ca="1">IF($H$3=0,$H$2,NORMINV(RAND(),$H$2,$H$3))</f>
        <v>177.81048170938055</v>
      </c>
      <c r="F80">
        <f t="shared" ca="1" si="9"/>
        <v>178.58403571952599</v>
      </c>
      <c r="G80" s="17">
        <f t="shared" si="12"/>
        <v>0.85950445571714407</v>
      </c>
      <c r="H80" s="18">
        <f t="shared" si="13"/>
        <v>7.3874790939762443E-7</v>
      </c>
      <c r="I80" s="17">
        <f>H80/(H80+$K$2)</f>
        <v>7.3874790934304959E-11</v>
      </c>
      <c r="J80" s="9">
        <f t="shared" ca="1" si="10"/>
        <v>0.85950446884650666</v>
      </c>
      <c r="K80" s="18">
        <f t="shared" si="11"/>
        <v>7.3874790934304957E-7</v>
      </c>
    </row>
    <row r="81" spans="1:11" x14ac:dyDescent="0.25">
      <c r="A81" s="2">
        <v>68</v>
      </c>
      <c r="B81" s="2">
        <f t="shared" si="7"/>
        <v>6.8000000000000007</v>
      </c>
      <c r="D81">
        <f t="shared" si="8"/>
        <v>0.69619860913088671</v>
      </c>
      <c r="E81">
        <f ca="1">IF($H$3=0,$H$2,NORMINV(RAND(),$H$2,$H$3))</f>
        <v>85.621239700310568</v>
      </c>
      <c r="F81">
        <f t="shared" ca="1" si="9"/>
        <v>86.317438309441457</v>
      </c>
      <c r="G81" s="17">
        <f t="shared" si="12"/>
        <v>0.77355401014542968</v>
      </c>
      <c r="H81" s="18">
        <f t="shared" si="13"/>
        <v>5.9838580661207589E-7</v>
      </c>
      <c r="I81" s="17">
        <f>H81/(H81+$K$2)</f>
        <v>5.9838580657626932E-11</v>
      </c>
      <c r="J81" s="9">
        <f t="shared" ca="1" si="10"/>
        <v>0.77355401526425427</v>
      </c>
      <c r="K81" s="18">
        <f t="shared" si="11"/>
        <v>5.9838580657626937E-7</v>
      </c>
    </row>
    <row r="82" spans="1:11" x14ac:dyDescent="0.25">
      <c r="A82" s="2">
        <v>69</v>
      </c>
      <c r="B82" s="2">
        <f t="shared" si="7"/>
        <v>6.9</v>
      </c>
      <c r="D82">
        <f t="shared" si="8"/>
        <v>0.62657874821779802</v>
      </c>
      <c r="E82">
        <f ca="1">IF($H$3=0,$H$2,NORMINV(RAND(),$H$2,$H$3))</f>
        <v>57.398519777890925</v>
      </c>
      <c r="F82">
        <f t="shared" ca="1" si="9"/>
        <v>58.025098526108721</v>
      </c>
      <c r="G82" s="17">
        <f t="shared" si="12"/>
        <v>0.69619860913088671</v>
      </c>
      <c r="H82" s="18">
        <f t="shared" si="13"/>
        <v>4.8469250335578148E-7</v>
      </c>
      <c r="I82" s="17">
        <f>H82/(H82+$K$2)</f>
        <v>4.8469250333228878E-11</v>
      </c>
      <c r="J82" s="9">
        <f t="shared" ca="1" si="10"/>
        <v>0.69619861190957555</v>
      </c>
      <c r="K82" s="18">
        <f t="shared" si="11"/>
        <v>4.8469250333228881E-7</v>
      </c>
    </row>
    <row r="83" spans="1:11" x14ac:dyDescent="0.25">
      <c r="A83" s="2">
        <v>70</v>
      </c>
      <c r="B83" s="2">
        <f t="shared" si="7"/>
        <v>7</v>
      </c>
      <c r="D83">
        <f t="shared" si="8"/>
        <v>0.56392087339601826</v>
      </c>
      <c r="E83">
        <f ca="1">IF($H$3=0,$H$2,NORMINV(RAND(),$H$2,$H$3))</f>
        <v>-48.824983617032757</v>
      </c>
      <c r="F83">
        <f t="shared" ca="1" si="9"/>
        <v>-48.261062743636735</v>
      </c>
      <c r="G83" s="17">
        <f t="shared" si="12"/>
        <v>0.62657874821779802</v>
      </c>
      <c r="H83" s="18">
        <f t="shared" si="13"/>
        <v>3.9260092771818302E-7</v>
      </c>
      <c r="I83" s="17">
        <f>H83/(H83+$K$2)</f>
        <v>3.9260092770276942E-11</v>
      </c>
      <c r="J83" s="9">
        <f t="shared" ca="1" si="10"/>
        <v>0.62657874629846466</v>
      </c>
      <c r="K83" s="18">
        <f t="shared" si="11"/>
        <v>3.9260092770276951E-7</v>
      </c>
    </row>
    <row r="84" spans="1:11" x14ac:dyDescent="0.25">
      <c r="A84" s="2">
        <v>71</v>
      </c>
      <c r="B84" s="2">
        <f t="shared" si="7"/>
        <v>7.1000000000000005</v>
      </c>
      <c r="D84">
        <f t="shared" si="8"/>
        <v>0.50752878605641649</v>
      </c>
      <c r="E84">
        <f ca="1">IF($H$3=0,$H$2,NORMINV(RAND(),$H$2,$H$3))</f>
        <v>136.16122277813943</v>
      </c>
      <c r="F84">
        <f t="shared" ca="1" si="9"/>
        <v>136.66875156419584</v>
      </c>
      <c r="G84" s="17">
        <f t="shared" si="12"/>
        <v>0.56392087339601826</v>
      </c>
      <c r="H84" s="18">
        <f t="shared" si="13"/>
        <v>3.1800675145172828E-7</v>
      </c>
      <c r="I84" s="17">
        <f>H84/(H84+$K$2)</f>
        <v>3.1800675144161546E-11</v>
      </c>
      <c r="J84" s="9">
        <f t="shared" ca="1" si="10"/>
        <v>0.56392087772424382</v>
      </c>
      <c r="K84" s="18">
        <f t="shared" si="11"/>
        <v>3.1800675144161544E-7</v>
      </c>
    </row>
    <row r="85" spans="1:11" x14ac:dyDescent="0.25">
      <c r="A85" s="2">
        <v>72</v>
      </c>
      <c r="B85" s="2">
        <f t="shared" si="7"/>
        <v>7.2</v>
      </c>
      <c r="D85">
        <f t="shared" si="8"/>
        <v>0.45677590745077484</v>
      </c>
      <c r="E85">
        <f ca="1">IF($H$3=0,$H$2,NORMINV(RAND(),$H$2,$H$3))</f>
        <v>-60.737886917869375</v>
      </c>
      <c r="F85">
        <f t="shared" ca="1" si="9"/>
        <v>-60.281111010418599</v>
      </c>
      <c r="G85" s="17">
        <f t="shared" si="12"/>
        <v>0.50752878605641649</v>
      </c>
      <c r="H85" s="18">
        <f t="shared" si="13"/>
        <v>2.5758546867589988E-7</v>
      </c>
      <c r="I85" s="17">
        <f>H85/(H85+$K$2)</f>
        <v>2.5758546866926487E-11</v>
      </c>
      <c r="J85" s="9">
        <f t="shared" ca="1" si="10"/>
        <v>0.50752878449058947</v>
      </c>
      <c r="K85" s="18">
        <f t="shared" si="11"/>
        <v>2.5758546866926486E-7</v>
      </c>
    </row>
    <row r="86" spans="1:11" x14ac:dyDescent="0.25">
      <c r="A86" s="2">
        <v>73</v>
      </c>
      <c r="B86" s="2">
        <f t="shared" si="7"/>
        <v>7.3000000000000007</v>
      </c>
      <c r="D86">
        <f t="shared" si="8"/>
        <v>0.41109831670569735</v>
      </c>
      <c r="E86">
        <f ca="1">IF($H$3=0,$H$2,NORMINV(RAND(),$H$2,$H$3))</f>
        <v>14.34339135732024</v>
      </c>
      <c r="F86">
        <f t="shared" ca="1" si="9"/>
        <v>14.754489674025937</v>
      </c>
      <c r="G86" s="17">
        <f t="shared" si="12"/>
        <v>0.45677590745077484</v>
      </c>
      <c r="H86" s="18">
        <f t="shared" si="13"/>
        <v>2.0864422962747889E-7</v>
      </c>
      <c r="I86" s="17">
        <f>H86/(H86+$K$2)</f>
        <v>2.0864422962312566E-11</v>
      </c>
      <c r="J86" s="9">
        <f t="shared" ca="1" si="10"/>
        <v>0.45677590774908838</v>
      </c>
      <c r="K86" s="18">
        <f t="shared" si="11"/>
        <v>2.0864422962312565E-7</v>
      </c>
    </row>
    <row r="87" spans="1:11" x14ac:dyDescent="0.25">
      <c r="A87" s="2">
        <v>74</v>
      </c>
      <c r="B87" s="2">
        <f t="shared" si="7"/>
        <v>7.4</v>
      </c>
      <c r="D87">
        <f t="shared" si="8"/>
        <v>0.3699884850351276</v>
      </c>
      <c r="E87">
        <f ca="1">IF($H$3=0,$H$2,NORMINV(RAND(),$H$2,$H$3))</f>
        <v>238.68083034059867</v>
      </c>
      <c r="F87">
        <f t="shared" ca="1" si="9"/>
        <v>239.0508188256338</v>
      </c>
      <c r="G87" s="17">
        <f t="shared" si="12"/>
        <v>0.41109831670569735</v>
      </c>
      <c r="H87" s="18">
        <f t="shared" si="13"/>
        <v>1.6900182599825792E-7</v>
      </c>
      <c r="I87" s="17">
        <f>H87/(H87+$K$2)</f>
        <v>1.6900182599540175E-11</v>
      </c>
      <c r="J87" s="9">
        <f t="shared" ca="1" si="10"/>
        <v>0.41109832073875219</v>
      </c>
      <c r="K87" s="18">
        <f t="shared" si="11"/>
        <v>1.6900182599540175E-7</v>
      </c>
    </row>
    <row r="88" spans="1:11" x14ac:dyDescent="0.25">
      <c r="A88" s="2">
        <v>75</v>
      </c>
      <c r="B88" s="2">
        <f t="shared" si="7"/>
        <v>7.5</v>
      </c>
      <c r="D88">
        <f t="shared" si="8"/>
        <v>0.33298963653161484</v>
      </c>
      <c r="E88">
        <f ca="1">IF($H$3=0,$H$2,NORMINV(RAND(),$H$2,$H$3))</f>
        <v>25.84656097145314</v>
      </c>
      <c r="F88">
        <f t="shared" ca="1" si="9"/>
        <v>26.179550607984755</v>
      </c>
      <c r="G88" s="17">
        <f t="shared" si="12"/>
        <v>0.3699884850351276</v>
      </c>
      <c r="H88" s="18">
        <f t="shared" si="13"/>
        <v>1.3689147905858892E-7</v>
      </c>
      <c r="I88" s="17">
        <f>H88/(H88+$K$2)</f>
        <v>1.3689147905671499E-11</v>
      </c>
      <c r="J88" s="9">
        <f t="shared" ca="1" si="10"/>
        <v>0.36998848538843854</v>
      </c>
      <c r="K88" s="18">
        <f t="shared" si="11"/>
        <v>1.3689147905671499E-7</v>
      </c>
    </row>
    <row r="89" spans="1:11" x14ac:dyDescent="0.25">
      <c r="A89" s="2">
        <v>76</v>
      </c>
      <c r="B89" s="2">
        <f t="shared" si="7"/>
        <v>7.6000000000000005</v>
      </c>
      <c r="D89">
        <f t="shared" si="8"/>
        <v>0.29969067287845336</v>
      </c>
      <c r="E89">
        <f ca="1">IF($H$3=0,$H$2,NORMINV(RAND(),$H$2,$H$3))</f>
        <v>56.771530176330941</v>
      </c>
      <c r="F89">
        <f t="shared" ca="1" si="9"/>
        <v>57.071220849209396</v>
      </c>
      <c r="G89" s="17">
        <f t="shared" si="12"/>
        <v>0.33298963653161484</v>
      </c>
      <c r="H89" s="18">
        <f t="shared" si="13"/>
        <v>1.1088209803745703E-7</v>
      </c>
      <c r="I89" s="17">
        <f>H89/(H89+$K$2)</f>
        <v>1.1088209803622755E-11</v>
      </c>
      <c r="J89" s="9">
        <f t="shared" ca="1" si="10"/>
        <v>0.33298963716074026</v>
      </c>
      <c r="K89" s="18">
        <f t="shared" si="11"/>
        <v>1.1088209803622754E-7</v>
      </c>
    </row>
    <row r="90" spans="1:11" x14ac:dyDescent="0.25">
      <c r="A90" s="2">
        <v>77</v>
      </c>
      <c r="B90" s="2">
        <f t="shared" si="7"/>
        <v>7.7</v>
      </c>
      <c r="D90">
        <f t="shared" si="8"/>
        <v>0.26972160559060804</v>
      </c>
      <c r="E90">
        <f ca="1">IF($H$3=0,$H$2,NORMINV(RAND(),$H$2,$H$3))</f>
        <v>101.94576967923152</v>
      </c>
      <c r="F90">
        <f t="shared" ca="1" si="9"/>
        <v>102.21549128482212</v>
      </c>
      <c r="G90" s="17">
        <f t="shared" si="12"/>
        <v>0.29969067287845336</v>
      </c>
      <c r="H90" s="18">
        <f t="shared" si="13"/>
        <v>8.9814499410340198E-8</v>
      </c>
      <c r="I90" s="17">
        <f>H90/(H90+$K$2)</f>
        <v>8.9814499409533529E-12</v>
      </c>
      <c r="J90" s="9">
        <f t="shared" ca="1" si="10"/>
        <v>0.29969067379380504</v>
      </c>
      <c r="K90" s="18">
        <f t="shared" si="11"/>
        <v>8.9814499409533531E-8</v>
      </c>
    </row>
    <row r="91" spans="1:11" x14ac:dyDescent="0.25">
      <c r="A91" s="2">
        <v>78</v>
      </c>
      <c r="B91" s="2">
        <f t="shared" si="7"/>
        <v>7.8000000000000007</v>
      </c>
      <c r="D91">
        <f t="shared" si="8"/>
        <v>0.24274944503154725</v>
      </c>
      <c r="E91">
        <f ca="1">IF($H$3=0,$H$2,NORMINV(RAND(),$H$2,$H$3))</f>
        <v>78.693718178792039</v>
      </c>
      <c r="F91">
        <f t="shared" ca="1" si="9"/>
        <v>78.936467623823589</v>
      </c>
      <c r="G91" s="17">
        <f t="shared" si="12"/>
        <v>0.26972160559060804</v>
      </c>
      <c r="H91" s="18">
        <f t="shared" si="13"/>
        <v>7.2749744522375552E-8</v>
      </c>
      <c r="I91" s="17">
        <f>H91/(H91+$K$2)</f>
        <v>7.2749744521846294E-12</v>
      </c>
      <c r="J91" s="9">
        <f t="shared" ca="1" si="10"/>
        <v>0.26972160616290658</v>
      </c>
      <c r="K91" s="18">
        <f t="shared" si="11"/>
        <v>7.2749744521846302E-8</v>
      </c>
    </row>
    <row r="92" spans="1:11" x14ac:dyDescent="0.25">
      <c r="A92" s="2">
        <v>79</v>
      </c>
      <c r="B92" s="2">
        <f t="shared" si="7"/>
        <v>7.9</v>
      </c>
      <c r="D92">
        <f t="shared" si="8"/>
        <v>0.21847450052839251</v>
      </c>
      <c r="E92">
        <f ca="1">IF($H$3=0,$H$2,NORMINV(RAND(),$H$2,$H$3))</f>
        <v>224.60406510370362</v>
      </c>
      <c r="F92">
        <f t="shared" ca="1" si="9"/>
        <v>224.82253960423202</v>
      </c>
      <c r="G92" s="17">
        <f t="shared" si="12"/>
        <v>0.24274944503154725</v>
      </c>
      <c r="H92" s="18">
        <f t="shared" si="13"/>
        <v>5.8927293063124204E-8</v>
      </c>
      <c r="I92" s="17">
        <f>H92/(H92+$K$2)</f>
        <v>5.8927293062776955E-12</v>
      </c>
      <c r="J92" s="9">
        <f t="shared" ca="1" si="10"/>
        <v>0.24274944635493514</v>
      </c>
      <c r="K92" s="18">
        <f t="shared" si="11"/>
        <v>5.892729306277696E-8</v>
      </c>
    </row>
    <row r="93" spans="1:11" x14ac:dyDescent="0.25">
      <c r="A93" s="2">
        <v>80</v>
      </c>
      <c r="B93" s="2">
        <f t="shared" si="7"/>
        <v>8</v>
      </c>
      <c r="D93">
        <f t="shared" si="8"/>
        <v>0.19662705047555326</v>
      </c>
      <c r="E93">
        <f ca="1">IF($H$3=0,$H$2,NORMINV(RAND(),$H$2,$H$3))</f>
        <v>38.772172467488289</v>
      </c>
      <c r="F93">
        <f t="shared" ca="1" si="9"/>
        <v>38.968799517963845</v>
      </c>
      <c r="G93" s="17">
        <f t="shared" si="12"/>
        <v>0.21847450052839251</v>
      </c>
      <c r="H93" s="18">
        <f t="shared" si="13"/>
        <v>4.7731107381130604E-8</v>
      </c>
      <c r="I93" s="17">
        <f>H93/(H93+$K$2)</f>
        <v>4.7731107380902778E-12</v>
      </c>
      <c r="J93" s="9">
        <f t="shared" ca="1" si="10"/>
        <v>0.21847450071335212</v>
      </c>
      <c r="K93" s="18">
        <f t="shared" si="11"/>
        <v>4.7731107380902779E-8</v>
      </c>
    </row>
    <row r="94" spans="1:11" x14ac:dyDescent="0.25">
      <c r="A94" s="2">
        <v>81</v>
      </c>
      <c r="B94" s="2">
        <f t="shared" si="7"/>
        <v>8.1</v>
      </c>
      <c r="D94">
        <f t="shared" si="8"/>
        <v>0.17696434542799794</v>
      </c>
      <c r="E94">
        <f ca="1">IF($H$3=0,$H$2,NORMINV(RAND(),$H$2,$H$3))</f>
        <v>-6.0941930492364902</v>
      </c>
      <c r="F94">
        <f t="shared" ca="1" si="9"/>
        <v>-5.9172287038084921</v>
      </c>
      <c r="G94" s="17">
        <f t="shared" si="12"/>
        <v>0.19662705047555326</v>
      </c>
      <c r="H94" s="18">
        <f t="shared" si="13"/>
        <v>3.8662196978715788E-8</v>
      </c>
      <c r="I94" s="17">
        <f>H94/(H94+$K$2)</f>
        <v>3.8662196978566311E-12</v>
      </c>
      <c r="J94" s="9">
        <f t="shared" ca="1" si="10"/>
        <v>0.19662705045191575</v>
      </c>
      <c r="K94" s="18">
        <f t="shared" si="11"/>
        <v>3.8662196978566313E-8</v>
      </c>
    </row>
    <row r="95" spans="1:11" x14ac:dyDescent="0.25">
      <c r="A95" s="2">
        <v>82</v>
      </c>
      <c r="B95" s="2">
        <f t="shared" si="7"/>
        <v>8.2000000000000011</v>
      </c>
      <c r="D95">
        <f t="shared" si="8"/>
        <v>0.15926791088519815</v>
      </c>
      <c r="E95">
        <f ca="1">IF($H$3=0,$H$2,NORMINV(RAND(),$H$2,$H$3))</f>
        <v>-102.33311552707229</v>
      </c>
      <c r="F95">
        <f t="shared" ca="1" si="9"/>
        <v>-102.1738476161871</v>
      </c>
      <c r="G95" s="17">
        <f t="shared" si="12"/>
        <v>0.17696434542799794</v>
      </c>
      <c r="H95" s="18">
        <f t="shared" si="13"/>
        <v>3.1316379552759791E-8</v>
      </c>
      <c r="I95" s="17">
        <f>H95/(H95+$K$2)</f>
        <v>3.1316379552661721E-12</v>
      </c>
      <c r="J95" s="9">
        <f t="shared" ca="1" si="10"/>
        <v>0.17696434510747225</v>
      </c>
      <c r="K95" s="18">
        <f t="shared" si="11"/>
        <v>3.131637955266172E-8</v>
      </c>
    </row>
    <row r="96" spans="1:11" x14ac:dyDescent="0.25">
      <c r="A96" s="2">
        <v>83</v>
      </c>
      <c r="B96" s="2">
        <f t="shared" si="7"/>
        <v>8.3000000000000007</v>
      </c>
      <c r="D96">
        <f t="shared" si="8"/>
        <v>0.14334111979667835</v>
      </c>
      <c r="E96">
        <f ca="1">IF($H$3=0,$H$2,NORMINV(RAND(),$H$2,$H$3))</f>
        <v>77.676850108986514</v>
      </c>
      <c r="F96">
        <f t="shared" ca="1" si="9"/>
        <v>77.820191228783187</v>
      </c>
      <c r="G96" s="17">
        <f t="shared" si="12"/>
        <v>0.15926791088519815</v>
      </c>
      <c r="H96" s="18">
        <f t="shared" si="13"/>
        <v>2.5366267437735433E-8</v>
      </c>
      <c r="I96" s="17">
        <f>H96/(H96+$K$2)</f>
        <v>2.5366267437671089E-12</v>
      </c>
      <c r="J96" s="9">
        <f t="shared" ca="1" si="10"/>
        <v>0.15926791108219493</v>
      </c>
      <c r="K96" s="18">
        <f t="shared" si="11"/>
        <v>2.5366267437671088E-8</v>
      </c>
    </row>
    <row r="97" spans="1:11" x14ac:dyDescent="0.25">
      <c r="A97" s="2">
        <v>84</v>
      </c>
      <c r="B97" s="2">
        <f t="shared" si="7"/>
        <v>8.4</v>
      </c>
      <c r="D97">
        <f t="shared" si="8"/>
        <v>0.12900700781701052</v>
      </c>
      <c r="E97">
        <f ca="1">IF($H$3=0,$H$2,NORMINV(RAND(),$H$2,$H$3))</f>
        <v>141.02243568880166</v>
      </c>
      <c r="F97">
        <f t="shared" ca="1" si="9"/>
        <v>141.15144269661869</v>
      </c>
      <c r="G97" s="17">
        <f t="shared" si="12"/>
        <v>0.14334111979667835</v>
      </c>
      <c r="H97" s="18">
        <f t="shared" si="13"/>
        <v>2.0546676624565701E-8</v>
      </c>
      <c r="I97" s="17">
        <f>H97/(H97+$K$2)</f>
        <v>2.0546676624523483E-12</v>
      </c>
      <c r="J97" s="9">
        <f t="shared" ca="1" si="10"/>
        <v>0.14334112008640315</v>
      </c>
      <c r="K97" s="18">
        <f t="shared" si="11"/>
        <v>2.0546676624523485E-8</v>
      </c>
    </row>
    <row r="98" spans="1:11" x14ac:dyDescent="0.25">
      <c r="A98" s="2">
        <v>85</v>
      </c>
      <c r="B98" s="2">
        <f t="shared" si="7"/>
        <v>8.5</v>
      </c>
      <c r="D98">
        <f t="shared" si="8"/>
        <v>0.11610630703530947</v>
      </c>
      <c r="E98">
        <f ca="1">IF($H$3=0,$H$2,NORMINV(RAND(),$H$2,$H$3))</f>
        <v>99.790017239927735</v>
      </c>
      <c r="F98">
        <f t="shared" ca="1" si="9"/>
        <v>99.906123546963045</v>
      </c>
      <c r="G98" s="17">
        <f t="shared" si="12"/>
        <v>0.12900700781701052</v>
      </c>
      <c r="H98" s="18">
        <f t="shared" si="13"/>
        <v>1.6642808065898218E-8</v>
      </c>
      <c r="I98" s="17">
        <f>H98/(H98+$K$2)</f>
        <v>1.664280806587052E-12</v>
      </c>
      <c r="J98" s="9">
        <f t="shared" ca="1" si="10"/>
        <v>0.12900700798306766</v>
      </c>
      <c r="K98" s="18">
        <f t="shared" si="11"/>
        <v>1.6642808065870517E-8</v>
      </c>
    </row>
    <row r="99" spans="1:11" x14ac:dyDescent="0.25">
      <c r="A99" s="2">
        <v>86</v>
      </c>
      <c r="B99" s="2">
        <f t="shared" si="7"/>
        <v>8.6</v>
      </c>
      <c r="D99">
        <f t="shared" si="8"/>
        <v>0.10449567633177853</v>
      </c>
      <c r="E99">
        <f ca="1">IF($H$3=0,$H$2,NORMINV(RAND(),$H$2,$H$3))</f>
        <v>-9.8525352711678291</v>
      </c>
      <c r="F99">
        <f t="shared" ca="1" si="9"/>
        <v>-9.748039594836051</v>
      </c>
      <c r="G99" s="17">
        <f t="shared" si="12"/>
        <v>0.11610630703530947</v>
      </c>
      <c r="H99" s="18">
        <f t="shared" si="13"/>
        <v>1.3480674533377557E-8</v>
      </c>
      <c r="I99" s="17">
        <f>H99/(H99+$K$2)</f>
        <v>1.3480674533359385E-12</v>
      </c>
      <c r="J99" s="9">
        <f t="shared" ca="1" si="10"/>
        <v>0.11610630702201194</v>
      </c>
      <c r="K99" s="18">
        <f t="shared" si="11"/>
        <v>1.3480674533359384E-8</v>
      </c>
    </row>
    <row r="100" spans="1:11" x14ac:dyDescent="0.25">
      <c r="A100" s="2">
        <v>87</v>
      </c>
      <c r="B100" s="2">
        <f t="shared" si="7"/>
        <v>8.7000000000000011</v>
      </c>
      <c r="D100">
        <f t="shared" si="8"/>
        <v>9.4046108698600681E-2</v>
      </c>
      <c r="E100">
        <f ca="1">IF($H$3=0,$H$2,NORMINV(RAND(),$H$2,$H$3))</f>
        <v>74.703853270843751</v>
      </c>
      <c r="F100">
        <f t="shared" ca="1" si="9"/>
        <v>74.797899379542358</v>
      </c>
      <c r="G100" s="17">
        <f t="shared" si="12"/>
        <v>0.10449567633177853</v>
      </c>
      <c r="H100" s="18">
        <f t="shared" si="13"/>
        <v>1.0919346372035822E-8</v>
      </c>
      <c r="I100" s="17">
        <f>H100/(H100+$K$2)</f>
        <v>1.0919346372023899E-12</v>
      </c>
      <c r="J100" s="9">
        <f t="shared" ca="1" si="10"/>
        <v>0.10449567641333884</v>
      </c>
      <c r="K100" s="18">
        <f t="shared" si="11"/>
        <v>1.0919346372023899E-8</v>
      </c>
    </row>
    <row r="101" spans="1:11" x14ac:dyDescent="0.25">
      <c r="A101" s="2">
        <v>88</v>
      </c>
      <c r="B101" s="2">
        <f t="shared" si="7"/>
        <v>8.8000000000000007</v>
      </c>
      <c r="D101">
        <f t="shared" si="8"/>
        <v>8.4641497828740614E-2</v>
      </c>
      <c r="E101">
        <f ca="1">IF($H$3=0,$H$2,NORMINV(RAND(),$H$2,$H$3))</f>
        <v>188.54867795981173</v>
      </c>
      <c r="F101">
        <f t="shared" ca="1" si="9"/>
        <v>188.63331945764045</v>
      </c>
      <c r="G101" s="17">
        <f t="shared" si="12"/>
        <v>9.4046108698600681E-2</v>
      </c>
      <c r="H101" s="18">
        <f t="shared" si="13"/>
        <v>8.8446705613490164E-9</v>
      </c>
      <c r="I101" s="17">
        <f>H101/(H101+$K$2)</f>
        <v>8.8446705613411947E-13</v>
      </c>
      <c r="J101" s="9">
        <f t="shared" ca="1" si="10"/>
        <v>9.4046108865357456E-2</v>
      </c>
      <c r="K101" s="18">
        <f t="shared" si="11"/>
        <v>8.844670561341193E-9</v>
      </c>
    </row>
    <row r="102" spans="1:11" x14ac:dyDescent="0.25">
      <c r="A102" s="2">
        <v>89</v>
      </c>
      <c r="B102" s="2">
        <f t="shared" si="7"/>
        <v>8.9</v>
      </c>
      <c r="D102">
        <f t="shared" si="8"/>
        <v>7.6177348045866553E-2</v>
      </c>
      <c r="E102">
        <f ca="1">IF($H$3=0,$H$2,NORMINV(RAND(),$H$2,$H$3))</f>
        <v>-13.365805237683698</v>
      </c>
      <c r="F102">
        <f t="shared" ca="1" si="9"/>
        <v>-13.289627889637831</v>
      </c>
      <c r="G102" s="17">
        <f t="shared" si="12"/>
        <v>8.4641497828740614E-2</v>
      </c>
      <c r="H102" s="18">
        <f t="shared" si="13"/>
        <v>7.1641831546927033E-9</v>
      </c>
      <c r="I102" s="17">
        <f>H102/(H102+$K$2)</f>
        <v>7.16418315468757E-13</v>
      </c>
      <c r="J102" s="9">
        <f t="shared" ca="1" si="10"/>
        <v>8.4641497819159042E-2</v>
      </c>
      <c r="K102" s="18">
        <f t="shared" si="11"/>
        <v>7.1641831546875706E-9</v>
      </c>
    </row>
    <row r="103" spans="1:11" x14ac:dyDescent="0.25">
      <c r="A103" s="2">
        <v>90</v>
      </c>
      <c r="B103" s="2">
        <f t="shared" si="7"/>
        <v>9</v>
      </c>
      <c r="D103">
        <f t="shared" si="8"/>
        <v>6.8559613241279904E-2</v>
      </c>
      <c r="E103">
        <f ca="1">IF($H$3=0,$H$2,NORMINV(RAND(),$H$2,$H$3))</f>
        <v>101.95322128237333</v>
      </c>
      <c r="F103">
        <f t="shared" ca="1" si="9"/>
        <v>102.02178089561461</v>
      </c>
      <c r="G103" s="17">
        <f t="shared" si="12"/>
        <v>7.6177348045866553E-2</v>
      </c>
      <c r="H103" s="18">
        <f t="shared" si="13"/>
        <v>5.8029883553010899E-9</v>
      </c>
      <c r="I103" s="17">
        <f>H103/(H103+$K$2)</f>
        <v>5.802988355297723E-13</v>
      </c>
      <c r="J103" s="9">
        <f t="shared" ca="1" si="10"/>
        <v>7.6177348105025466E-2</v>
      </c>
      <c r="K103" s="18">
        <f t="shared" si="11"/>
        <v>5.8029883552977224E-9</v>
      </c>
    </row>
    <row r="104" spans="1:11" x14ac:dyDescent="0.25">
      <c r="A104" s="2">
        <v>91</v>
      </c>
      <c r="B104" s="2">
        <f t="shared" si="7"/>
        <v>9.1</v>
      </c>
      <c r="D104">
        <f t="shared" si="8"/>
        <v>6.1703651917151915E-2</v>
      </c>
      <c r="E104">
        <f ca="1">IF($H$3=0,$H$2,NORMINV(RAND(),$H$2,$H$3))</f>
        <v>-42.081102649195074</v>
      </c>
      <c r="F104">
        <f t="shared" ca="1" si="9"/>
        <v>-42.019398997277925</v>
      </c>
      <c r="G104" s="17">
        <f t="shared" si="12"/>
        <v>6.8559613241279904E-2</v>
      </c>
      <c r="H104" s="18">
        <f t="shared" si="13"/>
        <v>4.7004205677938825E-9</v>
      </c>
      <c r="I104" s="17">
        <f>H104/(H104+$K$2)</f>
        <v>4.7004205677916735E-13</v>
      </c>
      <c r="J104" s="9">
        <f t="shared" ca="1" si="10"/>
        <v>6.8559613221496798E-2</v>
      </c>
      <c r="K104" s="18">
        <f t="shared" si="11"/>
        <v>4.7004205677916731E-9</v>
      </c>
    </row>
    <row r="105" spans="1:11" x14ac:dyDescent="0.25">
      <c r="A105" s="2">
        <v>92</v>
      </c>
      <c r="B105" s="2">
        <f t="shared" si="7"/>
        <v>9.2000000000000011</v>
      </c>
      <c r="D105">
        <f t="shared" si="8"/>
        <v>5.5533286725436726E-2</v>
      </c>
      <c r="E105">
        <f ca="1">IF($H$3=0,$H$2,NORMINV(RAND(),$H$2,$H$3))</f>
        <v>-10.161739368169687</v>
      </c>
      <c r="F105">
        <f t="shared" ca="1" si="9"/>
        <v>-10.106206081444251</v>
      </c>
      <c r="G105" s="17">
        <f t="shared" si="12"/>
        <v>6.1703651917151915E-2</v>
      </c>
      <c r="H105" s="18">
        <f t="shared" si="13"/>
        <v>3.807340659913045E-9</v>
      </c>
      <c r="I105" s="17">
        <f>H105/(H105+$K$2)</f>
        <v>3.8073406599115955E-13</v>
      </c>
      <c r="J105" s="9">
        <f t="shared" ca="1" si="10"/>
        <v>6.1703651913280644E-2</v>
      </c>
      <c r="K105" s="18">
        <f t="shared" si="11"/>
        <v>3.8073406599115957E-9</v>
      </c>
    </row>
    <row r="106" spans="1:11" x14ac:dyDescent="0.25">
      <c r="A106" s="2">
        <v>93</v>
      </c>
      <c r="B106" s="2">
        <f t="shared" si="7"/>
        <v>9.3000000000000007</v>
      </c>
      <c r="D106">
        <f t="shared" si="8"/>
        <v>4.9979958052893056E-2</v>
      </c>
      <c r="E106">
        <f ca="1">IF($H$3=0,$H$2,NORMINV(RAND(),$H$2,$H$3))</f>
        <v>149.59522588213591</v>
      </c>
      <c r="F106">
        <f t="shared" ca="1" si="9"/>
        <v>149.64520584018879</v>
      </c>
      <c r="G106" s="17">
        <f t="shared" si="12"/>
        <v>5.5533286725436726E-2</v>
      </c>
      <c r="H106" s="18">
        <f t="shared" si="13"/>
        <v>3.0839459345295667E-9</v>
      </c>
      <c r="I106" s="17">
        <f>H106/(H106+$K$2)</f>
        <v>3.0839459345286161E-13</v>
      </c>
      <c r="J106" s="9">
        <f t="shared" ca="1" si="10"/>
        <v>5.5533286771569372E-2</v>
      </c>
      <c r="K106" s="18">
        <f t="shared" si="11"/>
        <v>3.0839459345286155E-9</v>
      </c>
    </row>
    <row r="107" spans="1:11" x14ac:dyDescent="0.25">
      <c r="A107" s="2">
        <v>94</v>
      </c>
      <c r="B107" s="2">
        <f t="shared" si="7"/>
        <v>9.4</v>
      </c>
      <c r="D107">
        <f t="shared" si="8"/>
        <v>4.498196224760375E-2</v>
      </c>
      <c r="E107">
        <f ca="1">IF($H$3=0,$H$2,NORMINV(RAND(),$H$2,$H$3))</f>
        <v>2.4456782425095498</v>
      </c>
      <c r="F107">
        <f t="shared" ca="1" si="9"/>
        <v>2.4906602047571536</v>
      </c>
      <c r="G107" s="17">
        <f t="shared" si="12"/>
        <v>4.9979958052893056E-2</v>
      </c>
      <c r="H107" s="18">
        <f t="shared" si="13"/>
        <v>2.497996206968949E-9</v>
      </c>
      <c r="I107" s="17">
        <f>H107/(H107+$K$2)</f>
        <v>2.4979962069683252E-13</v>
      </c>
      <c r="J107" s="9">
        <f t="shared" ca="1" si="10"/>
        <v>4.9979958053502735E-2</v>
      </c>
      <c r="K107" s="18">
        <f t="shared" si="11"/>
        <v>2.4979962069683249E-9</v>
      </c>
    </row>
    <row r="108" spans="1:11" x14ac:dyDescent="0.25">
      <c r="A108" s="2">
        <v>95</v>
      </c>
      <c r="B108" s="2">
        <f t="shared" si="7"/>
        <v>9.5</v>
      </c>
      <c r="D108">
        <f t="shared" si="8"/>
        <v>4.0483766022843377E-2</v>
      </c>
      <c r="E108">
        <f ca="1">IF($H$3=0,$H$2,NORMINV(RAND(),$H$2,$H$3))</f>
        <v>-41.895384771328743</v>
      </c>
      <c r="F108">
        <f t="shared" ca="1" si="9"/>
        <v>-41.854901005305898</v>
      </c>
      <c r="G108" s="17">
        <f t="shared" si="12"/>
        <v>4.498196224760375E-2</v>
      </c>
      <c r="H108" s="18">
        <f t="shared" si="13"/>
        <v>2.0233769276448487E-9</v>
      </c>
      <c r="I108" s="17">
        <f>H108/(H108+$K$2)</f>
        <v>2.0233769276444394E-13</v>
      </c>
      <c r="J108" s="9">
        <f t="shared" ca="1" si="10"/>
        <v>4.4981962239125824E-2</v>
      </c>
      <c r="K108" s="18">
        <f t="shared" si="11"/>
        <v>2.0233769276444393E-9</v>
      </c>
    </row>
    <row r="109" spans="1:11" x14ac:dyDescent="0.25">
      <c r="A109" s="2">
        <v>96</v>
      </c>
      <c r="B109" s="2">
        <f t="shared" si="7"/>
        <v>9.6000000000000014</v>
      </c>
      <c r="D109">
        <f t="shared" si="8"/>
        <v>3.6435389420559038E-2</v>
      </c>
      <c r="E109">
        <f ca="1">IF($H$3=0,$H$2,NORMINV(RAND(),$H$2,$H$3))</f>
        <v>35.755393148406448</v>
      </c>
      <c r="F109">
        <f t="shared" ca="1" si="9"/>
        <v>35.791828537827008</v>
      </c>
      <c r="G109" s="17">
        <f t="shared" si="12"/>
        <v>4.0483766022843377E-2</v>
      </c>
      <c r="H109" s="18">
        <f t="shared" si="13"/>
        <v>1.6389353113923277E-9</v>
      </c>
      <c r="I109" s="17">
        <f>H109/(H109+$K$2)</f>
        <v>1.638935311392059E-13</v>
      </c>
      <c r="J109" s="9">
        <f t="shared" ca="1" si="10"/>
        <v>4.0483766028702795E-2</v>
      </c>
      <c r="K109" s="18">
        <f t="shared" si="11"/>
        <v>1.6389353113920591E-9</v>
      </c>
    </row>
    <row r="110" spans="1:11" x14ac:dyDescent="0.25">
      <c r="A110" s="2">
        <v>97</v>
      </c>
      <c r="B110" s="2">
        <f t="shared" si="7"/>
        <v>9.7000000000000011</v>
      </c>
      <c r="D110">
        <f t="shared" si="8"/>
        <v>3.2791850478503137E-2</v>
      </c>
      <c r="E110">
        <f ca="1">IF($H$3=0,$H$2,NORMINV(RAND(),$H$2,$H$3))</f>
        <v>68.162190962576901</v>
      </c>
      <c r="F110">
        <f t="shared" ca="1" si="9"/>
        <v>68.194982813055404</v>
      </c>
      <c r="G110" s="17">
        <f t="shared" si="12"/>
        <v>3.6435389420559038E-2</v>
      </c>
      <c r="H110" s="18">
        <f t="shared" si="13"/>
        <v>1.3275376022277854E-9</v>
      </c>
      <c r="I110" s="17">
        <f>H110/(H110+$K$2)</f>
        <v>1.3275376022276091E-13</v>
      </c>
      <c r="J110" s="9">
        <f t="shared" ca="1" si="10"/>
        <v>3.6435389429607341E-2</v>
      </c>
      <c r="K110" s="18">
        <f t="shared" si="11"/>
        <v>1.3275376022276092E-9</v>
      </c>
    </row>
    <row r="111" spans="1:11" x14ac:dyDescent="0.25">
      <c r="A111" s="2">
        <v>98</v>
      </c>
      <c r="B111" s="2">
        <f t="shared" si="7"/>
        <v>9.8000000000000007</v>
      </c>
      <c r="D111">
        <f t="shared" si="8"/>
        <v>2.9512665430652823E-2</v>
      </c>
      <c r="E111">
        <f ca="1">IF($H$3=0,$H$2,NORMINV(RAND(),$H$2,$H$3))</f>
        <v>-49.546189476550211</v>
      </c>
      <c r="F111">
        <f t="shared" ca="1" si="9"/>
        <v>-49.516676811119559</v>
      </c>
      <c r="G111" s="17">
        <f t="shared" si="12"/>
        <v>3.2791850478503137E-2</v>
      </c>
      <c r="H111" s="18">
        <f t="shared" si="13"/>
        <v>1.0753054578045062E-9</v>
      </c>
      <c r="I111" s="17">
        <f>H111/(H111+$K$2)</f>
        <v>1.0753054578043906E-13</v>
      </c>
      <c r="J111" s="9">
        <f t="shared" ca="1" si="10"/>
        <v>3.2791850473175059E-2</v>
      </c>
      <c r="K111" s="18">
        <f t="shared" si="11"/>
        <v>1.0753054578043906E-9</v>
      </c>
    </row>
    <row r="112" spans="1:11" x14ac:dyDescent="0.25">
      <c r="A112" s="2">
        <v>99</v>
      </c>
      <c r="B112" s="2">
        <f t="shared" si="7"/>
        <v>9.9</v>
      </c>
      <c r="D112">
        <f t="shared" si="8"/>
        <v>2.6561398887587542E-2</v>
      </c>
      <c r="E112">
        <f ca="1">IF($H$3=0,$H$2,NORMINV(RAND(),$H$2,$H$3))</f>
        <v>210.22185321875443</v>
      </c>
      <c r="F112">
        <f t="shared" ca="1" si="9"/>
        <v>210.24841461764203</v>
      </c>
      <c r="G112" s="17">
        <f t="shared" si="12"/>
        <v>2.9512665430652823E-2</v>
      </c>
      <c r="H112" s="18">
        <f t="shared" si="13"/>
        <v>8.7099742082165006E-10</v>
      </c>
      <c r="I112" s="17">
        <f>H112/(H112+$K$2)</f>
        <v>8.7099742082157413E-14</v>
      </c>
      <c r="J112" s="9">
        <f t="shared" ca="1" si="10"/>
        <v>2.9512665448962836E-2</v>
      </c>
      <c r="K112" s="18">
        <f t="shared" si="11"/>
        <v>8.7099742082157416E-10</v>
      </c>
    </row>
    <row r="113" spans="1:11" x14ac:dyDescent="0.25">
      <c r="A113" s="2">
        <v>100</v>
      </c>
      <c r="B113" s="2">
        <f t="shared" si="7"/>
        <v>10</v>
      </c>
      <c r="D113">
        <f t="shared" si="8"/>
        <v>2.3905258998828789E-2</v>
      </c>
      <c r="E113">
        <f ca="1">IF($H$3=0,$H$2,NORMINV(RAND(),$H$2,$H$3))</f>
        <v>-66.899534198130468</v>
      </c>
      <c r="F113">
        <f t="shared" ca="1" si="9"/>
        <v>-66.875628939131644</v>
      </c>
      <c r="G113" s="24">
        <f t="shared" si="12"/>
        <v>2.6561398887587542E-2</v>
      </c>
      <c r="H113" s="26">
        <f t="shared" si="13"/>
        <v>7.0550791086553654E-10</v>
      </c>
      <c r="I113" s="24">
        <f>H113/(H113+$K$2)</f>
        <v>7.0550791086548671E-14</v>
      </c>
      <c r="J113" s="25">
        <f t="shared" ca="1" si="10"/>
        <v>2.6561398882867539E-2</v>
      </c>
      <c r="K113" s="26">
        <f t="shared" si="11"/>
        <v>7.055079108654868E-10</v>
      </c>
    </row>
  </sheetData>
  <sortState xmlns:xlrd2="http://schemas.microsoft.com/office/spreadsheetml/2017/richdata2" ref="Q46:R56">
    <sortCondition descending="1" ref="R46"/>
  </sortState>
  <mergeCells count="2">
    <mergeCell ref="G10:H10"/>
    <mergeCell ref="I10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2020-07-02T16:36:08Z</dcterms:modified>
</cp:coreProperties>
</file>