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e\Documents\KF-ATTITUDE\"/>
    </mc:Choice>
  </mc:AlternateContent>
  <xr:revisionPtr revIDLastSave="0" documentId="13_ncr:1_{34F20368-6A0A-46C9-8A20-6300CCA3B3CB}" xr6:coauthVersionLast="45" xr6:coauthVersionMax="45" xr10:uidLastSave="{00000000-0000-0000-0000-000000000000}"/>
  <bookViews>
    <workbookView xWindow="-120" yWindow="-120" windowWidth="29040" windowHeight="15840" xr2:uid="{A53BC842-06E2-416D-B3BC-A55576E6EA79}"/>
  </bookViews>
  <sheets>
    <sheet name="Foglio1" sheetId="1" r:id="rId1"/>
  </sheets>
  <definedNames>
    <definedName name="_xlchart.v1.0" hidden="1">Foglio1!#REF!</definedName>
    <definedName name="_xlchart.v1.1" hidden="1">Foglio1!#REF!</definedName>
    <definedName name="_xlchart.v1.2" hidden="1">Foglio1!$B$13:$B$113</definedName>
    <definedName name="_xlchart.v1.3" hidden="1">Foglio1!$G$11</definedName>
    <definedName name="_xlchart.v1.4" hidden="1">Foglio1!$G$13:$G$113</definedName>
    <definedName name="_xlchart.v1.5" hidden="1">Foglio1!$I$13:$I$113</definedName>
    <definedName name="_xlchart.v1.6" hidden="1">Foglio1!$K$13:$K$113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H15" i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G15" i="1"/>
  <c r="G16" i="1" s="1"/>
  <c r="E14" i="1"/>
  <c r="F14" i="1" s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D14" i="1"/>
  <c r="D15" i="1"/>
  <c r="E13" i="1"/>
  <c r="F13" i="1" s="1"/>
  <c r="H14" i="1"/>
  <c r="G14" i="1"/>
  <c r="D13" i="1"/>
  <c r="G13" i="1"/>
  <c r="K6" i="1"/>
  <c r="I17" i="1" s="1"/>
  <c r="K17" i="1" s="1"/>
  <c r="I112" i="1" l="1"/>
  <c r="K112" i="1" s="1"/>
  <c r="I108" i="1"/>
  <c r="K108" i="1" s="1"/>
  <c r="I104" i="1"/>
  <c r="K104" i="1" s="1"/>
  <c r="I100" i="1"/>
  <c r="K100" i="1" s="1"/>
  <c r="I96" i="1"/>
  <c r="K96" i="1" s="1"/>
  <c r="I92" i="1"/>
  <c r="K92" i="1" s="1"/>
  <c r="I88" i="1"/>
  <c r="K88" i="1" s="1"/>
  <c r="I84" i="1"/>
  <c r="K84" i="1" s="1"/>
  <c r="I80" i="1"/>
  <c r="K80" i="1" s="1"/>
  <c r="I76" i="1"/>
  <c r="K76" i="1" s="1"/>
  <c r="I72" i="1"/>
  <c r="K72" i="1" s="1"/>
  <c r="I68" i="1"/>
  <c r="K68" i="1" s="1"/>
  <c r="I64" i="1"/>
  <c r="K64" i="1" s="1"/>
  <c r="I60" i="1"/>
  <c r="K60" i="1" s="1"/>
  <c r="I56" i="1"/>
  <c r="K56" i="1" s="1"/>
  <c r="I52" i="1"/>
  <c r="K52" i="1" s="1"/>
  <c r="I48" i="1"/>
  <c r="K48" i="1" s="1"/>
  <c r="I44" i="1"/>
  <c r="K44" i="1" s="1"/>
  <c r="I40" i="1"/>
  <c r="K40" i="1" s="1"/>
  <c r="I36" i="1"/>
  <c r="K36" i="1" s="1"/>
  <c r="I32" i="1"/>
  <c r="K32" i="1" s="1"/>
  <c r="I28" i="1"/>
  <c r="K28" i="1" s="1"/>
  <c r="I24" i="1"/>
  <c r="K24" i="1" s="1"/>
  <c r="I20" i="1"/>
  <c r="K20" i="1" s="1"/>
  <c r="I16" i="1"/>
  <c r="K16" i="1" s="1"/>
  <c r="I111" i="1"/>
  <c r="K111" i="1" s="1"/>
  <c r="I107" i="1"/>
  <c r="K107" i="1" s="1"/>
  <c r="I103" i="1"/>
  <c r="K103" i="1" s="1"/>
  <c r="I99" i="1"/>
  <c r="K99" i="1" s="1"/>
  <c r="I95" i="1"/>
  <c r="K95" i="1" s="1"/>
  <c r="I91" i="1"/>
  <c r="K91" i="1" s="1"/>
  <c r="I87" i="1"/>
  <c r="K87" i="1" s="1"/>
  <c r="I83" i="1"/>
  <c r="K83" i="1" s="1"/>
  <c r="I79" i="1"/>
  <c r="K79" i="1" s="1"/>
  <c r="I75" i="1"/>
  <c r="K75" i="1" s="1"/>
  <c r="I71" i="1"/>
  <c r="K71" i="1" s="1"/>
  <c r="I67" i="1"/>
  <c r="K67" i="1" s="1"/>
  <c r="I63" i="1"/>
  <c r="K63" i="1" s="1"/>
  <c r="I59" i="1"/>
  <c r="K59" i="1" s="1"/>
  <c r="I55" i="1"/>
  <c r="K55" i="1" s="1"/>
  <c r="I51" i="1"/>
  <c r="K51" i="1" s="1"/>
  <c r="I47" i="1"/>
  <c r="K47" i="1" s="1"/>
  <c r="I43" i="1"/>
  <c r="K43" i="1" s="1"/>
  <c r="I39" i="1"/>
  <c r="K39" i="1" s="1"/>
  <c r="I35" i="1"/>
  <c r="K35" i="1" s="1"/>
  <c r="I31" i="1"/>
  <c r="K31" i="1" s="1"/>
  <c r="I27" i="1"/>
  <c r="K27" i="1" s="1"/>
  <c r="I23" i="1"/>
  <c r="K23" i="1" s="1"/>
  <c r="I19" i="1"/>
  <c r="K19" i="1" s="1"/>
  <c r="I15" i="1"/>
  <c r="K15" i="1" s="1"/>
  <c r="I110" i="1"/>
  <c r="K110" i="1" s="1"/>
  <c r="I106" i="1"/>
  <c r="K106" i="1" s="1"/>
  <c r="I102" i="1"/>
  <c r="K102" i="1" s="1"/>
  <c r="I98" i="1"/>
  <c r="K98" i="1" s="1"/>
  <c r="I94" i="1"/>
  <c r="K94" i="1" s="1"/>
  <c r="I90" i="1"/>
  <c r="K90" i="1" s="1"/>
  <c r="I86" i="1"/>
  <c r="K86" i="1" s="1"/>
  <c r="I82" i="1"/>
  <c r="K82" i="1" s="1"/>
  <c r="I78" i="1"/>
  <c r="K78" i="1" s="1"/>
  <c r="I74" i="1"/>
  <c r="K74" i="1" s="1"/>
  <c r="I70" i="1"/>
  <c r="K70" i="1" s="1"/>
  <c r="I66" i="1"/>
  <c r="K66" i="1" s="1"/>
  <c r="I62" i="1"/>
  <c r="K62" i="1" s="1"/>
  <c r="I58" i="1"/>
  <c r="K58" i="1" s="1"/>
  <c r="I54" i="1"/>
  <c r="K54" i="1" s="1"/>
  <c r="I50" i="1"/>
  <c r="K50" i="1" s="1"/>
  <c r="I46" i="1"/>
  <c r="K46" i="1" s="1"/>
  <c r="I42" i="1"/>
  <c r="K42" i="1" s="1"/>
  <c r="I38" i="1"/>
  <c r="K38" i="1" s="1"/>
  <c r="I34" i="1"/>
  <c r="K34" i="1" s="1"/>
  <c r="I30" i="1"/>
  <c r="K30" i="1" s="1"/>
  <c r="I26" i="1"/>
  <c r="K26" i="1" s="1"/>
  <c r="I22" i="1"/>
  <c r="K22" i="1" s="1"/>
  <c r="I18" i="1"/>
  <c r="K18" i="1" s="1"/>
  <c r="I14" i="1"/>
  <c r="K14" i="1" s="1"/>
  <c r="I113" i="1"/>
  <c r="K113" i="1" s="1"/>
  <c r="I109" i="1"/>
  <c r="K109" i="1" s="1"/>
  <c r="I105" i="1"/>
  <c r="K105" i="1" s="1"/>
  <c r="I101" i="1"/>
  <c r="K101" i="1" s="1"/>
  <c r="I97" i="1"/>
  <c r="K97" i="1" s="1"/>
  <c r="I93" i="1"/>
  <c r="K93" i="1" s="1"/>
  <c r="I89" i="1"/>
  <c r="K89" i="1" s="1"/>
  <c r="I85" i="1"/>
  <c r="K85" i="1" s="1"/>
  <c r="I81" i="1"/>
  <c r="K81" i="1" s="1"/>
  <c r="I77" i="1"/>
  <c r="K77" i="1" s="1"/>
  <c r="I73" i="1"/>
  <c r="K73" i="1" s="1"/>
  <c r="I69" i="1"/>
  <c r="K69" i="1" s="1"/>
  <c r="I65" i="1"/>
  <c r="K65" i="1" s="1"/>
  <c r="I61" i="1"/>
  <c r="K61" i="1" s="1"/>
  <c r="I57" i="1"/>
  <c r="K57" i="1" s="1"/>
  <c r="I53" i="1"/>
  <c r="K53" i="1" s="1"/>
  <c r="I49" i="1"/>
  <c r="K49" i="1" s="1"/>
  <c r="I45" i="1"/>
  <c r="K45" i="1" s="1"/>
  <c r="I41" i="1"/>
  <c r="K41" i="1" s="1"/>
  <c r="I37" i="1"/>
  <c r="K37" i="1" s="1"/>
  <c r="I33" i="1"/>
  <c r="K33" i="1" s="1"/>
  <c r="I29" i="1"/>
  <c r="K29" i="1" s="1"/>
  <c r="I25" i="1"/>
  <c r="K25" i="1" s="1"/>
  <c r="I21" i="1"/>
  <c r="K21" i="1" s="1"/>
  <c r="D16" i="1"/>
  <c r="G17" i="1"/>
  <c r="F16" i="1"/>
  <c r="J16" i="1" s="1"/>
  <c r="F15" i="1"/>
  <c r="I13" i="1"/>
  <c r="K13" i="1" s="1"/>
  <c r="J13" i="1" l="1"/>
  <c r="J15" i="1"/>
  <c r="J14" i="1"/>
  <c r="D17" i="1"/>
  <c r="F17" i="1" s="1"/>
  <c r="J17" i="1" s="1"/>
  <c r="G18" i="1"/>
  <c r="G19" i="1" l="1"/>
  <c r="D18" i="1"/>
  <c r="F18" i="1" s="1"/>
  <c r="J18" i="1" s="1"/>
  <c r="D19" i="1" l="1"/>
  <c r="F19" i="1" s="1"/>
  <c r="J19" i="1" s="1"/>
  <c r="G20" i="1"/>
  <c r="B8" i="1"/>
  <c r="B7" i="1"/>
  <c r="B20" i="1" s="1"/>
  <c r="D20" i="1" l="1"/>
  <c r="F20" i="1" s="1"/>
  <c r="J20" i="1" s="1"/>
  <c r="G21" i="1"/>
  <c r="B100" i="1"/>
  <c r="B84" i="1"/>
  <c r="B72" i="1"/>
  <c r="B64" i="1"/>
  <c r="B60" i="1"/>
  <c r="B44" i="1"/>
  <c r="B40" i="1"/>
  <c r="B36" i="1"/>
  <c r="B32" i="1"/>
  <c r="B28" i="1"/>
  <c r="B24" i="1"/>
  <c r="B16" i="1"/>
  <c r="B111" i="1"/>
  <c r="B107" i="1"/>
  <c r="B103" i="1"/>
  <c r="B99" i="1"/>
  <c r="B95" i="1"/>
  <c r="B91" i="1"/>
  <c r="B87" i="1"/>
  <c r="B83" i="1"/>
  <c r="B79" i="1"/>
  <c r="B75" i="1"/>
  <c r="B71" i="1"/>
  <c r="B67" i="1"/>
  <c r="B63" i="1"/>
  <c r="B59" i="1"/>
  <c r="B55" i="1"/>
  <c r="B51" i="1"/>
  <c r="B47" i="1"/>
  <c r="B43" i="1"/>
  <c r="B39" i="1"/>
  <c r="B35" i="1"/>
  <c r="B31" i="1"/>
  <c r="B27" i="1"/>
  <c r="B23" i="1"/>
  <c r="B19" i="1"/>
  <c r="B15" i="1"/>
  <c r="B104" i="1"/>
  <c r="B92" i="1"/>
  <c r="B80" i="1"/>
  <c r="B56" i="1"/>
  <c r="B110" i="1"/>
  <c r="B102" i="1"/>
  <c r="B94" i="1"/>
  <c r="B86" i="1"/>
  <c r="B82" i="1"/>
  <c r="B78" i="1"/>
  <c r="B74" i="1"/>
  <c r="B70" i="1"/>
  <c r="B66" i="1"/>
  <c r="B62" i="1"/>
  <c r="B58" i="1"/>
  <c r="B54" i="1"/>
  <c r="B50" i="1"/>
  <c r="B46" i="1"/>
  <c r="B42" i="1"/>
  <c r="B38" i="1"/>
  <c r="B34" i="1"/>
  <c r="B30" i="1"/>
  <c r="B26" i="1"/>
  <c r="B22" i="1"/>
  <c r="B18" i="1"/>
  <c r="B14" i="1"/>
  <c r="B112" i="1"/>
  <c r="B96" i="1"/>
  <c r="B76" i="1"/>
  <c r="B48" i="1"/>
  <c r="B13" i="1"/>
  <c r="B106" i="1"/>
  <c r="B98" i="1"/>
  <c r="B90" i="1"/>
  <c r="B113" i="1"/>
  <c r="B109" i="1"/>
  <c r="B105" i="1"/>
  <c r="B101" i="1"/>
  <c r="B97" i="1"/>
  <c r="B93" i="1"/>
  <c r="B89" i="1"/>
  <c r="B85" i="1"/>
  <c r="B81" i="1"/>
  <c r="B77" i="1"/>
  <c r="B73" i="1"/>
  <c r="B69" i="1"/>
  <c r="B65" i="1"/>
  <c r="B61" i="1"/>
  <c r="B57" i="1"/>
  <c r="B53" i="1"/>
  <c r="B49" i="1"/>
  <c r="B45" i="1"/>
  <c r="B41" i="1"/>
  <c r="B37" i="1"/>
  <c r="B33" i="1"/>
  <c r="B29" i="1"/>
  <c r="B25" i="1"/>
  <c r="B21" i="1"/>
  <c r="B17" i="1"/>
  <c r="B108" i="1"/>
  <c r="B88" i="1"/>
  <c r="B68" i="1"/>
  <c r="B52" i="1"/>
  <c r="D21" i="1" l="1"/>
  <c r="F21" i="1" s="1"/>
  <c r="J21" i="1" s="1"/>
  <c r="G22" i="1"/>
  <c r="G23" i="1" l="1"/>
  <c r="D22" i="1"/>
  <c r="F22" i="1" s="1"/>
  <c r="J22" i="1" s="1"/>
  <c r="D23" i="1" l="1"/>
  <c r="F23" i="1" s="1"/>
  <c r="J23" i="1" s="1"/>
  <c r="G24" i="1"/>
  <c r="D24" i="1" l="1"/>
  <c r="F24" i="1" s="1"/>
  <c r="J24" i="1" s="1"/>
  <c r="G25" i="1"/>
  <c r="D25" i="1" l="1"/>
  <c r="F25" i="1" s="1"/>
  <c r="J25" i="1" s="1"/>
  <c r="G26" i="1"/>
  <c r="G27" i="1" l="1"/>
  <c r="D26" i="1"/>
  <c r="F26" i="1" s="1"/>
  <c r="J26" i="1" s="1"/>
  <c r="D27" i="1" l="1"/>
  <c r="F27" i="1" s="1"/>
  <c r="J27" i="1" s="1"/>
  <c r="G28" i="1"/>
  <c r="D28" i="1" l="1"/>
  <c r="F28" i="1" s="1"/>
  <c r="J28" i="1" s="1"/>
  <c r="G29" i="1"/>
  <c r="D29" i="1" l="1"/>
  <c r="F29" i="1" s="1"/>
  <c r="J29" i="1" s="1"/>
  <c r="G30" i="1"/>
  <c r="G31" i="1" l="1"/>
  <c r="D30" i="1"/>
  <c r="F30" i="1" s="1"/>
  <c r="J30" i="1" s="1"/>
  <c r="D31" i="1" l="1"/>
  <c r="F31" i="1" s="1"/>
  <c r="J31" i="1" s="1"/>
  <c r="G32" i="1"/>
  <c r="D32" i="1" l="1"/>
  <c r="F32" i="1" s="1"/>
  <c r="J32" i="1" s="1"/>
  <c r="G33" i="1"/>
  <c r="D33" i="1" l="1"/>
  <c r="F33" i="1" s="1"/>
  <c r="J33" i="1" s="1"/>
  <c r="G34" i="1"/>
  <c r="G35" i="1" l="1"/>
  <c r="D34" i="1"/>
  <c r="F34" i="1" s="1"/>
  <c r="J34" i="1" s="1"/>
  <c r="D35" i="1" l="1"/>
  <c r="F35" i="1" s="1"/>
  <c r="J35" i="1" s="1"/>
  <c r="G36" i="1"/>
  <c r="D36" i="1" l="1"/>
  <c r="F36" i="1" s="1"/>
  <c r="J36" i="1" s="1"/>
  <c r="G37" i="1"/>
  <c r="D37" i="1" l="1"/>
  <c r="F37" i="1" s="1"/>
  <c r="J37" i="1" s="1"/>
  <c r="G38" i="1"/>
  <c r="G39" i="1" l="1"/>
  <c r="D38" i="1"/>
  <c r="F38" i="1" s="1"/>
  <c r="J38" i="1" s="1"/>
  <c r="D39" i="1" l="1"/>
  <c r="F39" i="1" s="1"/>
  <c r="J39" i="1" s="1"/>
  <c r="G40" i="1"/>
  <c r="D40" i="1" l="1"/>
  <c r="F40" i="1" s="1"/>
  <c r="J40" i="1" s="1"/>
  <c r="G41" i="1"/>
  <c r="D41" i="1" l="1"/>
  <c r="F41" i="1" s="1"/>
  <c r="J41" i="1" s="1"/>
  <c r="G42" i="1"/>
  <c r="G43" i="1" l="1"/>
  <c r="D42" i="1"/>
  <c r="F42" i="1" s="1"/>
  <c r="J42" i="1" s="1"/>
  <c r="D43" i="1" l="1"/>
  <c r="F43" i="1" s="1"/>
  <c r="J43" i="1" s="1"/>
  <c r="G44" i="1"/>
  <c r="D44" i="1" l="1"/>
  <c r="F44" i="1" s="1"/>
  <c r="J44" i="1" s="1"/>
  <c r="G45" i="1"/>
  <c r="D45" i="1" l="1"/>
  <c r="F45" i="1" s="1"/>
  <c r="J45" i="1" s="1"/>
  <c r="G46" i="1"/>
  <c r="G47" i="1" l="1"/>
  <c r="D46" i="1"/>
  <c r="F46" i="1" s="1"/>
  <c r="J46" i="1" s="1"/>
  <c r="D47" i="1" l="1"/>
  <c r="F47" i="1" s="1"/>
  <c r="J47" i="1" s="1"/>
  <c r="G48" i="1"/>
  <c r="D48" i="1" l="1"/>
  <c r="F48" i="1" s="1"/>
  <c r="J48" i="1" s="1"/>
  <c r="G49" i="1"/>
  <c r="D49" i="1" l="1"/>
  <c r="F49" i="1" s="1"/>
  <c r="J49" i="1" s="1"/>
  <c r="G50" i="1"/>
  <c r="G51" i="1" l="1"/>
  <c r="D50" i="1"/>
  <c r="F50" i="1" s="1"/>
  <c r="J50" i="1" s="1"/>
  <c r="D51" i="1" l="1"/>
  <c r="F51" i="1" s="1"/>
  <c r="J51" i="1" s="1"/>
  <c r="G52" i="1"/>
  <c r="D52" i="1" l="1"/>
  <c r="F52" i="1" s="1"/>
  <c r="J52" i="1" s="1"/>
  <c r="G53" i="1"/>
  <c r="D53" i="1" l="1"/>
  <c r="F53" i="1" s="1"/>
  <c r="J53" i="1" s="1"/>
  <c r="G54" i="1"/>
  <c r="G55" i="1" l="1"/>
  <c r="D54" i="1"/>
  <c r="F54" i="1" s="1"/>
  <c r="J54" i="1" s="1"/>
  <c r="D55" i="1" l="1"/>
  <c r="F55" i="1" s="1"/>
  <c r="J55" i="1" s="1"/>
  <c r="G56" i="1"/>
  <c r="D56" i="1" l="1"/>
  <c r="F56" i="1" s="1"/>
  <c r="J56" i="1" s="1"/>
  <c r="G57" i="1"/>
  <c r="D57" i="1" l="1"/>
  <c r="F57" i="1" s="1"/>
  <c r="J57" i="1" s="1"/>
  <c r="G58" i="1"/>
  <c r="G59" i="1" l="1"/>
  <c r="D58" i="1"/>
  <c r="F58" i="1" s="1"/>
  <c r="J58" i="1" s="1"/>
  <c r="D59" i="1" l="1"/>
  <c r="F59" i="1" s="1"/>
  <c r="J59" i="1" s="1"/>
  <c r="G60" i="1"/>
  <c r="D60" i="1" l="1"/>
  <c r="F60" i="1" s="1"/>
  <c r="J60" i="1" s="1"/>
  <c r="G61" i="1"/>
  <c r="D61" i="1" l="1"/>
  <c r="F61" i="1" s="1"/>
  <c r="J61" i="1" s="1"/>
  <c r="G62" i="1"/>
  <c r="G63" i="1" l="1"/>
  <c r="D62" i="1"/>
  <c r="F62" i="1" s="1"/>
  <c r="J62" i="1" s="1"/>
  <c r="D63" i="1" l="1"/>
  <c r="F63" i="1" s="1"/>
  <c r="J63" i="1" s="1"/>
  <c r="G64" i="1"/>
  <c r="D64" i="1" l="1"/>
  <c r="F64" i="1" s="1"/>
  <c r="J64" i="1" s="1"/>
  <c r="G65" i="1"/>
  <c r="D65" i="1" l="1"/>
  <c r="F65" i="1" s="1"/>
  <c r="J65" i="1" s="1"/>
  <c r="G66" i="1"/>
  <c r="G67" i="1" l="1"/>
  <c r="D66" i="1"/>
  <c r="F66" i="1" s="1"/>
  <c r="J66" i="1" s="1"/>
  <c r="D67" i="1" l="1"/>
  <c r="F67" i="1" s="1"/>
  <c r="J67" i="1" s="1"/>
  <c r="G68" i="1"/>
  <c r="D68" i="1" l="1"/>
  <c r="F68" i="1" s="1"/>
  <c r="J68" i="1" s="1"/>
  <c r="G69" i="1"/>
  <c r="D69" i="1" l="1"/>
  <c r="F69" i="1" s="1"/>
  <c r="J69" i="1" s="1"/>
  <c r="G70" i="1"/>
  <c r="G71" i="1" l="1"/>
  <c r="D70" i="1"/>
  <c r="F70" i="1" s="1"/>
  <c r="J70" i="1" s="1"/>
  <c r="D71" i="1" l="1"/>
  <c r="F71" i="1" s="1"/>
  <c r="J71" i="1" s="1"/>
  <c r="G72" i="1"/>
  <c r="D72" i="1" l="1"/>
  <c r="F72" i="1" s="1"/>
  <c r="J72" i="1" s="1"/>
  <c r="G73" i="1"/>
  <c r="D73" i="1" l="1"/>
  <c r="F73" i="1" s="1"/>
  <c r="J73" i="1" s="1"/>
  <c r="G74" i="1"/>
  <c r="G75" i="1" l="1"/>
  <c r="D74" i="1"/>
  <c r="F74" i="1" s="1"/>
  <c r="J74" i="1" s="1"/>
  <c r="D75" i="1" l="1"/>
  <c r="F75" i="1" s="1"/>
  <c r="J75" i="1" s="1"/>
  <c r="G76" i="1"/>
  <c r="D76" i="1" l="1"/>
  <c r="F76" i="1" s="1"/>
  <c r="J76" i="1" s="1"/>
  <c r="G77" i="1"/>
  <c r="D77" i="1" l="1"/>
  <c r="F77" i="1" s="1"/>
  <c r="J77" i="1" s="1"/>
  <c r="G78" i="1"/>
  <c r="G79" i="1" l="1"/>
  <c r="D78" i="1"/>
  <c r="F78" i="1" s="1"/>
  <c r="J78" i="1" s="1"/>
  <c r="D79" i="1" l="1"/>
  <c r="F79" i="1" s="1"/>
  <c r="J79" i="1" s="1"/>
  <c r="G80" i="1"/>
  <c r="D80" i="1" l="1"/>
  <c r="F80" i="1" s="1"/>
  <c r="J80" i="1" s="1"/>
  <c r="G81" i="1"/>
  <c r="D81" i="1" l="1"/>
  <c r="F81" i="1" s="1"/>
  <c r="J81" i="1" s="1"/>
  <c r="G82" i="1"/>
  <c r="G83" i="1" l="1"/>
  <c r="D82" i="1"/>
  <c r="F82" i="1" s="1"/>
  <c r="J82" i="1" s="1"/>
  <c r="D83" i="1" l="1"/>
  <c r="F83" i="1" s="1"/>
  <c r="J83" i="1" s="1"/>
  <c r="G84" i="1"/>
  <c r="D84" i="1" l="1"/>
  <c r="F84" i="1" s="1"/>
  <c r="J84" i="1" s="1"/>
  <c r="G85" i="1"/>
  <c r="D85" i="1" l="1"/>
  <c r="F85" i="1" s="1"/>
  <c r="J85" i="1" s="1"/>
  <c r="G86" i="1"/>
  <c r="G87" i="1" l="1"/>
  <c r="D86" i="1"/>
  <c r="F86" i="1" s="1"/>
  <c r="J86" i="1" s="1"/>
  <c r="D87" i="1" l="1"/>
  <c r="F87" i="1" s="1"/>
  <c r="J87" i="1" s="1"/>
  <c r="G88" i="1"/>
  <c r="D88" i="1" l="1"/>
  <c r="F88" i="1" s="1"/>
  <c r="J88" i="1" s="1"/>
  <c r="G89" i="1"/>
  <c r="D89" i="1" l="1"/>
  <c r="F89" i="1" s="1"/>
  <c r="J89" i="1" s="1"/>
  <c r="G90" i="1"/>
  <c r="G91" i="1" l="1"/>
  <c r="D90" i="1"/>
  <c r="F90" i="1" s="1"/>
  <c r="J90" i="1" s="1"/>
  <c r="D91" i="1" l="1"/>
  <c r="F91" i="1" s="1"/>
  <c r="J91" i="1" s="1"/>
  <c r="G92" i="1"/>
  <c r="D92" i="1" l="1"/>
  <c r="F92" i="1" s="1"/>
  <c r="J92" i="1" s="1"/>
  <c r="G93" i="1"/>
  <c r="D93" i="1" l="1"/>
  <c r="F93" i="1" s="1"/>
  <c r="J93" i="1" s="1"/>
  <c r="G94" i="1"/>
  <c r="G95" i="1" l="1"/>
  <c r="D94" i="1"/>
  <c r="F94" i="1" s="1"/>
  <c r="J94" i="1" s="1"/>
  <c r="D95" i="1" l="1"/>
  <c r="F95" i="1" s="1"/>
  <c r="J95" i="1" s="1"/>
  <c r="G96" i="1"/>
  <c r="D96" i="1" l="1"/>
  <c r="F96" i="1" s="1"/>
  <c r="J96" i="1" s="1"/>
  <c r="G97" i="1"/>
  <c r="D97" i="1" l="1"/>
  <c r="F97" i="1" s="1"/>
  <c r="J97" i="1" s="1"/>
  <c r="G98" i="1"/>
  <c r="G99" i="1" l="1"/>
  <c r="D98" i="1"/>
  <c r="F98" i="1" s="1"/>
  <c r="J98" i="1" s="1"/>
  <c r="D99" i="1" l="1"/>
  <c r="F99" i="1" s="1"/>
  <c r="J99" i="1" s="1"/>
  <c r="G100" i="1"/>
  <c r="D100" i="1" l="1"/>
  <c r="F100" i="1" s="1"/>
  <c r="J100" i="1" s="1"/>
  <c r="G101" i="1"/>
  <c r="G102" i="1" l="1"/>
  <c r="D101" i="1"/>
  <c r="F101" i="1" s="1"/>
  <c r="J101" i="1" s="1"/>
  <c r="G103" i="1" l="1"/>
  <c r="D102" i="1"/>
  <c r="F102" i="1" s="1"/>
  <c r="J102" i="1" s="1"/>
  <c r="D103" i="1" l="1"/>
  <c r="F103" i="1" s="1"/>
  <c r="J103" i="1" s="1"/>
  <c r="G104" i="1"/>
  <c r="D104" i="1" l="1"/>
  <c r="F104" i="1" s="1"/>
  <c r="J104" i="1" s="1"/>
  <c r="G105" i="1"/>
  <c r="D105" i="1" l="1"/>
  <c r="F105" i="1" s="1"/>
  <c r="J105" i="1" s="1"/>
  <c r="G106" i="1"/>
  <c r="G107" i="1" l="1"/>
  <c r="D106" i="1"/>
  <c r="F106" i="1" s="1"/>
  <c r="J106" i="1" s="1"/>
  <c r="D107" i="1" l="1"/>
  <c r="F107" i="1" s="1"/>
  <c r="J107" i="1" s="1"/>
  <c r="G108" i="1"/>
  <c r="D108" i="1" l="1"/>
  <c r="F108" i="1" s="1"/>
  <c r="J108" i="1" s="1"/>
  <c r="G109" i="1"/>
  <c r="D109" i="1" l="1"/>
  <c r="F109" i="1" s="1"/>
  <c r="J109" i="1" s="1"/>
  <c r="G110" i="1"/>
  <c r="G111" i="1" l="1"/>
  <c r="D110" i="1"/>
  <c r="F110" i="1" s="1"/>
  <c r="J110" i="1" s="1"/>
  <c r="D111" i="1" l="1"/>
  <c r="F111" i="1" s="1"/>
  <c r="J111" i="1" s="1"/>
  <c r="G112" i="1"/>
  <c r="D112" i="1" l="1"/>
  <c r="F112" i="1" s="1"/>
  <c r="J112" i="1" s="1"/>
  <c r="G113" i="1"/>
  <c r="D113" i="1" l="1"/>
  <c r="F113" i="1" s="1"/>
  <c r="J113" i="1" s="1"/>
</calcChain>
</file>

<file path=xl/sharedStrings.xml><?xml version="1.0" encoding="utf-8"?>
<sst xmlns="http://schemas.openxmlformats.org/spreadsheetml/2006/main" count="48" uniqueCount="38">
  <si>
    <t>c</t>
  </si>
  <si>
    <t>k</t>
  </si>
  <si>
    <t>t</t>
  </si>
  <si>
    <t>t_min</t>
  </si>
  <si>
    <t>t_max</t>
  </si>
  <si>
    <t>s</t>
  </si>
  <si>
    <t>TIME CONVERSION</t>
  </si>
  <si>
    <t>implicit samplig rate</t>
  </si>
  <si>
    <t>m</t>
  </si>
  <si>
    <t>q</t>
  </si>
  <si>
    <t>s/div</t>
  </si>
  <si>
    <t>x_0</t>
  </si>
  <si>
    <t>MODEL NOISE</t>
  </si>
  <si>
    <t>mean</t>
  </si>
  <si>
    <t>std dev</t>
  </si>
  <si>
    <t>v_t</t>
  </si>
  <si>
    <t>MEASUREMENT NOISE</t>
  </si>
  <si>
    <t>z_t</t>
  </si>
  <si>
    <t>INITIAL STATE</t>
  </si>
  <si>
    <t>MODEL</t>
  </si>
  <si>
    <t>z_t = x_t + v_t</t>
  </si>
  <si>
    <t>x_t = c*x_t-1 + w_t</t>
  </si>
  <si>
    <t>KALMAN GAIN</t>
  </si>
  <si>
    <t>PREDICTION ERROR</t>
  </si>
  <si>
    <t>SENSOR AVERAGE NOISE</t>
  </si>
  <si>
    <t>r</t>
  </si>
  <si>
    <t>p_t = (1-g_t)*p_t-1</t>
  </si>
  <si>
    <t>x_^_t = x_^_t-1 + g_t*(z_t - x_^_t-1)</t>
  </si>
  <si>
    <t>x_^_t = a*x_^_t-1</t>
  </si>
  <si>
    <t>STATE PREDICTION UPDATE
(POSTERIOR)</t>
  </si>
  <si>
    <t>PREDICT</t>
  </si>
  <si>
    <t>UPDATE</t>
  </si>
  <si>
    <t>p_k = a*p_t-1*a</t>
  </si>
  <si>
    <t>g_t = p_k/(p_k + r)</t>
  </si>
  <si>
    <t>OBSERVATIONS</t>
  </si>
  <si>
    <t>STATE
(PRIOR)</t>
  </si>
  <si>
    <t>ACTUAL VALUE</t>
  </si>
  <si>
    <t>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</si>
</sst>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0" xfId="0" applyNumberFormat="1" applyFill="1" applyBorder="1" applyAlignment="1"/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11" fontId="0" fillId="0" borderId="0" xfId="0" applyNumberFormat="1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3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6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/>
    </xf>
    <xf numFmtId="0" fontId="0" fillId="0" borderId="4" xfId="0" applyBorder="1"/>
    <xf numFmtId="0" fontId="0" fillId="0" borderId="11" xfId="0" applyBorder="1"/>
    <xf numFmtId="0" fontId="0" fillId="0" borderId="5" xfId="0" applyBorder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Foglio1!$D$11</c:f>
              <c:strCache>
                <c:ptCount val="1"/>
                <c:pt idx="0">
                  <c:v>ACTUAL VALUE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Foglio1!$B$13:$B$113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Foglio1!$D$13:$D$113</c:f>
              <c:numCache>
                <c:formatCode>General</c:formatCode>
                <c:ptCount val="101"/>
                <c:pt idx="0">
                  <c:v>980</c:v>
                </c:pt>
                <c:pt idx="1">
                  <c:v>960.4</c:v>
                </c:pt>
                <c:pt idx="2">
                  <c:v>941.19200000000001</c:v>
                </c:pt>
                <c:pt idx="3">
                  <c:v>922.36815999999999</c:v>
                </c:pt>
                <c:pt idx="4">
                  <c:v>903.92079679999995</c:v>
                </c:pt>
                <c:pt idx="5">
                  <c:v>885.84238086399989</c:v>
                </c:pt>
                <c:pt idx="6">
                  <c:v>868.1255332467199</c:v>
                </c:pt>
                <c:pt idx="7">
                  <c:v>850.76302258178544</c:v>
                </c:pt>
                <c:pt idx="8">
                  <c:v>833.74776213014968</c:v>
                </c:pt>
                <c:pt idx="9">
                  <c:v>817.07280688754668</c:v>
                </c:pt>
                <c:pt idx="10">
                  <c:v>800.73135074979575</c:v>
                </c:pt>
                <c:pt idx="11">
                  <c:v>784.71672373479987</c:v>
                </c:pt>
                <c:pt idx="12">
                  <c:v>769.02238926010386</c:v>
                </c:pt>
                <c:pt idx="13">
                  <c:v>753.64194147490173</c:v>
                </c:pt>
                <c:pt idx="14">
                  <c:v>738.56910264540363</c:v>
                </c:pt>
                <c:pt idx="15">
                  <c:v>723.79772059249558</c:v>
                </c:pt>
                <c:pt idx="16">
                  <c:v>709.32176618064568</c:v>
                </c:pt>
                <c:pt idx="17">
                  <c:v>695.13533085703273</c:v>
                </c:pt>
                <c:pt idx="18">
                  <c:v>681.23262423989206</c:v>
                </c:pt>
                <c:pt idx="19">
                  <c:v>667.60797175509424</c:v>
                </c:pt>
                <c:pt idx="20">
                  <c:v>654.25581231999229</c:v>
                </c:pt>
                <c:pt idx="21">
                  <c:v>641.17069607359247</c:v>
                </c:pt>
                <c:pt idx="22">
                  <c:v>628.34728215212056</c:v>
                </c:pt>
                <c:pt idx="23">
                  <c:v>615.7803365090781</c:v>
                </c:pt>
                <c:pt idx="24">
                  <c:v>603.46472977889653</c:v>
                </c:pt>
                <c:pt idx="25">
                  <c:v>591.39543518331857</c:v>
                </c:pt>
                <c:pt idx="26">
                  <c:v>579.5675264796522</c:v>
                </c:pt>
                <c:pt idx="27">
                  <c:v>567.9761759500592</c:v>
                </c:pt>
                <c:pt idx="28">
                  <c:v>556.61665243105801</c:v>
                </c:pt>
                <c:pt idx="29">
                  <c:v>545.48431938243687</c:v>
                </c:pt>
                <c:pt idx="30">
                  <c:v>534.57463299478809</c:v>
                </c:pt>
                <c:pt idx="31">
                  <c:v>523.88314033489235</c:v>
                </c:pt>
                <c:pt idx="32">
                  <c:v>513.40547752819452</c:v>
                </c:pt>
                <c:pt idx="33">
                  <c:v>503.13736797763062</c:v>
                </c:pt>
                <c:pt idx="34">
                  <c:v>493.07462061807797</c:v>
                </c:pt>
                <c:pt idx="35">
                  <c:v>483.21312820571643</c:v>
                </c:pt>
                <c:pt idx="36">
                  <c:v>473.54886564160211</c:v>
                </c:pt>
                <c:pt idx="37">
                  <c:v>464.07788832877003</c:v>
                </c:pt>
                <c:pt idx="38">
                  <c:v>454.79633056219461</c:v>
                </c:pt>
                <c:pt idx="39">
                  <c:v>445.70040395095072</c:v>
                </c:pt>
                <c:pt idx="40">
                  <c:v>436.78639587193169</c:v>
                </c:pt>
                <c:pt idx="41">
                  <c:v>428.05066795449306</c:v>
                </c:pt>
                <c:pt idx="42">
                  <c:v>419.48965459540318</c:v>
                </c:pt>
                <c:pt idx="43">
                  <c:v>411.09986150349511</c:v>
                </c:pt>
                <c:pt idx="44">
                  <c:v>402.87786427342519</c:v>
                </c:pt>
                <c:pt idx="45">
                  <c:v>394.82030698795666</c:v>
                </c:pt>
                <c:pt idx="46">
                  <c:v>386.92390084819749</c:v>
                </c:pt>
                <c:pt idx="47">
                  <c:v>379.18542283123355</c:v>
                </c:pt>
                <c:pt idx="48">
                  <c:v>371.60171437460889</c:v>
                </c:pt>
                <c:pt idx="49">
                  <c:v>364.16968008711672</c:v>
                </c:pt>
                <c:pt idx="50">
                  <c:v>356.8862864853744</c:v>
                </c:pt>
                <c:pt idx="51">
                  <c:v>349.74856075566692</c:v>
                </c:pt>
                <c:pt idx="52">
                  <c:v>342.75358954055355</c:v>
                </c:pt>
                <c:pt idx="53">
                  <c:v>335.8985177497425</c:v>
                </c:pt>
                <c:pt idx="54">
                  <c:v>329.18054739474763</c:v>
                </c:pt>
                <c:pt idx="55">
                  <c:v>322.59693644685268</c:v>
                </c:pt>
                <c:pt idx="56">
                  <c:v>316.1449977179156</c:v>
                </c:pt>
                <c:pt idx="57">
                  <c:v>309.82209776355728</c:v>
                </c:pt>
                <c:pt idx="58">
                  <c:v>303.62565580828613</c:v>
                </c:pt>
                <c:pt idx="59">
                  <c:v>297.55314269212039</c:v>
                </c:pt>
                <c:pt idx="60">
                  <c:v>291.60207983827797</c:v>
                </c:pt>
                <c:pt idx="61">
                  <c:v>285.7700382415124</c:v>
                </c:pt>
                <c:pt idx="62">
                  <c:v>280.05463747668216</c:v>
                </c:pt>
                <c:pt idx="63">
                  <c:v>274.45354472714854</c:v>
                </c:pt>
                <c:pt idx="64">
                  <c:v>268.96447383260556</c:v>
                </c:pt>
                <c:pt idx="65">
                  <c:v>263.58518435595346</c:v>
                </c:pt>
                <c:pt idx="66">
                  <c:v>258.31348066883436</c:v>
                </c:pt>
                <c:pt idx="67">
                  <c:v>253.14721105545766</c:v>
                </c:pt>
                <c:pt idx="68">
                  <c:v>248.08426683434851</c:v>
                </c:pt>
                <c:pt idx="69">
                  <c:v>243.12258149766154</c:v>
                </c:pt>
                <c:pt idx="70">
                  <c:v>238.26012986770832</c:v>
                </c:pt>
                <c:pt idx="71">
                  <c:v>233.49492727035414</c:v>
                </c:pt>
                <c:pt idx="72">
                  <c:v>228.82502872494706</c:v>
                </c:pt>
                <c:pt idx="73">
                  <c:v>224.24852815044812</c:v>
                </c:pt>
                <c:pt idx="74">
                  <c:v>219.76355758743915</c:v>
                </c:pt>
                <c:pt idx="75">
                  <c:v>215.36828643569038</c:v>
                </c:pt>
                <c:pt idx="76">
                  <c:v>211.06092070697656</c:v>
                </c:pt>
                <c:pt idx="77">
                  <c:v>206.83970229283702</c:v>
                </c:pt>
                <c:pt idx="78">
                  <c:v>202.70290824698029</c:v>
                </c:pt>
                <c:pt idx="79">
                  <c:v>198.64885008204067</c:v>
                </c:pt>
                <c:pt idx="80">
                  <c:v>194.67587308039984</c:v>
                </c:pt>
                <c:pt idx="81">
                  <c:v>190.78235561879183</c:v>
                </c:pt>
                <c:pt idx="82">
                  <c:v>186.96670850641598</c:v>
                </c:pt>
                <c:pt idx="83">
                  <c:v>183.22737433628765</c:v>
                </c:pt>
                <c:pt idx="84">
                  <c:v>179.5628268495619</c:v>
                </c:pt>
                <c:pt idx="85">
                  <c:v>175.97157031257066</c:v>
                </c:pt>
                <c:pt idx="86">
                  <c:v>172.45213890631925</c:v>
                </c:pt>
                <c:pt idx="87">
                  <c:v>169.00309612819285</c:v>
                </c:pt>
                <c:pt idx="88">
                  <c:v>165.62303420562898</c:v>
                </c:pt>
                <c:pt idx="89">
                  <c:v>162.3105735215164</c:v>
                </c:pt>
                <c:pt idx="90">
                  <c:v>159.06436205108608</c:v>
                </c:pt>
                <c:pt idx="91">
                  <c:v>155.88307481006436</c:v>
                </c:pt>
                <c:pt idx="92">
                  <c:v>152.76541331386306</c:v>
                </c:pt>
                <c:pt idx="93">
                  <c:v>149.71010504758581</c:v>
                </c:pt>
                <c:pt idx="94">
                  <c:v>146.71590294663409</c:v>
                </c:pt>
                <c:pt idx="95">
                  <c:v>143.7815848877014</c:v>
                </c:pt>
                <c:pt idx="96">
                  <c:v>140.90595318994738</c:v>
                </c:pt>
                <c:pt idx="97">
                  <c:v>138.08783412614844</c:v>
                </c:pt>
                <c:pt idx="98">
                  <c:v>135.32607744362548</c:v>
                </c:pt>
                <c:pt idx="99">
                  <c:v>132.61955589475298</c:v>
                </c:pt>
                <c:pt idx="100">
                  <c:v>129.96716477685791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B-46A4-9483-D1CFD5C5CEE8}"/>
            </c:ext>
          </c:extLst>
        </c:ser>
        <c:ser>
          <c:idx val="1"/>
          <c:order val="1"/>
          <c:tx>
            <c:strRef>
              <c:f>Foglio1!$J$11:$J$12</c:f>
              <c:strCache>
                <c:ptCount val="2"/>
                <c:pt idx="0">
                  <c:v>STATE PREDICTION UPDATE
(POSTERIOR)</c:v>
                </c:pt>
                <c:pt idx="1">
                  <c:v>x_^_t = x_^_t-1 + g_t*(z_t - x_^_t-1)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Foglio1!$B$13:$B$113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Foglio1!$J$13:$J$113</c:f>
              <c:numCache>
                <c:formatCode>General</c:formatCode>
                <c:ptCount val="101"/>
                <c:pt idx="0">
                  <c:v>999.98421039851064</c:v>
                </c:pt>
                <c:pt idx="1">
                  <c:v>979.99273080056525</c:v>
                </c:pt>
                <c:pt idx="2">
                  <c:v>960.40740388756876</c:v>
                </c:pt>
                <c:pt idx="3">
                  <c:v>941.19813549424623</c:v>
                </c:pt>
                <c:pt idx="4">
                  <c:v>922.35711939692135</c:v>
                </c:pt>
                <c:pt idx="5">
                  <c:v>903.92450998889012</c:v>
                </c:pt>
                <c:pt idx="6">
                  <c:v>885.85394971185849</c:v>
                </c:pt>
                <c:pt idx="7">
                  <c:v>868.10563959906335</c:v>
                </c:pt>
                <c:pt idx="8">
                  <c:v>850.74950680592826</c:v>
                </c:pt>
                <c:pt idx="9">
                  <c:v>833.74128286962514</c:v>
                </c:pt>
                <c:pt idx="10">
                  <c:v>817.0645640238788</c:v>
                </c:pt>
                <c:pt idx="11">
                  <c:v>800.732966094174</c:v>
                </c:pt>
                <c:pt idx="12">
                  <c:v>784.72578034729929</c:v>
                </c:pt>
                <c:pt idx="13">
                  <c:v>769.02661197887517</c:v>
                </c:pt>
                <c:pt idx="14">
                  <c:v>753.6382659212037</c:v>
                </c:pt>
                <c:pt idx="15">
                  <c:v>738.56262401738945</c:v>
                </c:pt>
                <c:pt idx="16">
                  <c:v>723.79956207309931</c:v>
                </c:pt>
                <c:pt idx="17">
                  <c:v>709.31989119676257</c:v>
                </c:pt>
                <c:pt idx="18">
                  <c:v>695.14043710267754</c:v>
                </c:pt>
                <c:pt idx="19">
                  <c:v>681.23427577613484</c:v>
                </c:pt>
                <c:pt idx="20">
                  <c:v>667.60841084832703</c:v>
                </c:pt>
                <c:pt idx="21">
                  <c:v>654.24781573402197</c:v>
                </c:pt>
                <c:pt idx="22">
                  <c:v>641.16983527989407</c:v>
                </c:pt>
                <c:pt idx="23">
                  <c:v>628.35272402564988</c:v>
                </c:pt>
                <c:pt idx="24">
                  <c:v>615.78332191163281</c:v>
                </c:pt>
                <c:pt idx="25">
                  <c:v>603.46453359705583</c:v>
                </c:pt>
                <c:pt idx="26">
                  <c:v>591.39268600130436</c:v>
                </c:pt>
                <c:pt idx="27">
                  <c:v>579.56402781340796</c:v>
                </c:pt>
                <c:pt idx="28">
                  <c:v>567.97820237258509</c:v>
                </c:pt>
                <c:pt idx="29">
                  <c:v>556.61768213040239</c:v>
                </c:pt>
                <c:pt idx="30">
                  <c:v>545.49032766082678</c:v>
                </c:pt>
                <c:pt idx="31">
                  <c:v>534.57538131340289</c:v>
                </c:pt>
                <c:pt idx="32">
                  <c:v>523.88142157603568</c:v>
                </c:pt>
                <c:pt idx="33">
                  <c:v>513.40254324530565</c:v>
                </c:pt>
                <c:pt idx="34">
                  <c:v>503.13327520351015</c:v>
                </c:pt>
                <c:pt idx="35">
                  <c:v>493.07242728592752</c:v>
                </c:pt>
                <c:pt idx="36">
                  <c:v>483.21131061994555</c:v>
                </c:pt>
                <c:pt idx="37">
                  <c:v>473.54936989728259</c:v>
                </c:pt>
                <c:pt idx="38">
                  <c:v>464.07614321129398</c:v>
                </c:pt>
                <c:pt idx="39">
                  <c:v>454.79662468512998</c:v>
                </c:pt>
                <c:pt idx="40">
                  <c:v>445.70237954012583</c:v>
                </c:pt>
                <c:pt idx="41">
                  <c:v>436.78509589210876</c:v>
                </c:pt>
                <c:pt idx="42">
                  <c:v>428.05005917079211</c:v>
                </c:pt>
                <c:pt idx="43">
                  <c:v>419.48914233389911</c:v>
                </c:pt>
                <c:pt idx="44">
                  <c:v>411.10079808919932</c:v>
                </c:pt>
                <c:pt idx="45">
                  <c:v>402.88281065579531</c:v>
                </c:pt>
                <c:pt idx="46">
                  <c:v>394.82045869681394</c:v>
                </c:pt>
                <c:pt idx="47">
                  <c:v>386.92347623462473</c:v>
                </c:pt>
                <c:pt idx="48">
                  <c:v>379.18691442334722</c:v>
                </c:pt>
                <c:pt idx="49">
                  <c:v>371.60027296015568</c:v>
                </c:pt>
                <c:pt idx="50">
                  <c:v>364.1702905520259</c:v>
                </c:pt>
                <c:pt idx="51">
                  <c:v>356.88680120605738</c:v>
                </c:pt>
                <c:pt idx="52">
                  <c:v>349.74688578672124</c:v>
                </c:pt>
                <c:pt idx="53">
                  <c:v>342.75212828580101</c:v>
                </c:pt>
                <c:pt idx="54">
                  <c:v>335.89744650951667</c:v>
                </c:pt>
                <c:pt idx="55">
                  <c:v>329.18072608408391</c:v>
                </c:pt>
                <c:pt idx="56">
                  <c:v>322.59722379724747</c:v>
                </c:pt>
                <c:pt idx="57">
                  <c:v>316.14623355692208</c:v>
                </c:pt>
                <c:pt idx="58">
                  <c:v>309.82210764156213</c:v>
                </c:pt>
                <c:pt idx="59">
                  <c:v>303.6256061028987</c:v>
                </c:pt>
                <c:pt idx="60">
                  <c:v>297.55308497535538</c:v>
                </c:pt>
                <c:pt idx="61">
                  <c:v>291.60129044713437</c:v>
                </c:pt>
                <c:pt idx="62">
                  <c:v>285.76967021998939</c:v>
                </c:pt>
                <c:pt idx="63">
                  <c:v>280.05519276433711</c:v>
                </c:pt>
                <c:pt idx="64">
                  <c:v>274.45424220785827</c:v>
                </c:pt>
                <c:pt idx="65">
                  <c:v>268.96569032615668</c:v>
                </c:pt>
                <c:pt idx="66">
                  <c:v>263.5858250013012</c:v>
                </c:pt>
                <c:pt idx="67">
                  <c:v>258.31349936454751</c:v>
                </c:pt>
                <c:pt idx="68">
                  <c:v>253.14662682762983</c:v>
                </c:pt>
                <c:pt idx="69">
                  <c:v>248.08400317871357</c:v>
                </c:pt>
                <c:pt idx="70">
                  <c:v>243.12207159308073</c:v>
                </c:pt>
                <c:pt idx="71">
                  <c:v>238.26014032123248</c:v>
                </c:pt>
                <c:pt idx="72">
                  <c:v>233.49444349716248</c:v>
                </c:pt>
                <c:pt idx="73">
                  <c:v>228.82481977636434</c:v>
                </c:pt>
                <c:pt idx="74">
                  <c:v>224.24833903856933</c:v>
                </c:pt>
                <c:pt idx="75">
                  <c:v>219.76425321308281</c:v>
                </c:pt>
                <c:pt idx="76">
                  <c:v>215.36863786674689</c:v>
                </c:pt>
                <c:pt idx="77">
                  <c:v>211.06079582999408</c:v>
                </c:pt>
                <c:pt idx="78">
                  <c:v>206.83929538447134</c:v>
                </c:pt>
                <c:pt idx="79">
                  <c:v>202.7030014069602</c:v>
                </c:pt>
                <c:pt idx="80">
                  <c:v>198.64907302883785</c:v>
                </c:pt>
                <c:pt idx="81">
                  <c:v>194.67591038986623</c:v>
                </c:pt>
                <c:pt idx="82">
                  <c:v>190.78296466341214</c:v>
                </c:pt>
                <c:pt idx="83">
                  <c:v>186.96714147306366</c:v>
                </c:pt>
                <c:pt idx="84">
                  <c:v>183.22750345443961</c:v>
                </c:pt>
                <c:pt idx="85">
                  <c:v>179.56259788722335</c:v>
                </c:pt>
                <c:pt idx="86">
                  <c:v>175.97170435822542</c:v>
                </c:pt>
                <c:pt idx="87">
                  <c:v>172.45202606424638</c:v>
                </c:pt>
                <c:pt idx="88">
                  <c:v>169.00327194610728</c:v>
                </c:pt>
                <c:pt idx="89">
                  <c:v>165.62328332039951</c:v>
                </c:pt>
                <c:pt idx="90">
                  <c:v>162.3108851497978</c:v>
                </c:pt>
                <c:pt idx="91">
                  <c:v>159.06394044887762</c:v>
                </c:pt>
                <c:pt idx="92">
                  <c:v>155.88266153517887</c:v>
                </c:pt>
                <c:pt idx="93">
                  <c:v>152.76524145339357</c:v>
                </c:pt>
                <c:pt idx="94">
                  <c:v>149.71013562826357</c:v>
                </c:pt>
                <c:pt idx="95">
                  <c:v>146.71631632394772</c:v>
                </c:pt>
                <c:pt idx="96">
                  <c:v>143.78158469645035</c:v>
                </c:pt>
                <c:pt idx="97">
                  <c:v>140.9057509340044</c:v>
                </c:pt>
                <c:pt idx="98">
                  <c:v>138.08763951856662</c:v>
                </c:pt>
                <c:pt idx="99">
                  <c:v>135.32602114314329</c:v>
                </c:pt>
                <c:pt idx="100">
                  <c:v>132.61928361369087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AB-46A4-9483-D1CFD5C5CEE8}"/>
            </c:ext>
          </c:extLst>
        </c:ser>
        <c:ser>
          <c:idx val="2"/>
          <c:order val="2"/>
          <c:tx>
            <c:strRef>
              <c:f>Foglio1!$F$11:$F$12</c:f>
              <c:strCache>
                <c:ptCount val="2"/>
                <c:pt idx="0">
                  <c:v>OBSERVATIONS</c:v>
                </c:pt>
                <c:pt idx="1">
                  <c:v>z_t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Foglio1!$B$13:$B$113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Foglio1!$F$13:$F$113</c:f>
              <c:numCache>
                <c:formatCode>General</c:formatCode>
                <c:ptCount val="101"/>
                <c:pt idx="0">
                  <c:v>842.08819550484884</c:v>
                </c:pt>
                <c:pt idx="1">
                  <c:v>904.30344055930857</c:v>
                </c:pt>
                <c:pt idx="2">
                  <c:v>1040.6778196482903</c:v>
                </c:pt>
                <c:pt idx="3">
                  <c:v>1010.4598278539976</c:v>
                </c:pt>
                <c:pt idx="4">
                  <c:v>792.5841651711288</c:v>
                </c:pt>
                <c:pt idx="5">
                  <c:v>949.36952858274458</c:v>
                </c:pt>
                <c:pt idx="6">
                  <c:v>1033.2810085303897</c:v>
                </c:pt>
                <c:pt idx="7">
                  <c:v>604.13880652192097</c:v>
                </c:pt>
                <c:pt idx="8">
                  <c:v>664.01534790167841</c:v>
                </c:pt>
                <c:pt idx="9">
                  <c:v>740.53266237575235</c:v>
                </c:pt>
                <c:pt idx="10">
                  <c:v>693.59594147046755</c:v>
                </c:pt>
                <c:pt idx="11">
                  <c:v>825.92663742305842</c:v>
                </c:pt>
                <c:pt idx="12">
                  <c:v>931.80115710822645</c:v>
                </c:pt>
                <c:pt idx="13">
                  <c:v>840.4292390549025</c:v>
                </c:pt>
                <c:pt idx="14">
                  <c:v>688.92509917918233</c:v>
                </c:pt>
                <c:pt idx="15">
                  <c:v>619.79426012529905</c:v>
                </c:pt>
                <c:pt idx="16">
                  <c:v>758.95016078375852</c:v>
                </c:pt>
                <c:pt idx="17">
                  <c:v>672.05404686804434</c:v>
                </c:pt>
                <c:pt idx="18">
                  <c:v>800.81317955742145</c:v>
                </c:pt>
                <c:pt idx="19">
                  <c:v>716.82175547137081</c:v>
                </c:pt>
                <c:pt idx="20">
                  <c:v>677.46016841762378</c:v>
                </c:pt>
                <c:pt idx="21">
                  <c:v>467.43381054785959</c:v>
                </c:pt>
                <c:pt idx="22">
                  <c:v>620.23103721606878</c:v>
                </c:pt>
                <c:pt idx="23">
                  <c:v>766.18437637371301</c:v>
                </c:pt>
                <c:pt idx="24">
                  <c:v>694.51531884515009</c:v>
                </c:pt>
                <c:pt idx="25">
                  <c:v>598.0774338070222</c:v>
                </c:pt>
                <c:pt idx="26">
                  <c:v>512.78815912965456</c:v>
                </c:pt>
                <c:pt idx="27">
                  <c:v>475.40559723615792</c:v>
                </c:pt>
                <c:pt idx="28">
                  <c:v>630.79412828300531</c:v>
                </c:pt>
                <c:pt idx="29">
                  <c:v>589.85286295941069</c:v>
                </c:pt>
                <c:pt idx="30">
                  <c:v>747.413195475007</c:v>
                </c:pt>
                <c:pt idx="31">
                  <c:v>560.76142304675841</c:v>
                </c:pt>
                <c:pt idx="32">
                  <c:v>461.25665721636983</c:v>
                </c:pt>
                <c:pt idx="33">
                  <c:v>402.08054705320495</c:v>
                </c:pt>
                <c:pt idx="34">
                  <c:v>341.45762002280367</c:v>
                </c:pt>
                <c:pt idx="35">
                  <c:v>402.85735401204403</c:v>
                </c:pt>
                <c:pt idx="36">
                  <c:v>405.36868713662284</c:v>
                </c:pt>
                <c:pt idx="37">
                  <c:v>496.03583545659887</c:v>
                </c:pt>
                <c:pt idx="38">
                  <c:v>383.04668873961293</c:v>
                </c:pt>
                <c:pt idx="39">
                  <c:v>469.01647378139484</c:v>
                </c:pt>
                <c:pt idx="40">
                  <c:v>545.15370655772585</c:v>
                </c:pt>
                <c:pt idx="41">
                  <c:v>368.64568023479831</c:v>
                </c:pt>
                <c:pt idx="42">
                  <c:v>394.82447248295267</c:v>
                </c:pt>
                <c:pt idx="43">
                  <c:v>390.37867277561099</c:v>
                </c:pt>
                <c:pt idx="44">
                  <c:v>466.51905524960455</c:v>
                </c:pt>
                <c:pt idx="45">
                  <c:v>707.63081707293168</c:v>
                </c:pt>
                <c:pt idx="46">
                  <c:v>404.5526799443453</c:v>
                </c:pt>
                <c:pt idx="47">
                  <c:v>358.56109063313596</c:v>
                </c:pt>
                <c:pt idx="48">
                  <c:v>482.92705018822625</c:v>
                </c:pt>
                <c:pt idx="49">
                  <c:v>267.21638843319062</c:v>
                </c:pt>
                <c:pt idx="50">
                  <c:v>410.20157945677045</c:v>
                </c:pt>
                <c:pt idx="51">
                  <c:v>397.29894589207464</c:v>
                </c:pt>
                <c:pt idx="52">
                  <c:v>212.81805887483293</c:v>
                </c:pt>
                <c:pt idx="53">
                  <c:v>218.36887456940687</c:v>
                </c:pt>
                <c:pt idx="54">
                  <c:v>240.95275285015498</c:v>
                </c:pt>
                <c:pt idx="55">
                  <c:v>345.6710926440262</c:v>
                </c:pt>
                <c:pt idx="56">
                  <c:v>350.20880772925381</c:v>
                </c:pt>
                <c:pt idx="57">
                  <c:v>439.79485240978818</c:v>
                </c:pt>
                <c:pt idx="58">
                  <c:v>310.85117654207005</c:v>
                </c:pt>
                <c:pt idx="59">
                  <c:v>298.2338960229946</c:v>
                </c:pt>
                <c:pt idx="60">
                  <c:v>291.03420630359369</c:v>
                </c:pt>
                <c:pt idx="61">
                  <c:v>198.76644576635363</c:v>
                </c:pt>
                <c:pt idx="62">
                  <c:v>240.70462280201923</c:v>
                </c:pt>
                <c:pt idx="63">
                  <c:v>350.85506617332214</c:v>
                </c:pt>
                <c:pt idx="64">
                  <c:v>367.05072958591819</c:v>
                </c:pt>
                <c:pt idx="65">
                  <c:v>437.12463414524666</c:v>
                </c:pt>
                <c:pt idx="66">
                  <c:v>355.7953288711555</c:v>
                </c:pt>
                <c:pt idx="67">
                  <c:v>261.11536879882686</c:v>
                </c:pt>
                <c:pt idx="68">
                  <c:v>161.97998761236587</c:v>
                </c:pt>
                <c:pt idx="69">
                  <c:v>205.24507344360444</c:v>
                </c:pt>
                <c:pt idx="70">
                  <c:v>156.85633865028777</c:v>
                </c:pt>
                <c:pt idx="71">
                  <c:v>240.10159052531947</c:v>
                </c:pt>
                <c:pt idx="72">
                  <c:v>144.76108930776522</c:v>
                </c:pt>
                <c:pt idx="73">
                  <c:v>188.91935451685441</c:v>
                </c:pt>
                <c:pt idx="74">
                  <c:v>186.64212558417628</c:v>
                </c:pt>
                <c:pt idx="75">
                  <c:v>363.79799051475709</c:v>
                </c:pt>
                <c:pt idx="76">
                  <c:v>291.13503444694231</c:v>
                </c:pt>
                <c:pt idx="77">
                  <c:v>183.02797899972617</c:v>
                </c:pt>
                <c:pt idx="78">
                  <c:v>111.72871964220825</c:v>
                </c:pt>
                <c:pt idx="79">
                  <c:v>225.3760243156118</c:v>
                </c:pt>
                <c:pt idx="80">
                  <c:v>255.14655951369326</c:v>
                </c:pt>
                <c:pt idx="81">
                  <c:v>204.52043560271753</c:v>
                </c:pt>
                <c:pt idx="82">
                  <c:v>358.11253576088427</c:v>
                </c:pt>
                <c:pt idx="83">
                  <c:v>310.82565913659795</c:v>
                </c:pt>
                <c:pt idx="84">
                  <c:v>221.68726481459592</c:v>
                </c:pt>
                <c:pt idx="85">
                  <c:v>108.55068944048192</c:v>
                </c:pt>
                <c:pt idx="86">
                  <c:v>219.25972433187408</c:v>
                </c:pt>
                <c:pt idx="87">
                  <c:v>134.5088321943127</c:v>
                </c:pt>
                <c:pt idx="88">
                  <c:v>230.5597554537797</c:v>
                </c:pt>
                <c:pt idx="89">
                  <c:v>256.43837072060813</c:v>
                </c:pt>
                <c:pt idx="90">
                  <c:v>280.59957998336665</c:v>
                </c:pt>
                <c:pt idx="91">
                  <c:v>-7.5675585232511651</c:v>
                </c:pt>
                <c:pt idx="92">
                  <c:v>-14.192576239880111</c:v>
                </c:pt>
                <c:pt idx="93">
                  <c:v>79.123183749234755</c:v>
                </c:pt>
                <c:pt idx="94">
                  <c:v>163.35423508237187</c:v>
                </c:pt>
                <c:pt idx="95">
                  <c:v>338.75656384007357</c:v>
                </c:pt>
                <c:pt idx="96">
                  <c:v>143.68907286276595</c:v>
                </c:pt>
                <c:pt idx="97">
                  <c:v>39.0366185668897</c:v>
                </c:pt>
                <c:pt idx="98">
                  <c:v>36.02920075742577</c:v>
                </c:pt>
                <c:pt idx="99">
                  <c:v>104.5828171172456</c:v>
                </c:pt>
                <c:pt idx="100">
                  <c:v>-22.191888042308335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AB-46A4-9483-D1CFD5C5C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972128"/>
        <c:axId val="411972784"/>
      </c:scatterChart>
      <c:valAx>
        <c:axId val="41197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2784"/>
        <c:crosses val="autoZero"/>
        <c:crossBetween val="midCat"/>
      </c:valAx>
      <c:valAx>
        <c:axId val="4119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1968500</xdr:colOff>
      <xdr:row>19</xdr:row>
      <xdr:rowOff>162984</xdr:rowOff>
    </xdr:from>
    <xdr:to>
      <xdr:col>11</xdr:col>
      <xdr:colOff>359834</xdr:colOff>
      <xdr:row>51</xdr:row>
      <xdr:rowOff>84666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496BA402-AD44-4F4D-9369-421C32F73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0ABEC-9FAA-40D5-98F6-F0A3D0D05DE8}">
  <dimension ref="A1:T113"/>
  <sheetViews>
    <sheetView tabSelected="1" zoomScaleNormal="100" workbookViewId="0">
      <selection activeCell="H14" sqref="H14"/>
    </sheetView>
  </sheetViews>
  <sheetFormatPr defaultRowHeight="15" x14ac:dyDescent="0.25"/>
  <cols>
    <col min="1" max="1" width="18.5703125" customWidth="1"/>
    <col min="4" max="4" width="19.28515625" bestFit="1" customWidth="1"/>
    <col min="5" max="5" width="21.140625" bestFit="1" customWidth="1"/>
    <col min="6" max="6" width="18" bestFit="1" customWidth="1"/>
    <col min="7" max="8" width="34.85546875" bestFit="1" customWidth="1"/>
    <col min="9" max="9" width="19.28515625" bestFit="1" customWidth="1"/>
    <col min="10" max="10" width="34.85546875" bestFit="1" customWidth="1"/>
    <col min="11" max="12" width="18.28515625" bestFit="1" customWidth="1"/>
    <col min="13" max="13" width="18.42578125" customWidth="1"/>
    <col min="14" max="14" width="34.85546875" bestFit="1" customWidth="1"/>
    <col min="15" max="15" width="17.42578125" customWidth="1"/>
    <col min="16" max="16" width="19.28515625" bestFit="1" customWidth="1"/>
  </cols>
  <sheetData>
    <row r="1" spans="1:16" x14ac:dyDescent="0.25">
      <c r="D1" s="4" t="s">
        <v>18</v>
      </c>
      <c r="G1" s="4" t="s">
        <v>12</v>
      </c>
      <c r="J1" s="4" t="s">
        <v>16</v>
      </c>
    </row>
    <row r="2" spans="1:16" x14ac:dyDescent="0.25">
      <c r="A2" t="s">
        <v>0</v>
      </c>
      <c r="B2" s="1">
        <v>0.98</v>
      </c>
      <c r="D2" t="s">
        <v>11</v>
      </c>
      <c r="E2">
        <v>1000</v>
      </c>
      <c r="F2" t="s">
        <v>8</v>
      </c>
      <c r="G2" t="s">
        <v>13</v>
      </c>
      <c r="H2">
        <v>0</v>
      </c>
      <c r="I2" t="s">
        <v>8</v>
      </c>
      <c r="J2" t="s">
        <v>13</v>
      </c>
      <c r="K2">
        <v>0</v>
      </c>
      <c r="L2" t="s">
        <v>8</v>
      </c>
    </row>
    <row r="3" spans="1:16" x14ac:dyDescent="0.25">
      <c r="B3" s="1"/>
      <c r="G3" t="s">
        <v>14</v>
      </c>
      <c r="H3" s="10">
        <v>0</v>
      </c>
      <c r="I3" t="s">
        <v>8</v>
      </c>
      <c r="J3" t="s">
        <v>14</v>
      </c>
      <c r="K3" s="10">
        <f>E2*10/100</f>
        <v>100</v>
      </c>
      <c r="L3" t="s">
        <v>8</v>
      </c>
    </row>
    <row r="4" spans="1:16" x14ac:dyDescent="0.25">
      <c r="A4" s="4" t="s">
        <v>6</v>
      </c>
    </row>
    <row r="5" spans="1:16" x14ac:dyDescent="0.25">
      <c r="A5" t="s">
        <v>3</v>
      </c>
      <c r="B5">
        <v>0</v>
      </c>
      <c r="G5" s="4" t="s">
        <v>19</v>
      </c>
      <c r="J5" s="4" t="s">
        <v>24</v>
      </c>
    </row>
    <row r="6" spans="1:16" x14ac:dyDescent="0.25">
      <c r="A6" t="s">
        <v>4</v>
      </c>
      <c r="B6">
        <v>10</v>
      </c>
      <c r="C6" t="s">
        <v>5</v>
      </c>
      <c r="G6" s="4" t="s">
        <v>21</v>
      </c>
      <c r="J6" t="s">
        <v>25</v>
      </c>
      <c r="K6">
        <f>K3^2</f>
        <v>10000</v>
      </c>
      <c r="L6" t="s">
        <v>37</v>
      </c>
    </row>
    <row r="7" spans="1:16" x14ac:dyDescent="0.25">
      <c r="A7" t="s">
        <v>8</v>
      </c>
      <c r="B7">
        <f>(B6-B5)/((MAX(A13:A113)-MIN(A13:A113)))</f>
        <v>0.1</v>
      </c>
      <c r="C7" t="s">
        <v>10</v>
      </c>
      <c r="D7" t="s">
        <v>7</v>
      </c>
      <c r="G7" s="4" t="s">
        <v>20</v>
      </c>
    </row>
    <row r="8" spans="1:16" x14ac:dyDescent="0.25">
      <c r="A8" t="s">
        <v>9</v>
      </c>
      <c r="B8">
        <f>B5</f>
        <v>0</v>
      </c>
      <c r="C8" t="s">
        <v>5</v>
      </c>
    </row>
    <row r="10" spans="1:16" x14ac:dyDescent="0.25">
      <c r="G10" s="21" t="s">
        <v>30</v>
      </c>
      <c r="H10" s="22"/>
      <c r="I10" s="21" t="s">
        <v>31</v>
      </c>
      <c r="J10" s="23"/>
      <c r="K10" s="22"/>
    </row>
    <row r="11" spans="1:16" ht="33.75" customHeight="1" x14ac:dyDescent="0.25">
      <c r="A11" s="11"/>
      <c r="B11" s="11"/>
      <c r="C11" s="11"/>
      <c r="D11" s="12" t="s">
        <v>36</v>
      </c>
      <c r="E11" s="13" t="s">
        <v>16</v>
      </c>
      <c r="F11" s="13" t="s">
        <v>34</v>
      </c>
      <c r="G11" s="19" t="s">
        <v>35</v>
      </c>
      <c r="H11" s="20" t="s">
        <v>23</v>
      </c>
      <c r="I11" s="24" t="s">
        <v>22</v>
      </c>
      <c r="J11" s="25" t="s">
        <v>29</v>
      </c>
      <c r="K11" s="20" t="s">
        <v>23</v>
      </c>
      <c r="O11" s="14"/>
      <c r="P11" s="13"/>
    </row>
    <row r="12" spans="1:16" x14ac:dyDescent="0.25">
      <c r="A12" s="3" t="s">
        <v>1</v>
      </c>
      <c r="B12" s="3" t="s">
        <v>2</v>
      </c>
      <c r="C12" s="3"/>
      <c r="E12" s="13" t="s">
        <v>15</v>
      </c>
      <c r="F12" s="13" t="s">
        <v>17</v>
      </c>
      <c r="G12" s="16" t="s">
        <v>28</v>
      </c>
      <c r="H12" s="15" t="s">
        <v>32</v>
      </c>
      <c r="I12" s="16" t="s">
        <v>33</v>
      </c>
      <c r="J12" s="26" t="s">
        <v>27</v>
      </c>
      <c r="K12" s="15" t="s">
        <v>26</v>
      </c>
      <c r="O12" s="3"/>
    </row>
    <row r="13" spans="1:16" x14ac:dyDescent="0.25">
      <c r="A13" s="2">
        <v>0</v>
      </c>
      <c r="B13" s="2">
        <f>A13*$B$7+$B$8</f>
        <v>0</v>
      </c>
      <c r="D13">
        <f>$B$2*G13</f>
        <v>980</v>
      </c>
      <c r="E13">
        <f ca="1">IF($K$3=0,$K$2,NORMINV(RAND(),$K$2,$K$3))</f>
        <v>-137.91180449515116</v>
      </c>
      <c r="F13">
        <f ca="1">D13+E13</f>
        <v>842.08819550484884</v>
      </c>
      <c r="G13" s="17">
        <f>E2</f>
        <v>1000</v>
      </c>
      <c r="H13" s="18">
        <v>1</v>
      </c>
      <c r="I13" s="17">
        <f>H13/(H13+$K$6)</f>
        <v>9.9990000999900015E-5</v>
      </c>
      <c r="J13" s="8">
        <f ca="1">G13+I13*(F13-G13)</f>
        <v>999.98421039851064</v>
      </c>
      <c r="K13" s="18">
        <f>(1-I13)*H13</f>
        <v>0.99990000999900008</v>
      </c>
    </row>
    <row r="14" spans="1:16" x14ac:dyDescent="0.25">
      <c r="A14" s="2">
        <v>1</v>
      </c>
      <c r="B14" s="2">
        <f t="shared" ref="B14:B77" si="0">A14*$B$7+$B$8</f>
        <v>0.1</v>
      </c>
      <c r="D14">
        <f t="shared" ref="D14:D77" si="1">$B$2*G14</f>
        <v>960.4</v>
      </c>
      <c r="E14">
        <f t="shared" ref="E14:E77" ca="1" si="2">IF($K$3=0,$K$2,NORMINV(RAND(),$K$2,$K$3))</f>
        <v>-56.096559440691408</v>
      </c>
      <c r="F14">
        <f t="shared" ref="F14:F77" ca="1" si="3">D14+E14</f>
        <v>904.30344055930857</v>
      </c>
      <c r="G14" s="17">
        <f>$B$2*G13</f>
        <v>980</v>
      </c>
      <c r="H14" s="18">
        <f>$B$2*H13*$B$2</f>
        <v>0.96039999999999992</v>
      </c>
      <c r="I14" s="17">
        <f>H14/(H14+$K$6)</f>
        <v>9.6030777204157301E-5</v>
      </c>
      <c r="J14" s="8">
        <f t="shared" ref="J14:J77" ca="1" si="4">G14+I14*(F14-G14)</f>
        <v>979.99273080056525</v>
      </c>
      <c r="K14" s="18">
        <f t="shared" ref="K14:K77" si="5">(1-I14)*H14</f>
        <v>0.96030777204157314</v>
      </c>
    </row>
    <row r="15" spans="1:16" x14ac:dyDescent="0.25">
      <c r="A15" s="2">
        <v>2</v>
      </c>
      <c r="B15" s="2">
        <f t="shared" si="0"/>
        <v>0.2</v>
      </c>
      <c r="D15">
        <f t="shared" si="1"/>
        <v>941.19200000000001</v>
      </c>
      <c r="E15">
        <f t="shared" ca="1" si="2"/>
        <v>99.485819648290388</v>
      </c>
      <c r="F15">
        <f t="shared" ca="1" si="3"/>
        <v>1040.6778196482903</v>
      </c>
      <c r="G15" s="17">
        <f t="shared" ref="G15:G78" si="6">$B$2*G14</f>
        <v>960.4</v>
      </c>
      <c r="H15" s="18">
        <f t="shared" ref="H15:H78" si="7">$B$2*H14*$B$2</f>
        <v>0.92236815999999988</v>
      </c>
      <c r="I15" s="17">
        <f>H15/(H15+$K$6)</f>
        <v>9.2228309154418522E-5</v>
      </c>
      <c r="J15" s="8">
        <f t="shared" ca="1" si="4"/>
        <v>960.40740388756876</v>
      </c>
      <c r="K15" s="18">
        <f t="shared" si="5"/>
        <v>0.9222830915441852</v>
      </c>
    </row>
    <row r="16" spans="1:16" x14ac:dyDescent="0.25">
      <c r="A16" s="2">
        <v>3</v>
      </c>
      <c r="B16" s="2">
        <f t="shared" si="0"/>
        <v>0.30000000000000004</v>
      </c>
      <c r="D16">
        <f t="shared" si="1"/>
        <v>922.36815999999999</v>
      </c>
      <c r="E16">
        <f t="shared" ca="1" si="2"/>
        <v>88.091667853997635</v>
      </c>
      <c r="F16">
        <f t="shared" ca="1" si="3"/>
        <v>1010.4598278539976</v>
      </c>
      <c r="G16" s="17">
        <f t="shared" si="6"/>
        <v>941.19200000000001</v>
      </c>
      <c r="H16" s="18">
        <f t="shared" si="7"/>
        <v>0.8858423808639998</v>
      </c>
      <c r="I16" s="17">
        <f>H16/(H16+$K$6)</f>
        <v>8.8576391614236401E-5</v>
      </c>
      <c r="J16" s="8">
        <f t="shared" ca="1" si="4"/>
        <v>941.19813549424623</v>
      </c>
      <c r="K16" s="18">
        <f t="shared" si="5"/>
        <v>0.88576391614236394</v>
      </c>
    </row>
    <row r="17" spans="1:11" x14ac:dyDescent="0.25">
      <c r="A17" s="2">
        <v>4</v>
      </c>
      <c r="B17" s="2">
        <f t="shared" si="0"/>
        <v>0.4</v>
      </c>
      <c r="D17">
        <f t="shared" si="1"/>
        <v>903.92079679999995</v>
      </c>
      <c r="E17">
        <f t="shared" ca="1" si="2"/>
        <v>-111.33663162887113</v>
      </c>
      <c r="F17">
        <f t="shared" ca="1" si="3"/>
        <v>792.5841651711288</v>
      </c>
      <c r="G17" s="17">
        <f t="shared" si="6"/>
        <v>922.36815999999999</v>
      </c>
      <c r="H17" s="18">
        <f t="shared" si="7"/>
        <v>0.85076302258178538</v>
      </c>
      <c r="I17" s="17">
        <f>H17/(H17+$K$6)</f>
        <v>8.5069064896700571E-5</v>
      </c>
      <c r="J17" s="8">
        <f t="shared" ca="1" si="4"/>
        <v>922.35711939692135</v>
      </c>
      <c r="K17" s="18">
        <f t="shared" si="5"/>
        <v>0.85069064896700564</v>
      </c>
    </row>
    <row r="18" spans="1:11" x14ac:dyDescent="0.25">
      <c r="A18" s="2">
        <v>5</v>
      </c>
      <c r="B18" s="2">
        <f t="shared" si="0"/>
        <v>0.5</v>
      </c>
      <c r="D18">
        <f t="shared" si="1"/>
        <v>885.84238086399989</v>
      </c>
      <c r="E18">
        <f t="shared" ca="1" si="2"/>
        <v>63.527147718744637</v>
      </c>
      <c r="F18">
        <f t="shared" ca="1" si="3"/>
        <v>949.36952858274458</v>
      </c>
      <c r="G18" s="17">
        <f t="shared" si="6"/>
        <v>903.92079679999995</v>
      </c>
      <c r="H18" s="18">
        <f t="shared" si="7"/>
        <v>0.81707280688754669</v>
      </c>
      <c r="I18" s="17">
        <f>H18/(H18+$K$6)</f>
        <v>8.170060515447687E-5</v>
      </c>
      <c r="J18" s="8">
        <f t="shared" ca="1" si="4"/>
        <v>903.92450998889012</v>
      </c>
      <c r="K18" s="18">
        <f t="shared" si="5"/>
        <v>0.81700605154476869</v>
      </c>
    </row>
    <row r="19" spans="1:11" x14ac:dyDescent="0.25">
      <c r="A19" s="2">
        <v>6</v>
      </c>
      <c r="B19" s="2">
        <f t="shared" si="0"/>
        <v>0.60000000000000009</v>
      </c>
      <c r="D19">
        <f t="shared" si="1"/>
        <v>868.1255332467199</v>
      </c>
      <c r="E19">
        <f t="shared" ca="1" si="2"/>
        <v>165.15547528366983</v>
      </c>
      <c r="F19">
        <f t="shared" ca="1" si="3"/>
        <v>1033.2810085303897</v>
      </c>
      <c r="G19" s="17">
        <f t="shared" si="6"/>
        <v>885.84238086399989</v>
      </c>
      <c r="H19" s="18">
        <f t="shared" si="7"/>
        <v>0.78471672373479984</v>
      </c>
      <c r="I19" s="17">
        <f>H19/(H19+$K$6)</f>
        <v>7.8465515053290113E-5</v>
      </c>
      <c r="J19" s="8">
        <f t="shared" ca="1" si="4"/>
        <v>885.85394971185849</v>
      </c>
      <c r="K19" s="18">
        <f t="shared" si="5"/>
        <v>0.78465515053290102</v>
      </c>
    </row>
    <row r="20" spans="1:11" x14ac:dyDescent="0.25">
      <c r="A20" s="2">
        <v>7</v>
      </c>
      <c r="B20" s="2">
        <f t="shared" si="0"/>
        <v>0.70000000000000007</v>
      </c>
      <c r="D20">
        <f t="shared" si="1"/>
        <v>850.76302258178544</v>
      </c>
      <c r="E20">
        <f t="shared" ca="1" si="2"/>
        <v>-246.62421605986449</v>
      </c>
      <c r="F20">
        <f t="shared" ca="1" si="3"/>
        <v>604.13880652192097</v>
      </c>
      <c r="G20" s="17">
        <f t="shared" si="6"/>
        <v>868.1255332467199</v>
      </c>
      <c r="H20" s="18">
        <f t="shared" si="7"/>
        <v>0.75364194147490171</v>
      </c>
      <c r="I20" s="17">
        <f>H20/(H20+$K$6)</f>
        <v>7.5358514813749077E-5</v>
      </c>
      <c r="J20" s="8">
        <f t="shared" ca="1" si="4"/>
        <v>868.10563959906335</v>
      </c>
      <c r="K20" s="18">
        <f t="shared" si="5"/>
        <v>0.75358514813749078</v>
      </c>
    </row>
    <row r="21" spans="1:11" x14ac:dyDescent="0.25">
      <c r="A21" s="2">
        <v>8</v>
      </c>
      <c r="B21" s="2">
        <f t="shared" si="0"/>
        <v>0.8</v>
      </c>
      <c r="D21">
        <f t="shared" si="1"/>
        <v>833.74776213014968</v>
      </c>
      <c r="E21">
        <f t="shared" ca="1" si="2"/>
        <v>-169.73241422847124</v>
      </c>
      <c r="F21">
        <f t="shared" ca="1" si="3"/>
        <v>664.01534790167841</v>
      </c>
      <c r="G21" s="17">
        <f t="shared" si="6"/>
        <v>850.76302258178544</v>
      </c>
      <c r="H21" s="18">
        <f t="shared" si="7"/>
        <v>0.72379772059249559</v>
      </c>
      <c r="I21" s="17">
        <f>H21/(H21+$K$6)</f>
        <v>7.2374533607004186E-5</v>
      </c>
      <c r="J21" s="8">
        <f t="shared" ca="1" si="4"/>
        <v>850.74950680592826</v>
      </c>
      <c r="K21" s="18">
        <f t="shared" si="5"/>
        <v>0.72374533607004188</v>
      </c>
    </row>
    <row r="22" spans="1:11" x14ac:dyDescent="0.25">
      <c r="A22" s="2">
        <v>9</v>
      </c>
      <c r="B22" s="2">
        <f t="shared" si="0"/>
        <v>0.9</v>
      </c>
      <c r="D22">
        <f t="shared" si="1"/>
        <v>817.07280688754668</v>
      </c>
      <c r="E22">
        <f t="shared" ca="1" si="2"/>
        <v>-76.540144511794281</v>
      </c>
      <c r="F22">
        <f t="shared" ca="1" si="3"/>
        <v>740.53266237575235</v>
      </c>
      <c r="G22" s="17">
        <f t="shared" si="6"/>
        <v>833.74776213014968</v>
      </c>
      <c r="H22" s="18">
        <f t="shared" si="7"/>
        <v>0.69513533085703272</v>
      </c>
      <c r="I22" s="17">
        <f>H22/(H22+$K$6)</f>
        <v>6.9508701290296382E-5</v>
      </c>
      <c r="J22" s="8">
        <f t="shared" ca="1" si="4"/>
        <v>833.74128286962514</v>
      </c>
      <c r="K22" s="18">
        <f t="shared" si="5"/>
        <v>0.69508701290296382</v>
      </c>
    </row>
    <row r="23" spans="1:11" x14ac:dyDescent="0.25">
      <c r="A23" s="2">
        <v>10</v>
      </c>
      <c r="B23" s="2">
        <f t="shared" si="0"/>
        <v>1</v>
      </c>
      <c r="D23">
        <f t="shared" si="1"/>
        <v>800.73135074979575</v>
      </c>
      <c r="E23">
        <f t="shared" ca="1" si="2"/>
        <v>-107.13540927932823</v>
      </c>
      <c r="F23">
        <f t="shared" ca="1" si="3"/>
        <v>693.59594147046755</v>
      </c>
      <c r="G23" s="17">
        <f t="shared" si="6"/>
        <v>817.07280688754668</v>
      </c>
      <c r="H23" s="18">
        <f t="shared" si="7"/>
        <v>0.66760797175509423</v>
      </c>
      <c r="I23" s="17">
        <f>H23/(H23+$K$6)</f>
        <v>6.6756340469003192E-5</v>
      </c>
      <c r="J23" s="8">
        <f t="shared" ca="1" si="4"/>
        <v>817.0645640238788</v>
      </c>
      <c r="K23" s="18">
        <f t="shared" si="5"/>
        <v>0.66756340469003195</v>
      </c>
    </row>
    <row r="24" spans="1:11" x14ac:dyDescent="0.25">
      <c r="A24" s="2">
        <v>11</v>
      </c>
      <c r="B24" s="2">
        <f t="shared" si="0"/>
        <v>1.1000000000000001</v>
      </c>
      <c r="D24">
        <f t="shared" si="1"/>
        <v>784.71672373479987</v>
      </c>
      <c r="E24">
        <f t="shared" ca="1" si="2"/>
        <v>41.209913688258538</v>
      </c>
      <c r="F24">
        <f t="shared" ca="1" si="3"/>
        <v>825.92663742305842</v>
      </c>
      <c r="G24" s="17">
        <f t="shared" si="6"/>
        <v>800.73135074979575</v>
      </c>
      <c r="H24" s="18">
        <f t="shared" si="7"/>
        <v>0.64117069607359245</v>
      </c>
      <c r="I24" s="17">
        <f>H24/(H24+$K$6)</f>
        <v>6.4112958872312496E-5</v>
      </c>
      <c r="J24" s="8">
        <f t="shared" ca="1" si="4"/>
        <v>800.732966094174</v>
      </c>
      <c r="K24" s="18">
        <f t="shared" si="5"/>
        <v>0.64112958872312498</v>
      </c>
    </row>
    <row r="25" spans="1:11" x14ac:dyDescent="0.25">
      <c r="A25" s="2">
        <v>12</v>
      </c>
      <c r="B25" s="2">
        <f t="shared" si="0"/>
        <v>1.2000000000000002</v>
      </c>
      <c r="D25">
        <f t="shared" si="1"/>
        <v>769.02238926010386</v>
      </c>
      <c r="E25">
        <f t="shared" ca="1" si="2"/>
        <v>162.77876784812258</v>
      </c>
      <c r="F25">
        <f t="shared" ca="1" si="3"/>
        <v>931.80115710822645</v>
      </c>
      <c r="G25" s="17">
        <f t="shared" si="6"/>
        <v>784.71672373479987</v>
      </c>
      <c r="H25" s="18">
        <f t="shared" si="7"/>
        <v>0.61578033650907815</v>
      </c>
      <c r="I25" s="17">
        <f>H25/(H25+$K$6)</f>
        <v>6.157424203016005E-5</v>
      </c>
      <c r="J25" s="8">
        <f t="shared" ca="1" si="4"/>
        <v>784.72578034729929</v>
      </c>
      <c r="K25" s="18">
        <f t="shared" si="5"/>
        <v>0.61574242030160053</v>
      </c>
    </row>
    <row r="26" spans="1:11" x14ac:dyDescent="0.25">
      <c r="A26" s="2">
        <v>13</v>
      </c>
      <c r="B26" s="2">
        <f t="shared" si="0"/>
        <v>1.3</v>
      </c>
      <c r="D26">
        <f t="shared" si="1"/>
        <v>753.64194147490173</v>
      </c>
      <c r="E26">
        <f t="shared" ca="1" si="2"/>
        <v>86.787297580000768</v>
      </c>
      <c r="F26">
        <f t="shared" ca="1" si="3"/>
        <v>840.4292390549025</v>
      </c>
      <c r="G26" s="17">
        <f t="shared" si="6"/>
        <v>769.02238926010386</v>
      </c>
      <c r="H26" s="18">
        <f t="shared" si="7"/>
        <v>0.59139543518331861</v>
      </c>
      <c r="I26" s="17">
        <f>H26/(H26+$K$6)</f>
        <v>5.913604623955177E-5</v>
      </c>
      <c r="J26" s="8">
        <f t="shared" ca="1" si="4"/>
        <v>769.02661197887517</v>
      </c>
      <c r="K26" s="18">
        <f t="shared" si="5"/>
        <v>0.59136046239551776</v>
      </c>
    </row>
    <row r="27" spans="1:11" x14ac:dyDescent="0.25">
      <c r="A27" s="2">
        <v>14</v>
      </c>
      <c r="B27" s="2">
        <f t="shared" si="0"/>
        <v>1.4000000000000001</v>
      </c>
      <c r="D27">
        <f t="shared" si="1"/>
        <v>738.56910264540363</v>
      </c>
      <c r="E27">
        <f t="shared" ca="1" si="2"/>
        <v>-49.644003466221271</v>
      </c>
      <c r="F27">
        <f t="shared" ca="1" si="3"/>
        <v>688.92509917918233</v>
      </c>
      <c r="G27" s="17">
        <f t="shared" si="6"/>
        <v>753.64194147490173</v>
      </c>
      <c r="H27" s="18">
        <f t="shared" si="7"/>
        <v>0.56797617595005923</v>
      </c>
      <c r="I27" s="17">
        <f>H27/(H27+$K$6)</f>
        <v>5.6794391808858428E-5</v>
      </c>
      <c r="J27" s="8">
        <f t="shared" ca="1" si="4"/>
        <v>753.6382659212037</v>
      </c>
      <c r="K27" s="18">
        <f t="shared" si="5"/>
        <v>0.56794391808858424</v>
      </c>
    </row>
    <row r="28" spans="1:11" x14ac:dyDescent="0.25">
      <c r="A28" s="2">
        <v>15</v>
      </c>
      <c r="B28" s="2">
        <f t="shared" si="0"/>
        <v>1.5</v>
      </c>
      <c r="D28">
        <f t="shared" si="1"/>
        <v>723.79772059249558</v>
      </c>
      <c r="E28">
        <f t="shared" ca="1" si="2"/>
        <v>-104.00346046719655</v>
      </c>
      <c r="F28">
        <f t="shared" ca="1" si="3"/>
        <v>619.79426012529905</v>
      </c>
      <c r="G28" s="17">
        <f t="shared" si="6"/>
        <v>738.56910264540363</v>
      </c>
      <c r="H28" s="18">
        <f t="shared" si="7"/>
        <v>0.54548431938243691</v>
      </c>
      <c r="I28" s="17">
        <f>H28/(H28+$K$6)</f>
        <v>5.4545456569118491E-5</v>
      </c>
      <c r="J28" s="8">
        <f t="shared" ca="1" si="4"/>
        <v>738.56262401738945</v>
      </c>
      <c r="K28" s="18">
        <f t="shared" si="5"/>
        <v>0.54545456569118489</v>
      </c>
    </row>
    <row r="29" spans="1:11" x14ac:dyDescent="0.25">
      <c r="A29" s="2">
        <v>16</v>
      </c>
      <c r="B29" s="2">
        <f t="shared" si="0"/>
        <v>1.6</v>
      </c>
      <c r="D29">
        <f t="shared" si="1"/>
        <v>709.32176618064568</v>
      </c>
      <c r="E29">
        <f t="shared" ca="1" si="2"/>
        <v>49.628394603112874</v>
      </c>
      <c r="F29">
        <f t="shared" ca="1" si="3"/>
        <v>758.95016078375852</v>
      </c>
      <c r="G29" s="17">
        <f t="shared" si="6"/>
        <v>723.79772059249558</v>
      </c>
      <c r="H29" s="18">
        <f t="shared" si="7"/>
        <v>0.52388314033489236</v>
      </c>
      <c r="I29" s="17">
        <f>H29/(H29+$K$6)</f>
        <v>5.2385569641816018E-5</v>
      </c>
      <c r="J29" s="8">
        <f t="shared" ca="1" si="4"/>
        <v>723.79956207309931</v>
      </c>
      <c r="K29" s="18">
        <f t="shared" si="5"/>
        <v>0.52385569641816021</v>
      </c>
    </row>
    <row r="30" spans="1:11" x14ac:dyDescent="0.25">
      <c r="A30" s="2">
        <v>17</v>
      </c>
      <c r="B30" s="2">
        <f t="shared" si="0"/>
        <v>1.7000000000000002</v>
      </c>
      <c r="D30">
        <f t="shared" si="1"/>
        <v>695.13533085703273</v>
      </c>
      <c r="E30">
        <f t="shared" ca="1" si="2"/>
        <v>-23.081283988988407</v>
      </c>
      <c r="F30">
        <f t="shared" ca="1" si="3"/>
        <v>672.05404686804434</v>
      </c>
      <c r="G30" s="17">
        <f t="shared" si="6"/>
        <v>709.32176618064568</v>
      </c>
      <c r="H30" s="18">
        <f t="shared" si="7"/>
        <v>0.50313736797763065</v>
      </c>
      <c r="I30" s="17">
        <f>H30/(H30+$K$6)</f>
        <v>5.0311205453013922E-5</v>
      </c>
      <c r="J30" s="8">
        <f t="shared" ca="1" si="4"/>
        <v>709.31989119676257</v>
      </c>
      <c r="K30" s="18">
        <f t="shared" si="5"/>
        <v>0.50311205453013919</v>
      </c>
    </row>
    <row r="31" spans="1:11" x14ac:dyDescent="0.25">
      <c r="A31" s="2">
        <v>18</v>
      </c>
      <c r="B31" s="2">
        <f t="shared" si="0"/>
        <v>1.8</v>
      </c>
      <c r="D31">
        <f t="shared" si="1"/>
        <v>681.23262423989206</v>
      </c>
      <c r="E31">
        <f t="shared" ca="1" si="2"/>
        <v>119.58055531752937</v>
      </c>
      <c r="F31">
        <f t="shared" ca="1" si="3"/>
        <v>800.81317955742145</v>
      </c>
      <c r="G31" s="17">
        <f t="shared" si="6"/>
        <v>695.13533085703273</v>
      </c>
      <c r="H31" s="18">
        <f t="shared" si="7"/>
        <v>0.48321312820571644</v>
      </c>
      <c r="I31" s="17">
        <f>H31/(H31+$K$6)</f>
        <v>4.8318977984121306E-5</v>
      </c>
      <c r="J31" s="8">
        <f t="shared" ca="1" si="4"/>
        <v>695.14043710267754</v>
      </c>
      <c r="K31" s="18">
        <f t="shared" si="5"/>
        <v>0.48318977984121303</v>
      </c>
    </row>
    <row r="32" spans="1:11" x14ac:dyDescent="0.25">
      <c r="A32" s="2">
        <v>19</v>
      </c>
      <c r="B32" s="2">
        <f t="shared" si="0"/>
        <v>1.9000000000000001</v>
      </c>
      <c r="D32">
        <f t="shared" si="1"/>
        <v>667.60797175509424</v>
      </c>
      <c r="E32">
        <f t="shared" ca="1" si="2"/>
        <v>49.213783716276588</v>
      </c>
      <c r="F32">
        <f t="shared" ca="1" si="3"/>
        <v>716.82175547137081</v>
      </c>
      <c r="G32" s="17">
        <f t="shared" si="6"/>
        <v>681.23262423989206</v>
      </c>
      <c r="H32" s="18">
        <f t="shared" si="7"/>
        <v>0.46407788832877006</v>
      </c>
      <c r="I32" s="17">
        <f>H32/(H32+$K$6)</f>
        <v>4.6405635249955666E-5</v>
      </c>
      <c r="J32" s="8">
        <f t="shared" ca="1" si="4"/>
        <v>681.23427577613484</v>
      </c>
      <c r="K32" s="18">
        <f t="shared" si="5"/>
        <v>0.46405635249955673</v>
      </c>
    </row>
    <row r="33" spans="1:20" x14ac:dyDescent="0.25">
      <c r="A33" s="2">
        <v>20</v>
      </c>
      <c r="B33" s="2">
        <f t="shared" si="0"/>
        <v>2</v>
      </c>
      <c r="D33">
        <f t="shared" si="1"/>
        <v>654.25581231999229</v>
      </c>
      <c r="E33">
        <f t="shared" ca="1" si="2"/>
        <v>23.204356097631539</v>
      </c>
      <c r="F33">
        <f t="shared" ca="1" si="3"/>
        <v>677.46016841762378</v>
      </c>
      <c r="G33" s="17">
        <f t="shared" si="6"/>
        <v>667.60797175509424</v>
      </c>
      <c r="H33" s="18">
        <f t="shared" si="7"/>
        <v>0.44570040395095073</v>
      </c>
      <c r="I33" s="17">
        <f>H33/(H33+$K$6)</f>
        <v>4.4568053995128184E-5</v>
      </c>
      <c r="J33" s="8">
        <f t="shared" ca="1" si="4"/>
        <v>667.60841084832703</v>
      </c>
      <c r="K33" s="18">
        <f t="shared" si="5"/>
        <v>0.44568053995128182</v>
      </c>
    </row>
    <row r="34" spans="1:20" x14ac:dyDescent="0.25">
      <c r="A34" s="2">
        <v>21</v>
      </c>
      <c r="B34" s="2">
        <f t="shared" si="0"/>
        <v>2.1</v>
      </c>
      <c r="D34">
        <f t="shared" si="1"/>
        <v>641.17069607359247</v>
      </c>
      <c r="E34">
        <f t="shared" ca="1" si="2"/>
        <v>-173.73688552573284</v>
      </c>
      <c r="F34">
        <f t="shared" ca="1" si="3"/>
        <v>467.43381054785959</v>
      </c>
      <c r="G34" s="17">
        <f t="shared" si="6"/>
        <v>654.25581231999229</v>
      </c>
      <c r="H34" s="18">
        <f t="shared" si="7"/>
        <v>0.42805066795449304</v>
      </c>
      <c r="I34" s="17">
        <f>H34/(H34+$K$6)</f>
        <v>4.280323460013318E-5</v>
      </c>
      <c r="J34" s="8">
        <f t="shared" ca="1" si="4"/>
        <v>654.24781573402197</v>
      </c>
      <c r="K34" s="18">
        <f t="shared" si="5"/>
        <v>0.42803234600133183</v>
      </c>
    </row>
    <row r="35" spans="1:20" x14ac:dyDescent="0.25">
      <c r="A35" s="2">
        <v>22</v>
      </c>
      <c r="B35" s="2">
        <f t="shared" si="0"/>
        <v>2.2000000000000002</v>
      </c>
      <c r="D35">
        <f t="shared" si="1"/>
        <v>628.34728215212056</v>
      </c>
      <c r="E35">
        <f t="shared" ca="1" si="2"/>
        <v>-8.1162449360518245</v>
      </c>
      <c r="F35">
        <f t="shared" ca="1" si="3"/>
        <v>620.23103721606878</v>
      </c>
      <c r="G35" s="17">
        <f t="shared" si="6"/>
        <v>641.17069607359247</v>
      </c>
      <c r="H35" s="18">
        <f t="shared" si="7"/>
        <v>0.41109986150349509</v>
      </c>
      <c r="I35" s="17">
        <f>H35/(H35+$K$6)</f>
        <v>4.1108296188862519E-5</v>
      </c>
      <c r="J35" s="8">
        <f t="shared" ca="1" si="4"/>
        <v>641.16983527989407</v>
      </c>
      <c r="K35" s="18">
        <f t="shared" si="5"/>
        <v>0.4110829618886252</v>
      </c>
    </row>
    <row r="36" spans="1:20" x14ac:dyDescent="0.25">
      <c r="A36" s="2">
        <v>23</v>
      </c>
      <c r="B36" s="2">
        <f t="shared" si="0"/>
        <v>2.3000000000000003</v>
      </c>
      <c r="D36">
        <f t="shared" si="1"/>
        <v>615.7803365090781</v>
      </c>
      <c r="E36">
        <f t="shared" ca="1" si="2"/>
        <v>150.40403986463494</v>
      </c>
      <c r="F36">
        <f t="shared" ca="1" si="3"/>
        <v>766.18437637371301</v>
      </c>
      <c r="G36" s="17">
        <f t="shared" si="6"/>
        <v>628.34728215212056</v>
      </c>
      <c r="H36" s="18">
        <f t="shared" si="7"/>
        <v>0.39482030698795667</v>
      </c>
      <c r="I36" s="17">
        <f>H36/(H36+$K$6)</f>
        <v>3.9480471929590934E-5</v>
      </c>
      <c r="J36" s="8">
        <f t="shared" ca="1" si="4"/>
        <v>628.35272402564988</v>
      </c>
      <c r="K36" s="18">
        <f t="shared" si="5"/>
        <v>0.39480471929590938</v>
      </c>
    </row>
    <row r="37" spans="1:20" x14ac:dyDescent="0.25">
      <c r="A37" s="2">
        <v>24</v>
      </c>
      <c r="B37" s="2">
        <f t="shared" si="0"/>
        <v>2.4000000000000004</v>
      </c>
      <c r="D37">
        <f t="shared" si="1"/>
        <v>603.46472977889653</v>
      </c>
      <c r="E37">
        <f t="shared" ca="1" si="2"/>
        <v>91.050589066253579</v>
      </c>
      <c r="F37">
        <f t="shared" ca="1" si="3"/>
        <v>694.51531884515009</v>
      </c>
      <c r="G37" s="17">
        <f t="shared" si="6"/>
        <v>615.7803365090781</v>
      </c>
      <c r="H37" s="18">
        <f t="shared" si="7"/>
        <v>0.37918542283123358</v>
      </c>
      <c r="I37" s="17">
        <f>H37/(H37+$K$6)</f>
        <v>3.7917104521792293E-5</v>
      </c>
      <c r="J37" s="8">
        <f t="shared" ca="1" si="4"/>
        <v>615.78332191163281</v>
      </c>
      <c r="K37" s="18">
        <f t="shared" si="5"/>
        <v>0.37917104521792294</v>
      </c>
    </row>
    <row r="38" spans="1:20" x14ac:dyDescent="0.25">
      <c r="A38" s="2">
        <v>25</v>
      </c>
      <c r="B38" s="2">
        <f t="shared" si="0"/>
        <v>2.5</v>
      </c>
      <c r="D38">
        <f t="shared" si="1"/>
        <v>591.39543518331857</v>
      </c>
      <c r="E38">
        <f t="shared" ca="1" si="2"/>
        <v>6.6819986237036142</v>
      </c>
      <c r="F38">
        <f t="shared" ca="1" si="3"/>
        <v>598.0774338070222</v>
      </c>
      <c r="G38" s="17">
        <f t="shared" si="6"/>
        <v>603.46472977889653</v>
      </c>
      <c r="H38" s="18">
        <f t="shared" si="7"/>
        <v>0.3641696800871167</v>
      </c>
      <c r="I38" s="17">
        <f>H38/(H38+$K$6)</f>
        <v>3.6415641861446984E-5</v>
      </c>
      <c r="J38" s="8">
        <f t="shared" ca="1" si="4"/>
        <v>603.46453359705583</v>
      </c>
      <c r="K38" s="18">
        <f t="shared" si="5"/>
        <v>0.36415641861446985</v>
      </c>
    </row>
    <row r="39" spans="1:20" x14ac:dyDescent="0.25">
      <c r="A39" s="2">
        <v>26</v>
      </c>
      <c r="B39" s="2">
        <f t="shared" si="0"/>
        <v>2.6</v>
      </c>
      <c r="D39">
        <f t="shared" si="1"/>
        <v>579.5675264796522</v>
      </c>
      <c r="E39">
        <f t="shared" ca="1" si="2"/>
        <v>-66.779367349997671</v>
      </c>
      <c r="F39">
        <f t="shared" ca="1" si="3"/>
        <v>512.78815912965456</v>
      </c>
      <c r="G39" s="17">
        <f t="shared" si="6"/>
        <v>591.39543518331857</v>
      </c>
      <c r="H39" s="18">
        <f t="shared" si="7"/>
        <v>0.34974856075566685</v>
      </c>
      <c r="I39" s="17">
        <f>H39/(H39+$K$6)</f>
        <v>3.4973632877790348E-5</v>
      </c>
      <c r="J39" s="8">
        <f t="shared" ca="1" si="4"/>
        <v>591.39268600130436</v>
      </c>
      <c r="K39" s="18">
        <f t="shared" si="5"/>
        <v>0.34973632877790345</v>
      </c>
    </row>
    <row r="40" spans="1:20" x14ac:dyDescent="0.25">
      <c r="A40" s="2">
        <v>27</v>
      </c>
      <c r="B40" s="2">
        <f t="shared" si="0"/>
        <v>2.7</v>
      </c>
      <c r="D40">
        <f t="shared" si="1"/>
        <v>567.9761759500592</v>
      </c>
      <c r="E40">
        <f t="shared" ca="1" si="2"/>
        <v>-92.570578713901284</v>
      </c>
      <c r="F40">
        <f t="shared" ca="1" si="3"/>
        <v>475.40559723615792</v>
      </c>
      <c r="G40" s="17">
        <f t="shared" si="6"/>
        <v>579.5675264796522</v>
      </c>
      <c r="H40" s="18">
        <f t="shared" si="7"/>
        <v>0.33589851774974244</v>
      </c>
      <c r="I40" s="17">
        <f>H40/(H40+$K$6)</f>
        <v>3.3588723534729401E-5</v>
      </c>
      <c r="J40" s="8">
        <f t="shared" ca="1" si="4"/>
        <v>579.56402781340796</v>
      </c>
      <c r="K40" s="18">
        <f t="shared" si="5"/>
        <v>0.33588723534729403</v>
      </c>
    </row>
    <row r="41" spans="1:20" x14ac:dyDescent="0.25">
      <c r="A41" s="2">
        <v>28</v>
      </c>
      <c r="B41" s="2">
        <f t="shared" si="0"/>
        <v>2.8000000000000003</v>
      </c>
      <c r="D41">
        <f t="shared" si="1"/>
        <v>556.61665243105801</v>
      </c>
      <c r="E41">
        <f t="shared" ca="1" si="2"/>
        <v>74.177475851947321</v>
      </c>
      <c r="F41">
        <f t="shared" ca="1" si="3"/>
        <v>630.79412828300531</v>
      </c>
      <c r="G41" s="17">
        <f t="shared" si="6"/>
        <v>567.9761759500592</v>
      </c>
      <c r="H41" s="18">
        <f t="shared" si="7"/>
        <v>0.32259693644685267</v>
      </c>
      <c r="I41" s="17">
        <f>H41/(H41+$K$6)</f>
        <v>3.2258652990422403E-5</v>
      </c>
      <c r="J41" s="8">
        <f t="shared" ca="1" si="4"/>
        <v>567.97820237258509</v>
      </c>
      <c r="K41" s="18">
        <f t="shared" si="5"/>
        <v>0.32258652990422404</v>
      </c>
    </row>
    <row r="42" spans="1:20" x14ac:dyDescent="0.25">
      <c r="A42" s="2">
        <v>29</v>
      </c>
      <c r="B42" s="2">
        <f t="shared" si="0"/>
        <v>2.9000000000000004</v>
      </c>
      <c r="D42">
        <f t="shared" si="1"/>
        <v>545.48431938243687</v>
      </c>
      <c r="E42">
        <f t="shared" ca="1" si="2"/>
        <v>44.368543576973821</v>
      </c>
      <c r="F42">
        <f t="shared" ca="1" si="3"/>
        <v>589.85286295941069</v>
      </c>
      <c r="G42" s="17">
        <f t="shared" si="6"/>
        <v>556.61665243105801</v>
      </c>
      <c r="H42" s="18">
        <f t="shared" si="7"/>
        <v>0.30982209776355729</v>
      </c>
      <c r="I42" s="17">
        <f>H42/(H42+$K$6)</f>
        <v>3.0981249908771927E-5</v>
      </c>
      <c r="J42" s="8">
        <f t="shared" ca="1" si="4"/>
        <v>556.61768213040239</v>
      </c>
      <c r="K42" s="18">
        <f t="shared" si="5"/>
        <v>0.30981249908771924</v>
      </c>
    </row>
    <row r="43" spans="1:20" x14ac:dyDescent="0.25">
      <c r="A43" s="2">
        <v>30</v>
      </c>
      <c r="B43" s="2">
        <f t="shared" si="0"/>
        <v>3</v>
      </c>
      <c r="D43">
        <f t="shared" si="1"/>
        <v>534.57463299478809</v>
      </c>
      <c r="E43">
        <f t="shared" ca="1" si="2"/>
        <v>212.83856248021894</v>
      </c>
      <c r="F43">
        <f t="shared" ca="1" si="3"/>
        <v>747.413195475007</v>
      </c>
      <c r="G43" s="17">
        <f t="shared" si="6"/>
        <v>545.48431938243687</v>
      </c>
      <c r="H43" s="18">
        <f t="shared" si="7"/>
        <v>0.29755314269212041</v>
      </c>
      <c r="I43" s="17">
        <f>H43/(H43+$K$6)</f>
        <v>2.9754428916828717E-5</v>
      </c>
      <c r="J43" s="8">
        <f t="shared" ca="1" si="4"/>
        <v>545.49032766082678</v>
      </c>
      <c r="K43" s="18">
        <f t="shared" si="5"/>
        <v>0.29754428916828718</v>
      </c>
    </row>
    <row r="44" spans="1:20" x14ac:dyDescent="0.25">
      <c r="A44" s="2">
        <v>31</v>
      </c>
      <c r="B44" s="2">
        <f t="shared" si="0"/>
        <v>3.1</v>
      </c>
      <c r="D44">
        <f t="shared" si="1"/>
        <v>523.88314033489235</v>
      </c>
      <c r="E44">
        <f t="shared" ca="1" si="2"/>
        <v>36.878282711866028</v>
      </c>
      <c r="F44">
        <f t="shared" ca="1" si="3"/>
        <v>560.76142304675841</v>
      </c>
      <c r="G44" s="17">
        <f t="shared" si="6"/>
        <v>534.57463299478809</v>
      </c>
      <c r="H44" s="18">
        <f t="shared" si="7"/>
        <v>0.28577003824151243</v>
      </c>
      <c r="I44" s="17">
        <f>H44/(H44+$K$6)</f>
        <v>2.8576187202340285E-5</v>
      </c>
      <c r="J44" s="8">
        <f t="shared" ca="1" si="4"/>
        <v>534.57538131340289</v>
      </c>
      <c r="K44" s="18">
        <f t="shared" si="5"/>
        <v>0.28576187202340281</v>
      </c>
      <c r="Q44" s="8"/>
      <c r="R44" s="8"/>
      <c r="S44" s="8"/>
      <c r="T44" s="8"/>
    </row>
    <row r="45" spans="1:20" x14ac:dyDescent="0.25">
      <c r="A45" s="2">
        <v>32</v>
      </c>
      <c r="B45" s="2">
        <f t="shared" si="0"/>
        <v>3.2</v>
      </c>
      <c r="D45">
        <f t="shared" si="1"/>
        <v>513.40547752819452</v>
      </c>
      <c r="E45">
        <f t="shared" ca="1" si="2"/>
        <v>-52.148820311824714</v>
      </c>
      <c r="F45">
        <f t="shared" ca="1" si="3"/>
        <v>461.25665721636983</v>
      </c>
      <c r="G45" s="17">
        <f t="shared" si="6"/>
        <v>523.88314033489235</v>
      </c>
      <c r="H45" s="18">
        <f t="shared" si="7"/>
        <v>0.27445354472714856</v>
      </c>
      <c r="I45" s="17">
        <f>H45/(H45+$K$6)</f>
        <v>2.74446012459053E-5</v>
      </c>
      <c r="J45" s="8">
        <f t="shared" ca="1" si="4"/>
        <v>523.88142157603568</v>
      </c>
      <c r="K45" s="18">
        <f t="shared" si="5"/>
        <v>0.27444601245905298</v>
      </c>
      <c r="Q45" s="9"/>
      <c r="R45" s="9"/>
      <c r="S45" s="9"/>
      <c r="T45" s="8"/>
    </row>
    <row r="46" spans="1:20" x14ac:dyDescent="0.25">
      <c r="A46" s="2">
        <v>33</v>
      </c>
      <c r="B46" s="2">
        <f t="shared" si="0"/>
        <v>3.3000000000000003</v>
      </c>
      <c r="D46">
        <f t="shared" si="1"/>
        <v>503.13736797763062</v>
      </c>
      <c r="E46">
        <f t="shared" ca="1" si="2"/>
        <v>-101.05682092442565</v>
      </c>
      <c r="F46">
        <f t="shared" ca="1" si="3"/>
        <v>402.08054705320495</v>
      </c>
      <c r="G46" s="17">
        <f t="shared" si="6"/>
        <v>513.40547752819452</v>
      </c>
      <c r="H46" s="18">
        <f t="shared" si="7"/>
        <v>0.26358518435595346</v>
      </c>
      <c r="I46" s="17">
        <f>H46/(H46+$K$6)</f>
        <v>2.6357823682413893E-5</v>
      </c>
      <c r="J46" s="8">
        <f t="shared" ca="1" si="4"/>
        <v>513.40254324530565</v>
      </c>
      <c r="K46" s="18">
        <f t="shared" si="5"/>
        <v>0.26357823682413889</v>
      </c>
      <c r="Q46" s="7"/>
      <c r="R46" s="5"/>
      <c r="S46" s="6"/>
      <c r="T46" s="8"/>
    </row>
    <row r="47" spans="1:20" x14ac:dyDescent="0.25">
      <c r="A47" s="2">
        <v>34</v>
      </c>
      <c r="B47" s="2">
        <f t="shared" si="0"/>
        <v>3.4000000000000004</v>
      </c>
      <c r="D47">
        <f t="shared" si="1"/>
        <v>493.07462061807797</v>
      </c>
      <c r="E47">
        <f t="shared" ca="1" si="2"/>
        <v>-151.61700059527433</v>
      </c>
      <c r="F47">
        <f t="shared" ca="1" si="3"/>
        <v>341.45762002280367</v>
      </c>
      <c r="G47" s="17">
        <f t="shared" si="6"/>
        <v>503.13736797763062</v>
      </c>
      <c r="H47" s="18">
        <f t="shared" si="7"/>
        <v>0.25314721105545768</v>
      </c>
      <c r="I47" s="17">
        <f>H47/(H47+$K$6)</f>
        <v>2.5314080286663269E-5</v>
      </c>
      <c r="J47" s="8">
        <f t="shared" ca="1" si="4"/>
        <v>503.13327520351015</v>
      </c>
      <c r="K47" s="18">
        <f t="shared" si="5"/>
        <v>0.25314080286663271</v>
      </c>
      <c r="Q47" s="7"/>
      <c r="R47" s="5"/>
      <c r="S47" s="6"/>
      <c r="T47" s="8"/>
    </row>
    <row r="48" spans="1:20" x14ac:dyDescent="0.25">
      <c r="A48" s="2">
        <v>35</v>
      </c>
      <c r="B48" s="2">
        <f t="shared" si="0"/>
        <v>3.5</v>
      </c>
      <c r="D48">
        <f t="shared" si="1"/>
        <v>483.21312820571643</v>
      </c>
      <c r="E48">
        <f t="shared" ca="1" si="2"/>
        <v>-80.355774193672403</v>
      </c>
      <c r="F48">
        <f t="shared" ca="1" si="3"/>
        <v>402.85735401204403</v>
      </c>
      <c r="G48" s="17">
        <f t="shared" si="6"/>
        <v>493.07462061807797</v>
      </c>
      <c r="H48" s="18">
        <f t="shared" si="7"/>
        <v>0.24312258149766156</v>
      </c>
      <c r="I48" s="17">
        <f>H48/(H48+$K$6)</f>
        <v>2.4311667078240097E-5</v>
      </c>
      <c r="J48" s="8">
        <f t="shared" ca="1" si="4"/>
        <v>493.07242728592752</v>
      </c>
      <c r="K48" s="18">
        <f t="shared" si="5"/>
        <v>0.24311667078240098</v>
      </c>
      <c r="Q48" s="7"/>
      <c r="R48" s="5"/>
      <c r="S48" s="6"/>
      <c r="T48" s="8"/>
    </row>
    <row r="49" spans="1:20" x14ac:dyDescent="0.25">
      <c r="A49" s="2">
        <v>36</v>
      </c>
      <c r="B49" s="2">
        <f t="shared" si="0"/>
        <v>3.6</v>
      </c>
      <c r="D49">
        <f t="shared" si="1"/>
        <v>473.54886564160211</v>
      </c>
      <c r="E49">
        <f t="shared" ca="1" si="2"/>
        <v>-68.180178504979239</v>
      </c>
      <c r="F49">
        <f t="shared" ca="1" si="3"/>
        <v>405.36868713662284</v>
      </c>
      <c r="G49" s="17">
        <f t="shared" si="6"/>
        <v>483.21312820571643</v>
      </c>
      <c r="H49" s="18">
        <f t="shared" si="7"/>
        <v>0.23349492727035415</v>
      </c>
      <c r="I49" s="17">
        <f>H49/(H49+$K$6)</f>
        <v>2.3348947540954625E-5</v>
      </c>
      <c r="J49" s="8">
        <f t="shared" ca="1" si="4"/>
        <v>483.21131061994555</v>
      </c>
      <c r="K49" s="18">
        <f t="shared" si="5"/>
        <v>0.23348947540954623</v>
      </c>
      <c r="Q49" s="7"/>
      <c r="R49" s="5"/>
      <c r="S49" s="6"/>
      <c r="T49" s="8"/>
    </row>
    <row r="50" spans="1:20" x14ac:dyDescent="0.25">
      <c r="A50" s="2">
        <v>37</v>
      </c>
      <c r="B50" s="2">
        <f t="shared" si="0"/>
        <v>3.7</v>
      </c>
      <c r="D50">
        <f t="shared" si="1"/>
        <v>464.07788832877003</v>
      </c>
      <c r="E50">
        <f t="shared" ca="1" si="2"/>
        <v>31.957947127828852</v>
      </c>
      <c r="F50">
        <f t="shared" ca="1" si="3"/>
        <v>496.03583545659887</v>
      </c>
      <c r="G50" s="17">
        <f t="shared" si="6"/>
        <v>473.54886564160211</v>
      </c>
      <c r="H50" s="18">
        <f t="shared" si="7"/>
        <v>0.22424852815044813</v>
      </c>
      <c r="I50" s="17">
        <f>H50/(H50+$K$6)</f>
        <v>2.2424349952297657E-5</v>
      </c>
      <c r="J50" s="8">
        <f t="shared" ca="1" si="4"/>
        <v>473.54936989728259</v>
      </c>
      <c r="K50" s="18">
        <f t="shared" si="5"/>
        <v>0.22424349952297659</v>
      </c>
      <c r="Q50" s="7"/>
      <c r="R50" s="5"/>
      <c r="S50" s="6"/>
      <c r="T50" s="8"/>
    </row>
    <row r="51" spans="1:20" x14ac:dyDescent="0.25">
      <c r="A51" s="2">
        <v>38</v>
      </c>
      <c r="B51" s="2">
        <f t="shared" si="0"/>
        <v>3.8000000000000003</v>
      </c>
      <c r="D51">
        <f t="shared" si="1"/>
        <v>454.79633056219461</v>
      </c>
      <c r="E51">
        <f t="shared" ca="1" si="2"/>
        <v>-71.749641822581651</v>
      </c>
      <c r="F51">
        <f t="shared" ca="1" si="3"/>
        <v>383.04668873961293</v>
      </c>
      <c r="G51" s="17">
        <f t="shared" si="6"/>
        <v>464.07788832877003</v>
      </c>
      <c r="H51" s="18">
        <f t="shared" si="7"/>
        <v>0.21536828643569036</v>
      </c>
      <c r="I51" s="17">
        <f>H51/(H51+$K$6)</f>
        <v>2.1536364818570334E-5</v>
      </c>
      <c r="J51" s="8">
        <f t="shared" ca="1" si="4"/>
        <v>464.07614321129398</v>
      </c>
      <c r="K51" s="18">
        <f t="shared" si="5"/>
        <v>0.21536364818570333</v>
      </c>
      <c r="Q51" s="7"/>
      <c r="R51" s="5"/>
      <c r="S51" s="6"/>
      <c r="T51" s="8"/>
    </row>
    <row r="52" spans="1:20" x14ac:dyDescent="0.25">
      <c r="A52" s="2">
        <v>39</v>
      </c>
      <c r="B52" s="2">
        <f t="shared" si="0"/>
        <v>3.9000000000000004</v>
      </c>
      <c r="D52">
        <f t="shared" si="1"/>
        <v>445.70040395095072</v>
      </c>
      <c r="E52">
        <f t="shared" ca="1" si="2"/>
        <v>23.316069830444121</v>
      </c>
      <c r="F52">
        <f t="shared" ca="1" si="3"/>
        <v>469.01647378139484</v>
      </c>
      <c r="G52" s="17">
        <f t="shared" si="6"/>
        <v>454.79633056219461</v>
      </c>
      <c r="H52" s="18">
        <f t="shared" si="7"/>
        <v>0.20683970229283702</v>
      </c>
      <c r="I52" s="17">
        <f>H52/(H52+$K$6)</f>
        <v>2.0683542411508227E-5</v>
      </c>
      <c r="J52" s="8">
        <f t="shared" ca="1" si="4"/>
        <v>454.79662468512998</v>
      </c>
      <c r="K52" s="18">
        <f t="shared" si="5"/>
        <v>0.20683542411508227</v>
      </c>
      <c r="Q52" s="7"/>
      <c r="R52" s="5"/>
      <c r="S52" s="6"/>
      <c r="T52" s="8"/>
    </row>
    <row r="53" spans="1:20" x14ac:dyDescent="0.25">
      <c r="A53" s="2">
        <v>40</v>
      </c>
      <c r="B53" s="2">
        <f t="shared" si="0"/>
        <v>4</v>
      </c>
      <c r="D53">
        <f t="shared" si="1"/>
        <v>436.78639587193169</v>
      </c>
      <c r="E53">
        <f t="shared" ca="1" si="2"/>
        <v>108.36731068579417</v>
      </c>
      <c r="F53">
        <f t="shared" ca="1" si="3"/>
        <v>545.15370655772585</v>
      </c>
      <c r="G53" s="17">
        <f t="shared" si="6"/>
        <v>445.70040395095072</v>
      </c>
      <c r="H53" s="18">
        <f t="shared" si="7"/>
        <v>0.19864885008204067</v>
      </c>
      <c r="I53" s="17">
        <f>H53/(H53+$K$6)</f>
        <v>1.9864490402386476E-5</v>
      </c>
      <c r="J53" s="8">
        <f t="shared" ca="1" si="4"/>
        <v>445.70237954012583</v>
      </c>
      <c r="K53" s="18">
        <f t="shared" si="5"/>
        <v>0.19864490402386478</v>
      </c>
      <c r="Q53" s="7"/>
      <c r="R53" s="5"/>
      <c r="S53" s="6"/>
      <c r="T53" s="8"/>
    </row>
    <row r="54" spans="1:20" x14ac:dyDescent="0.25">
      <c r="A54" s="2">
        <v>41</v>
      </c>
      <c r="B54" s="2">
        <f t="shared" si="0"/>
        <v>4.1000000000000005</v>
      </c>
      <c r="D54">
        <f t="shared" si="1"/>
        <v>428.05066795449306</v>
      </c>
      <c r="E54">
        <f t="shared" ca="1" si="2"/>
        <v>-59.404987719694766</v>
      </c>
      <c r="F54">
        <f t="shared" ca="1" si="3"/>
        <v>368.64568023479831</v>
      </c>
      <c r="G54" s="17">
        <f t="shared" si="6"/>
        <v>436.78639587193169</v>
      </c>
      <c r="H54" s="18">
        <f t="shared" si="7"/>
        <v>0.19078235561879187</v>
      </c>
      <c r="I54" s="17">
        <f>H54/(H54+$K$6)</f>
        <v>1.9077871589750975E-5</v>
      </c>
      <c r="J54" s="8">
        <f t="shared" ca="1" si="4"/>
        <v>436.78509589210876</v>
      </c>
      <c r="K54" s="18">
        <f t="shared" si="5"/>
        <v>0.19077871589750978</v>
      </c>
      <c r="Q54" s="7"/>
      <c r="R54" s="5"/>
      <c r="S54" s="6"/>
      <c r="T54" s="8"/>
    </row>
    <row r="55" spans="1:20" x14ac:dyDescent="0.25">
      <c r="A55" s="2">
        <v>42</v>
      </c>
      <c r="B55" s="2">
        <f t="shared" si="0"/>
        <v>4.2</v>
      </c>
      <c r="D55">
        <f t="shared" si="1"/>
        <v>419.48965459540318</v>
      </c>
      <c r="E55">
        <f t="shared" ca="1" si="2"/>
        <v>-24.66518211245052</v>
      </c>
      <c r="F55">
        <f t="shared" ca="1" si="3"/>
        <v>394.82447248295267</v>
      </c>
      <c r="G55" s="17">
        <f t="shared" si="6"/>
        <v>428.05066795449306</v>
      </c>
      <c r="H55" s="18">
        <f t="shared" si="7"/>
        <v>0.18322737433628772</v>
      </c>
      <c r="I55" s="17">
        <f>H55/(H55+$K$6)</f>
        <v>1.8322401717072955E-5</v>
      </c>
      <c r="J55" s="8">
        <f t="shared" ca="1" si="4"/>
        <v>428.05005917079211</v>
      </c>
      <c r="K55" s="18">
        <f t="shared" si="5"/>
        <v>0.18322401717072956</v>
      </c>
      <c r="Q55" s="7"/>
      <c r="R55" s="5"/>
      <c r="S55" s="6"/>
      <c r="T55" s="8"/>
    </row>
    <row r="56" spans="1:20" x14ac:dyDescent="0.25">
      <c r="A56" s="2">
        <v>43</v>
      </c>
      <c r="B56" s="2">
        <f t="shared" si="0"/>
        <v>4.3</v>
      </c>
      <c r="D56">
        <f t="shared" si="1"/>
        <v>411.09986150349511</v>
      </c>
      <c r="E56">
        <f t="shared" ca="1" si="2"/>
        <v>-20.721188727884105</v>
      </c>
      <c r="F56">
        <f t="shared" ca="1" si="3"/>
        <v>390.37867277561099</v>
      </c>
      <c r="G56" s="17">
        <f t="shared" si="6"/>
        <v>419.48965459540318</v>
      </c>
      <c r="H56" s="18">
        <f t="shared" si="7"/>
        <v>0.17597157031257071</v>
      </c>
      <c r="I56" s="17">
        <f>H56/(H56+$K$6)</f>
        <v>1.7596847376770527E-5</v>
      </c>
      <c r="J56" s="8">
        <f t="shared" ca="1" si="4"/>
        <v>419.48914233389911</v>
      </c>
      <c r="K56" s="18">
        <f t="shared" si="5"/>
        <v>0.17596847376770527</v>
      </c>
      <c r="Q56" s="7"/>
      <c r="R56" s="5"/>
      <c r="S56" s="6"/>
      <c r="T56" s="8"/>
    </row>
    <row r="57" spans="1:20" x14ac:dyDescent="0.25">
      <c r="A57" s="2">
        <v>44</v>
      </c>
      <c r="B57" s="2">
        <f t="shared" si="0"/>
        <v>4.4000000000000004</v>
      </c>
      <c r="D57">
        <f t="shared" si="1"/>
        <v>402.87786427342519</v>
      </c>
      <c r="E57">
        <f t="shared" ca="1" si="2"/>
        <v>63.641190976179331</v>
      </c>
      <c r="F57">
        <f t="shared" ca="1" si="3"/>
        <v>466.51905524960455</v>
      </c>
      <c r="G57" s="17">
        <f t="shared" si="6"/>
        <v>411.09986150349511</v>
      </c>
      <c r="H57" s="18">
        <f t="shared" si="7"/>
        <v>0.16900309612819292</v>
      </c>
      <c r="I57" s="17">
        <f>H57/(H57+$K$6)</f>
        <v>1.6900023997181274E-5</v>
      </c>
      <c r="J57" s="8">
        <f t="shared" ca="1" si="4"/>
        <v>411.10079808919932</v>
      </c>
      <c r="K57" s="18">
        <f t="shared" si="5"/>
        <v>0.16900023997181274</v>
      </c>
      <c r="Q57" s="8"/>
      <c r="R57" s="8"/>
      <c r="S57" s="8"/>
      <c r="T57" s="8"/>
    </row>
    <row r="58" spans="1:20" x14ac:dyDescent="0.25">
      <c r="A58" s="2">
        <v>45</v>
      </c>
      <c r="B58" s="2">
        <f t="shared" si="0"/>
        <v>4.5</v>
      </c>
      <c r="D58">
        <f t="shared" si="1"/>
        <v>394.82030698795666</v>
      </c>
      <c r="E58">
        <f t="shared" ca="1" si="2"/>
        <v>312.81051008497496</v>
      </c>
      <c r="F58">
        <f t="shared" ca="1" si="3"/>
        <v>707.63081707293168</v>
      </c>
      <c r="G58" s="17">
        <f t="shared" si="6"/>
        <v>402.87786427342519</v>
      </c>
      <c r="H58" s="18">
        <f t="shared" si="7"/>
        <v>0.16231057352151648</v>
      </c>
      <c r="I58" s="17">
        <f>H58/(H58+$K$6)</f>
        <v>1.6230793909204838E-5</v>
      </c>
      <c r="J58" s="8">
        <f t="shared" ca="1" si="4"/>
        <v>402.88281065579531</v>
      </c>
      <c r="K58" s="18">
        <f t="shared" si="5"/>
        <v>0.16230793909204835</v>
      </c>
    </row>
    <row r="59" spans="1:20" x14ac:dyDescent="0.25">
      <c r="A59" s="2">
        <v>46</v>
      </c>
      <c r="B59" s="2">
        <f t="shared" si="0"/>
        <v>4.6000000000000005</v>
      </c>
      <c r="D59">
        <f t="shared" si="1"/>
        <v>386.92390084819749</v>
      </c>
      <c r="E59">
        <f t="shared" ca="1" si="2"/>
        <v>17.628779096147802</v>
      </c>
      <c r="F59">
        <f t="shared" ca="1" si="3"/>
        <v>404.5526799443453</v>
      </c>
      <c r="G59" s="17">
        <f t="shared" si="6"/>
        <v>394.82030698795666</v>
      </c>
      <c r="H59" s="18">
        <f t="shared" si="7"/>
        <v>0.15588307481006441</v>
      </c>
      <c r="I59" s="17">
        <f>H59/(H59+$K$6)</f>
        <v>1.5588064489464144E-5</v>
      </c>
      <c r="J59" s="8">
        <f t="shared" ca="1" si="4"/>
        <v>394.82045869681394</v>
      </c>
      <c r="K59" s="18">
        <f t="shared" si="5"/>
        <v>0.15588064489464146</v>
      </c>
    </row>
    <row r="60" spans="1:20" x14ac:dyDescent="0.25">
      <c r="A60" s="2">
        <v>47</v>
      </c>
      <c r="B60" s="2">
        <f t="shared" si="0"/>
        <v>4.7</v>
      </c>
      <c r="D60">
        <f t="shared" si="1"/>
        <v>379.18542283123355</v>
      </c>
      <c r="E60">
        <f t="shared" ca="1" si="2"/>
        <v>-20.624332198097573</v>
      </c>
      <c r="F60">
        <f t="shared" ca="1" si="3"/>
        <v>358.56109063313596</v>
      </c>
      <c r="G60" s="17">
        <f t="shared" si="6"/>
        <v>386.92390084819749</v>
      </c>
      <c r="H60" s="18">
        <f t="shared" si="7"/>
        <v>0.14971010504758586</v>
      </c>
      <c r="I60" s="17">
        <f>H60/(H60+$K$6)</f>
        <v>1.4970786376958472E-5</v>
      </c>
      <c r="J60" s="8">
        <f t="shared" ca="1" si="4"/>
        <v>386.92347623462473</v>
      </c>
      <c r="K60" s="18">
        <f t="shared" si="5"/>
        <v>0.14970786376958473</v>
      </c>
    </row>
    <row r="61" spans="1:20" x14ac:dyDescent="0.25">
      <c r="A61" s="2">
        <v>48</v>
      </c>
      <c r="B61" s="2">
        <f t="shared" si="0"/>
        <v>4.8000000000000007</v>
      </c>
      <c r="D61">
        <f t="shared" si="1"/>
        <v>371.60171437460889</v>
      </c>
      <c r="E61">
        <f t="shared" ca="1" si="2"/>
        <v>111.32533581361734</v>
      </c>
      <c r="F61">
        <f t="shared" ca="1" si="3"/>
        <v>482.92705018822625</v>
      </c>
      <c r="G61" s="17">
        <f t="shared" si="6"/>
        <v>379.18542283123355</v>
      </c>
      <c r="H61" s="18">
        <f t="shared" si="7"/>
        <v>0.14378158488770146</v>
      </c>
      <c r="I61" s="17">
        <f>H61/(H61+$K$6)</f>
        <v>1.4377951760300993E-5</v>
      </c>
      <c r="J61" s="8">
        <f t="shared" ca="1" si="4"/>
        <v>379.18691442334722</v>
      </c>
      <c r="K61" s="18">
        <f t="shared" si="5"/>
        <v>0.14377951760300992</v>
      </c>
    </row>
    <row r="62" spans="1:20" x14ac:dyDescent="0.25">
      <c r="A62" s="2">
        <v>49</v>
      </c>
      <c r="B62" s="2">
        <f t="shared" si="0"/>
        <v>4.9000000000000004</v>
      </c>
      <c r="D62">
        <f t="shared" si="1"/>
        <v>364.16968008711672</v>
      </c>
      <c r="E62">
        <f t="shared" ca="1" si="2"/>
        <v>-96.953291653926115</v>
      </c>
      <c r="F62">
        <f t="shared" ca="1" si="3"/>
        <v>267.21638843319062</v>
      </c>
      <c r="G62" s="17">
        <f t="shared" si="6"/>
        <v>371.60171437460889</v>
      </c>
      <c r="H62" s="18">
        <f t="shared" si="7"/>
        <v>0.13808783412614847</v>
      </c>
      <c r="I62" s="17">
        <f>H62/(H62+$K$6)</f>
        <v>1.3808592732748568E-5</v>
      </c>
      <c r="J62" s="8">
        <f t="shared" ca="1" si="4"/>
        <v>371.60027296015568</v>
      </c>
      <c r="K62" s="18">
        <f t="shared" si="5"/>
        <v>0.13808592732748567</v>
      </c>
    </row>
    <row r="63" spans="1:20" x14ac:dyDescent="0.25">
      <c r="A63" s="2">
        <v>50</v>
      </c>
      <c r="B63" s="2">
        <f t="shared" si="0"/>
        <v>5</v>
      </c>
      <c r="D63">
        <f t="shared" si="1"/>
        <v>356.8862864853744</v>
      </c>
      <c r="E63">
        <f t="shared" ca="1" si="2"/>
        <v>53.315292971396019</v>
      </c>
      <c r="F63">
        <f t="shared" ca="1" si="3"/>
        <v>410.20157945677045</v>
      </c>
      <c r="G63" s="17">
        <f t="shared" si="6"/>
        <v>364.16968008711672</v>
      </c>
      <c r="H63" s="18">
        <f t="shared" si="7"/>
        <v>0.13261955589475299</v>
      </c>
      <c r="I63" s="17">
        <f>H63/(H63+$K$6)</f>
        <v>1.3261779712341718E-5</v>
      </c>
      <c r="J63" s="8">
        <f t="shared" ca="1" si="4"/>
        <v>364.1702905520259</v>
      </c>
      <c r="K63" s="18">
        <f t="shared" si="5"/>
        <v>0.13261779712341717</v>
      </c>
    </row>
    <row r="64" spans="1:20" x14ac:dyDescent="0.25">
      <c r="A64" s="2">
        <v>51</v>
      </c>
      <c r="B64" s="2">
        <f t="shared" si="0"/>
        <v>5.1000000000000005</v>
      </c>
      <c r="D64">
        <f t="shared" si="1"/>
        <v>349.74856075566692</v>
      </c>
      <c r="E64">
        <f t="shared" ca="1" si="2"/>
        <v>47.550385136407712</v>
      </c>
      <c r="F64">
        <f t="shared" ca="1" si="3"/>
        <v>397.29894589207464</v>
      </c>
      <c r="G64" s="17">
        <f t="shared" si="6"/>
        <v>356.8862864853744</v>
      </c>
      <c r="H64" s="18">
        <f t="shared" si="7"/>
        <v>0.12736782148132078</v>
      </c>
      <c r="I64" s="17">
        <f>H64/(H64+$K$6)</f>
        <v>1.2736619924578795E-5</v>
      </c>
      <c r="J64" s="8">
        <f t="shared" ca="1" si="4"/>
        <v>356.88680120605738</v>
      </c>
      <c r="K64" s="18">
        <f t="shared" si="5"/>
        <v>0.12736619924578796</v>
      </c>
    </row>
    <row r="65" spans="1:11" x14ac:dyDescent="0.25">
      <c r="A65" s="2">
        <v>52</v>
      </c>
      <c r="B65" s="2">
        <f t="shared" si="0"/>
        <v>5.2</v>
      </c>
      <c r="D65">
        <f t="shared" si="1"/>
        <v>342.75358954055355</v>
      </c>
      <c r="E65">
        <f t="shared" ca="1" si="2"/>
        <v>-129.93553066572062</v>
      </c>
      <c r="F65">
        <f t="shared" ca="1" si="3"/>
        <v>212.81805887483293</v>
      </c>
      <c r="G65" s="17">
        <f t="shared" si="6"/>
        <v>349.74856075566692</v>
      </c>
      <c r="H65" s="18">
        <f t="shared" si="7"/>
        <v>0.12232405575066048</v>
      </c>
      <c r="I65" s="17">
        <f>H65/(H65+$K$6)</f>
        <v>1.223225594515023E-5</v>
      </c>
      <c r="J65" s="8">
        <f t="shared" ca="1" si="4"/>
        <v>349.74688578672124</v>
      </c>
      <c r="K65" s="18">
        <f t="shared" si="5"/>
        <v>0.12232255945150229</v>
      </c>
    </row>
    <row r="66" spans="1:11" x14ac:dyDescent="0.25">
      <c r="A66" s="2">
        <v>53</v>
      </c>
      <c r="B66" s="2">
        <f t="shared" si="0"/>
        <v>5.3000000000000007</v>
      </c>
      <c r="D66">
        <f t="shared" si="1"/>
        <v>335.8985177497425</v>
      </c>
      <c r="E66">
        <f t="shared" ca="1" si="2"/>
        <v>-117.52964318033563</v>
      </c>
      <c r="F66">
        <f t="shared" ca="1" si="3"/>
        <v>218.36887456940687</v>
      </c>
      <c r="G66" s="17">
        <f t="shared" si="6"/>
        <v>342.75358954055355</v>
      </c>
      <c r="H66" s="18">
        <f t="shared" si="7"/>
        <v>0.11748002314293432</v>
      </c>
      <c r="I66" s="17">
        <f>H66/(H66+$K$6)</f>
        <v>1.1747864300356443E-5</v>
      </c>
      <c r="J66" s="8">
        <f t="shared" ca="1" si="4"/>
        <v>342.75212828580101</v>
      </c>
      <c r="K66" s="18">
        <f t="shared" si="5"/>
        <v>0.11747864300356443</v>
      </c>
    </row>
    <row r="67" spans="1:11" x14ac:dyDescent="0.25">
      <c r="A67" s="2">
        <v>54</v>
      </c>
      <c r="B67" s="2">
        <f t="shared" si="0"/>
        <v>5.4</v>
      </c>
      <c r="D67">
        <f t="shared" si="1"/>
        <v>329.18054739474763</v>
      </c>
      <c r="E67">
        <f t="shared" ca="1" si="2"/>
        <v>-88.227794544592669</v>
      </c>
      <c r="F67">
        <f t="shared" ca="1" si="3"/>
        <v>240.95275285015498</v>
      </c>
      <c r="G67" s="17">
        <f t="shared" si="6"/>
        <v>335.8985177497425</v>
      </c>
      <c r="H67" s="18">
        <f t="shared" si="7"/>
        <v>0.11282781422647412</v>
      </c>
      <c r="I67" s="17">
        <f>H67/(H67+$K$6)</f>
        <v>1.1282654122927077E-5</v>
      </c>
      <c r="J67" s="8">
        <f t="shared" ca="1" si="4"/>
        <v>335.89744650951667</v>
      </c>
      <c r="K67" s="18">
        <f t="shared" si="5"/>
        <v>0.11282654122927074</v>
      </c>
    </row>
    <row r="68" spans="1:11" x14ac:dyDescent="0.25">
      <c r="A68" s="2">
        <v>55</v>
      </c>
      <c r="B68" s="2">
        <f t="shared" si="0"/>
        <v>5.5</v>
      </c>
      <c r="D68">
        <f t="shared" si="1"/>
        <v>322.59693644685268</v>
      </c>
      <c r="E68">
        <f t="shared" ca="1" si="2"/>
        <v>23.074156197173547</v>
      </c>
      <c r="F68">
        <f t="shared" ca="1" si="3"/>
        <v>345.6710926440262</v>
      </c>
      <c r="G68" s="17">
        <f t="shared" si="6"/>
        <v>329.18054739474763</v>
      </c>
      <c r="H68" s="18">
        <f t="shared" si="7"/>
        <v>0.10835983278310574</v>
      </c>
      <c r="I68" s="17">
        <f>H68/(H68+$K$6)</f>
        <v>1.0835865861049298E-5</v>
      </c>
      <c r="J68" s="8">
        <f t="shared" ca="1" si="4"/>
        <v>329.18072608408391</v>
      </c>
      <c r="K68" s="18">
        <f t="shared" si="5"/>
        <v>0.10835865861049297</v>
      </c>
    </row>
    <row r="69" spans="1:11" x14ac:dyDescent="0.25">
      <c r="A69" s="2">
        <v>56</v>
      </c>
      <c r="B69" s="2">
        <f t="shared" si="0"/>
        <v>5.6000000000000005</v>
      </c>
      <c r="D69">
        <f t="shared" si="1"/>
        <v>316.1449977179156</v>
      </c>
      <c r="E69">
        <f t="shared" ca="1" si="2"/>
        <v>34.063810011338205</v>
      </c>
      <c r="F69">
        <f t="shared" ca="1" si="3"/>
        <v>350.20880772925381</v>
      </c>
      <c r="G69" s="17">
        <f t="shared" si="6"/>
        <v>322.59693644685268</v>
      </c>
      <c r="H69" s="18">
        <f t="shared" si="7"/>
        <v>0.10406878340489474</v>
      </c>
      <c r="I69" s="17">
        <f>H69/(H69+$K$6)</f>
        <v>1.0406770038499766E-5</v>
      </c>
      <c r="J69" s="8">
        <f t="shared" ca="1" si="4"/>
        <v>322.59722379724747</v>
      </c>
      <c r="K69" s="18">
        <f t="shared" si="5"/>
        <v>0.10406770038499766</v>
      </c>
    </row>
    <row r="70" spans="1:11" x14ac:dyDescent="0.25">
      <c r="A70" s="2">
        <v>57</v>
      </c>
      <c r="B70" s="2">
        <f t="shared" si="0"/>
        <v>5.7</v>
      </c>
      <c r="D70">
        <f t="shared" si="1"/>
        <v>309.82209776355728</v>
      </c>
      <c r="E70">
        <f t="shared" ca="1" si="2"/>
        <v>129.9727546462309</v>
      </c>
      <c r="F70">
        <f t="shared" ca="1" si="3"/>
        <v>439.79485240978818</v>
      </c>
      <c r="G70" s="17">
        <f t="shared" si="6"/>
        <v>316.1449977179156</v>
      </c>
      <c r="H70" s="18">
        <f t="shared" si="7"/>
        <v>9.9947659582060908E-2</v>
      </c>
      <c r="I70" s="17">
        <f>H70/(H70+$K$6)</f>
        <v>9.9946660638579508E-6</v>
      </c>
      <c r="J70" s="8">
        <f t="shared" ca="1" si="4"/>
        <v>316.14623355692208</v>
      </c>
      <c r="K70" s="18">
        <f t="shared" si="5"/>
        <v>9.9946660638579515E-2</v>
      </c>
    </row>
    <row r="71" spans="1:11" x14ac:dyDescent="0.25">
      <c r="A71" s="2">
        <v>58</v>
      </c>
      <c r="B71" s="2">
        <f t="shared" si="0"/>
        <v>5.8000000000000007</v>
      </c>
      <c r="D71">
        <f t="shared" si="1"/>
        <v>303.62565580828613</v>
      </c>
      <c r="E71">
        <f t="shared" ca="1" si="2"/>
        <v>7.22552073378393</v>
      </c>
      <c r="F71">
        <f t="shared" ca="1" si="3"/>
        <v>310.85117654207005</v>
      </c>
      <c r="G71" s="17">
        <f t="shared" si="6"/>
        <v>309.82209776355728</v>
      </c>
      <c r="H71" s="18">
        <f t="shared" si="7"/>
        <v>9.5989732262611302E-2</v>
      </c>
      <c r="I71" s="17">
        <f>H71/(H71+$K$6)</f>
        <v>9.5988810868585754E-6</v>
      </c>
      <c r="J71" s="8">
        <f t="shared" ca="1" si="4"/>
        <v>309.82210764156213</v>
      </c>
      <c r="K71" s="18">
        <f t="shared" si="5"/>
        <v>9.5988810868585753E-2</v>
      </c>
    </row>
    <row r="72" spans="1:11" x14ac:dyDescent="0.25">
      <c r="A72" s="2">
        <v>59</v>
      </c>
      <c r="B72" s="2">
        <f t="shared" si="0"/>
        <v>5.9</v>
      </c>
      <c r="D72">
        <f t="shared" si="1"/>
        <v>297.55314269212039</v>
      </c>
      <c r="E72">
        <f t="shared" ca="1" si="2"/>
        <v>0.68075333087422407</v>
      </c>
      <c r="F72">
        <f t="shared" ca="1" si="3"/>
        <v>298.2338960229946</v>
      </c>
      <c r="G72" s="17">
        <f t="shared" si="6"/>
        <v>303.62565580828613</v>
      </c>
      <c r="H72" s="18">
        <f t="shared" si="7"/>
        <v>9.2188538865011896E-2</v>
      </c>
      <c r="I72" s="17">
        <f>H72/(H72+$K$6)</f>
        <v>9.2187689000176869E-6</v>
      </c>
      <c r="J72" s="8">
        <f t="shared" ca="1" si="4"/>
        <v>303.6256061028987</v>
      </c>
      <c r="K72" s="18">
        <f t="shared" si="5"/>
        <v>9.2187689000176862E-2</v>
      </c>
    </row>
    <row r="73" spans="1:11" x14ac:dyDescent="0.25">
      <c r="A73" s="2">
        <v>60</v>
      </c>
      <c r="B73" s="2">
        <f t="shared" si="0"/>
        <v>6</v>
      </c>
      <c r="D73">
        <f t="shared" si="1"/>
        <v>291.60207983827797</v>
      </c>
      <c r="E73">
        <f t="shared" ca="1" si="2"/>
        <v>-0.56787353468425372</v>
      </c>
      <c r="F73">
        <f t="shared" ca="1" si="3"/>
        <v>291.03420630359369</v>
      </c>
      <c r="G73" s="17">
        <f t="shared" si="6"/>
        <v>297.55314269212039</v>
      </c>
      <c r="H73" s="18">
        <f t="shared" si="7"/>
        <v>8.8537872725957423E-2</v>
      </c>
      <c r="I73" s="17">
        <f>H73/(H73+$K$6)</f>
        <v>8.8537088837407123E-6</v>
      </c>
      <c r="J73" s="8">
        <f t="shared" ca="1" si="4"/>
        <v>297.55308497535538</v>
      </c>
      <c r="K73" s="18">
        <f t="shared" si="5"/>
        <v>8.853708883740713E-2</v>
      </c>
    </row>
    <row r="74" spans="1:11" x14ac:dyDescent="0.25">
      <c r="A74" s="2">
        <v>61</v>
      </c>
      <c r="B74" s="2">
        <f t="shared" si="0"/>
        <v>6.1000000000000005</v>
      </c>
      <c r="D74">
        <f t="shared" si="1"/>
        <v>285.7700382415124</v>
      </c>
      <c r="E74">
        <f t="shared" ca="1" si="2"/>
        <v>-87.003592475158769</v>
      </c>
      <c r="F74">
        <f t="shared" ca="1" si="3"/>
        <v>198.76644576635363</v>
      </c>
      <c r="G74" s="17">
        <f t="shared" si="6"/>
        <v>291.60207983827797</v>
      </c>
      <c r="H74" s="18">
        <f t="shared" si="7"/>
        <v>8.50317729660095E-2</v>
      </c>
      <c r="I74" s="17">
        <f>H74/(H74+$K$6)</f>
        <v>8.5031049931916223E-6</v>
      </c>
      <c r="J74" s="8">
        <f t="shared" ca="1" si="4"/>
        <v>291.60129044713437</v>
      </c>
      <c r="K74" s="18">
        <f t="shared" si="5"/>
        <v>8.5031049931916208E-2</v>
      </c>
    </row>
    <row r="75" spans="1:11" x14ac:dyDescent="0.25">
      <c r="A75" s="2">
        <v>62</v>
      </c>
      <c r="B75" s="2">
        <f t="shared" si="0"/>
        <v>6.2</v>
      </c>
      <c r="D75">
        <f t="shared" si="1"/>
        <v>280.05463747668216</v>
      </c>
      <c r="E75">
        <f t="shared" ca="1" si="2"/>
        <v>-39.350014674662937</v>
      </c>
      <c r="F75">
        <f t="shared" ca="1" si="3"/>
        <v>240.70462280201923</v>
      </c>
      <c r="G75" s="17">
        <f t="shared" si="6"/>
        <v>285.7700382415124</v>
      </c>
      <c r="H75" s="18">
        <f t="shared" si="7"/>
        <v>8.1664514756555534E-2</v>
      </c>
      <c r="I75" s="17">
        <f>H75/(H75+$K$6)</f>
        <v>8.1663847852704725E-6</v>
      </c>
      <c r="J75" s="8">
        <f t="shared" ca="1" si="4"/>
        <v>285.76967021998939</v>
      </c>
      <c r="K75" s="18">
        <f t="shared" si="5"/>
        <v>8.1663847852704724E-2</v>
      </c>
    </row>
    <row r="76" spans="1:11" x14ac:dyDescent="0.25">
      <c r="A76" s="2">
        <v>63</v>
      </c>
      <c r="B76" s="2">
        <f t="shared" si="0"/>
        <v>6.3000000000000007</v>
      </c>
      <c r="D76">
        <f t="shared" si="1"/>
        <v>274.45354472714854</v>
      </c>
      <c r="E76">
        <f t="shared" ca="1" si="2"/>
        <v>76.401521446173589</v>
      </c>
      <c r="F76">
        <f t="shared" ca="1" si="3"/>
        <v>350.85506617332214</v>
      </c>
      <c r="G76" s="17">
        <f t="shared" si="6"/>
        <v>280.05463747668216</v>
      </c>
      <c r="H76" s="18">
        <f t="shared" si="7"/>
        <v>7.8430599972195938E-2</v>
      </c>
      <c r="I76" s="17">
        <f>H76/(H76+$K$6)</f>
        <v>7.8429984841119254E-6</v>
      </c>
      <c r="J76" s="8">
        <f t="shared" ca="1" si="4"/>
        <v>280.05519276433711</v>
      </c>
      <c r="K76" s="18">
        <f t="shared" si="5"/>
        <v>7.8429984841119252E-2</v>
      </c>
    </row>
    <row r="77" spans="1:11" x14ac:dyDescent="0.25">
      <c r="A77" s="2">
        <v>64</v>
      </c>
      <c r="B77" s="2">
        <f t="shared" si="0"/>
        <v>6.4</v>
      </c>
      <c r="D77">
        <f t="shared" si="1"/>
        <v>268.96447383260556</v>
      </c>
      <c r="E77">
        <f t="shared" ca="1" si="2"/>
        <v>98.086255753312628</v>
      </c>
      <c r="F77">
        <f t="shared" ca="1" si="3"/>
        <v>367.05072958591819</v>
      </c>
      <c r="G77" s="17">
        <f t="shared" si="6"/>
        <v>274.45354472714854</v>
      </c>
      <c r="H77" s="18">
        <f t="shared" si="7"/>
        <v>7.5324748213296988E-2</v>
      </c>
      <c r="I77" s="17">
        <f>H77/(H77+$K$6)</f>
        <v>7.5324180835801402E-6</v>
      </c>
      <c r="J77" s="8">
        <f t="shared" ca="1" si="4"/>
        <v>274.45424220785827</v>
      </c>
      <c r="K77" s="18">
        <f t="shared" si="5"/>
        <v>7.5324180835801405E-2</v>
      </c>
    </row>
    <row r="78" spans="1:11" x14ac:dyDescent="0.25">
      <c r="A78" s="2">
        <v>65</v>
      </c>
      <c r="B78" s="2">
        <f t="shared" ref="B78:B113" si="8">A78*$B$7+$B$8</f>
        <v>6.5</v>
      </c>
      <c r="D78">
        <f t="shared" ref="D78:D113" si="9">$B$2*G78</f>
        <v>263.58518435595346</v>
      </c>
      <c r="E78">
        <f t="shared" ref="E78:E113" ca="1" si="10">IF($K$3=0,$K$2,NORMINV(RAND(),$K$2,$K$3))</f>
        <v>173.5394497892932</v>
      </c>
      <c r="F78">
        <f t="shared" ref="F78:F113" ca="1" si="11">D78+E78</f>
        <v>437.12463414524666</v>
      </c>
      <c r="G78" s="17">
        <f t="shared" si="6"/>
        <v>268.96447383260556</v>
      </c>
      <c r="H78" s="18">
        <f t="shared" si="7"/>
        <v>7.2341888184050421E-2</v>
      </c>
      <c r="I78" s="17">
        <f>H78/(H78+$K$6)</f>
        <v>7.2341364852957687E-6</v>
      </c>
      <c r="J78" s="8">
        <f t="shared" ref="J78:J113" ca="1" si="12">G78+I78*(F78-G78)</f>
        <v>268.96569032615668</v>
      </c>
      <c r="K78" s="18">
        <f t="shared" ref="K78:K113" si="13">(1-I78)*H78</f>
        <v>7.2341364852957696E-2</v>
      </c>
    </row>
    <row r="79" spans="1:11" x14ac:dyDescent="0.25">
      <c r="A79" s="2">
        <v>66</v>
      </c>
      <c r="B79" s="2">
        <f t="shared" si="8"/>
        <v>6.6000000000000005</v>
      </c>
      <c r="D79">
        <f t="shared" si="9"/>
        <v>258.31348066883436</v>
      </c>
      <c r="E79">
        <f t="shared" ca="1" si="10"/>
        <v>97.481848202321132</v>
      </c>
      <c r="F79">
        <f t="shared" ca="1" si="11"/>
        <v>355.7953288711555</v>
      </c>
      <c r="G79" s="17">
        <f t="shared" ref="G79:G113" si="14">$B$2*G78</f>
        <v>263.58518435595346</v>
      </c>
      <c r="H79" s="18">
        <f t="shared" ref="H79:H113" si="15">$B$2*H78*$B$2</f>
        <v>6.9477149411962022E-2</v>
      </c>
      <c r="I79" s="17">
        <f>H79/(H79+$K$6)</f>
        <v>6.9476666707886664E-6</v>
      </c>
      <c r="J79" s="8">
        <f t="shared" ca="1" si="12"/>
        <v>263.5858250013012</v>
      </c>
      <c r="K79" s="18">
        <f t="shared" si="13"/>
        <v>6.9476666707886672E-2</v>
      </c>
    </row>
    <row r="80" spans="1:11" x14ac:dyDescent="0.25">
      <c r="A80" s="2">
        <v>67</v>
      </c>
      <c r="B80" s="2">
        <f t="shared" si="8"/>
        <v>6.7</v>
      </c>
      <c r="D80">
        <f t="shared" si="9"/>
        <v>253.14721105545766</v>
      </c>
      <c r="E80">
        <f t="shared" ca="1" si="10"/>
        <v>7.9681577433692041</v>
      </c>
      <c r="F80">
        <f t="shared" ca="1" si="11"/>
        <v>261.11536879882686</v>
      </c>
      <c r="G80" s="17">
        <f t="shared" si="14"/>
        <v>258.31348066883436</v>
      </c>
      <c r="H80" s="18">
        <f t="shared" si="15"/>
        <v>6.6725854295248313E-2</v>
      </c>
      <c r="I80" s="17">
        <f>H80/(H80+$K$6)</f>
        <v>6.6725409064256019E-6</v>
      </c>
      <c r="J80" s="8">
        <f t="shared" ca="1" si="12"/>
        <v>258.31349936454751</v>
      </c>
      <c r="K80" s="18">
        <f t="shared" si="13"/>
        <v>6.6725409064256003E-2</v>
      </c>
    </row>
    <row r="81" spans="1:11" x14ac:dyDescent="0.25">
      <c r="A81" s="2">
        <v>68</v>
      </c>
      <c r="B81" s="2">
        <f t="shared" si="8"/>
        <v>6.8000000000000007</v>
      </c>
      <c r="D81">
        <f t="shared" si="9"/>
        <v>248.08426683434851</v>
      </c>
      <c r="E81">
        <f t="shared" ca="1" si="10"/>
        <v>-86.104279221982637</v>
      </c>
      <c r="F81">
        <f t="shared" ca="1" si="11"/>
        <v>161.97998761236587</v>
      </c>
      <c r="G81" s="17">
        <f t="shared" si="14"/>
        <v>253.14721105545766</v>
      </c>
      <c r="H81" s="18">
        <f t="shared" si="15"/>
        <v>6.4083510465156479E-2</v>
      </c>
      <c r="I81" s="17">
        <f>H81/(H81+$K$6)</f>
        <v>6.4083099798156817E-6</v>
      </c>
      <c r="J81" s="8">
        <f t="shared" ca="1" si="12"/>
        <v>253.14662682762983</v>
      </c>
      <c r="K81" s="18">
        <f t="shared" si="13"/>
        <v>6.4083099798156823E-2</v>
      </c>
    </row>
    <row r="82" spans="1:11" x14ac:dyDescent="0.25">
      <c r="A82" s="2">
        <v>69</v>
      </c>
      <c r="B82" s="2">
        <f t="shared" si="8"/>
        <v>6.9</v>
      </c>
      <c r="D82">
        <f t="shared" si="9"/>
        <v>243.12258149766154</v>
      </c>
      <c r="E82">
        <f t="shared" ca="1" si="10"/>
        <v>-37.877508054057095</v>
      </c>
      <c r="F82">
        <f t="shared" ca="1" si="11"/>
        <v>205.24507344360444</v>
      </c>
      <c r="G82" s="17">
        <f t="shared" si="14"/>
        <v>248.08426683434851</v>
      </c>
      <c r="H82" s="18">
        <f t="shared" si="15"/>
        <v>6.1545803450736285E-2</v>
      </c>
      <c r="I82" s="17">
        <f>H82/(H82+$K$6)</f>
        <v>6.1545424664475322E-6</v>
      </c>
      <c r="J82" s="8">
        <f t="shared" ca="1" si="12"/>
        <v>248.08400317871357</v>
      </c>
      <c r="K82" s="18">
        <f t="shared" si="13"/>
        <v>6.1545424664475316E-2</v>
      </c>
    </row>
    <row r="83" spans="1:11" x14ac:dyDescent="0.25">
      <c r="A83" s="2">
        <v>70</v>
      </c>
      <c r="B83" s="2">
        <f t="shared" si="8"/>
        <v>7</v>
      </c>
      <c r="D83">
        <f t="shared" si="9"/>
        <v>238.26012986770832</v>
      </c>
      <c r="E83">
        <f t="shared" ca="1" si="10"/>
        <v>-81.403791217420547</v>
      </c>
      <c r="F83">
        <f t="shared" ca="1" si="11"/>
        <v>156.85633865028777</v>
      </c>
      <c r="G83" s="17">
        <f t="shared" si="14"/>
        <v>243.12258149766154</v>
      </c>
      <c r="H83" s="18">
        <f t="shared" si="15"/>
        <v>5.9108589634087119E-2</v>
      </c>
      <c r="I83" s="17">
        <f>H83/(H83+$K$6)</f>
        <v>5.9108240253615404E-6</v>
      </c>
      <c r="J83" s="8">
        <f t="shared" ca="1" si="12"/>
        <v>243.12207159308073</v>
      </c>
      <c r="K83" s="18">
        <f t="shared" si="13"/>
        <v>5.9108240253615406E-2</v>
      </c>
    </row>
    <row r="84" spans="1:11" x14ac:dyDescent="0.25">
      <c r="A84" s="2">
        <v>71</v>
      </c>
      <c r="B84" s="2">
        <f t="shared" si="8"/>
        <v>7.1000000000000005</v>
      </c>
      <c r="D84">
        <f t="shared" si="9"/>
        <v>233.49492727035414</v>
      </c>
      <c r="E84">
        <f t="shared" ca="1" si="10"/>
        <v>6.6066632549653139</v>
      </c>
      <c r="F84">
        <f t="shared" ca="1" si="11"/>
        <v>240.10159052531947</v>
      </c>
      <c r="G84" s="17">
        <f t="shared" si="14"/>
        <v>238.26012986770832</v>
      </c>
      <c r="H84" s="18">
        <f t="shared" si="15"/>
        <v>5.6767889484577269E-2</v>
      </c>
      <c r="I84" s="17">
        <f>H84/(H84+$K$6)</f>
        <v>5.6767567227079009E-6</v>
      </c>
      <c r="J84" s="8">
        <f t="shared" ca="1" si="12"/>
        <v>238.26014032123248</v>
      </c>
      <c r="K84" s="18">
        <f t="shared" si="13"/>
        <v>5.6767567227079006E-2</v>
      </c>
    </row>
    <row r="85" spans="1:11" x14ac:dyDescent="0.25">
      <c r="A85" s="2">
        <v>72</v>
      </c>
      <c r="B85" s="2">
        <f t="shared" si="8"/>
        <v>7.2</v>
      </c>
      <c r="D85">
        <f t="shared" si="9"/>
        <v>228.82502872494706</v>
      </c>
      <c r="E85">
        <f t="shared" ca="1" si="10"/>
        <v>-84.063939417181842</v>
      </c>
      <c r="F85">
        <f t="shared" ca="1" si="11"/>
        <v>144.76108930776522</v>
      </c>
      <c r="G85" s="17">
        <f t="shared" si="14"/>
        <v>233.49492727035414</v>
      </c>
      <c r="H85" s="18">
        <f t="shared" si="15"/>
        <v>5.4519881060988006E-2</v>
      </c>
      <c r="I85" s="17">
        <f>H85/(H85+$K$6)</f>
        <v>5.4519583820865461E-6</v>
      </c>
      <c r="J85" s="8">
        <f t="shared" ca="1" si="12"/>
        <v>233.49444349716248</v>
      </c>
      <c r="K85" s="18">
        <f t="shared" si="13"/>
        <v>5.4519583820865462E-2</v>
      </c>
    </row>
    <row r="86" spans="1:11" x14ac:dyDescent="0.25">
      <c r="A86" s="2">
        <v>73</v>
      </c>
      <c r="B86" s="2">
        <f t="shared" si="8"/>
        <v>7.3000000000000007</v>
      </c>
      <c r="D86">
        <f t="shared" si="9"/>
        <v>224.24852815044812</v>
      </c>
      <c r="E86">
        <f t="shared" ca="1" si="10"/>
        <v>-35.329173633593719</v>
      </c>
      <c r="F86">
        <f t="shared" ca="1" si="11"/>
        <v>188.91935451685441</v>
      </c>
      <c r="G86" s="17">
        <f t="shared" si="14"/>
        <v>228.82502872494706</v>
      </c>
      <c r="H86" s="18">
        <f t="shared" si="15"/>
        <v>5.2360893770972874E-2</v>
      </c>
      <c r="I86" s="17">
        <f>H86/(H86+$K$6)</f>
        <v>5.2360619606088776E-6</v>
      </c>
      <c r="J86" s="8">
        <f t="shared" ca="1" si="12"/>
        <v>228.82481977636434</v>
      </c>
      <c r="K86" s="18">
        <f t="shared" si="13"/>
        <v>5.236061960608878E-2</v>
      </c>
    </row>
    <row r="87" spans="1:11" x14ac:dyDescent="0.25">
      <c r="A87" s="2">
        <v>74</v>
      </c>
      <c r="B87" s="2">
        <f t="shared" si="8"/>
        <v>7.4</v>
      </c>
      <c r="D87">
        <f t="shared" si="9"/>
        <v>219.76355758743915</v>
      </c>
      <c r="E87">
        <f t="shared" ca="1" si="10"/>
        <v>-33.121432003262868</v>
      </c>
      <c r="F87">
        <f t="shared" ca="1" si="11"/>
        <v>186.64212558417628</v>
      </c>
      <c r="G87" s="17">
        <f t="shared" si="14"/>
        <v>224.24852815044812</v>
      </c>
      <c r="H87" s="18">
        <f t="shared" si="15"/>
        <v>5.028740237764235E-2</v>
      </c>
      <c r="I87" s="17">
        <f>H87/(H87+$K$6)</f>
        <v>5.0287149496630241E-6</v>
      </c>
      <c r="J87" s="8">
        <f t="shared" ca="1" si="12"/>
        <v>224.24833903856933</v>
      </c>
      <c r="K87" s="18">
        <f t="shared" si="13"/>
        <v>5.0287149496630233E-2</v>
      </c>
    </row>
    <row r="88" spans="1:11" x14ac:dyDescent="0.25">
      <c r="A88" s="2">
        <v>75</v>
      </c>
      <c r="B88" s="2">
        <f t="shared" si="8"/>
        <v>7.5</v>
      </c>
      <c r="D88">
        <f t="shared" si="9"/>
        <v>215.36828643569038</v>
      </c>
      <c r="E88">
        <f t="shared" ca="1" si="10"/>
        <v>148.42970407906671</v>
      </c>
      <c r="F88">
        <f t="shared" ca="1" si="11"/>
        <v>363.79799051475709</v>
      </c>
      <c r="G88" s="17">
        <f t="shared" si="14"/>
        <v>219.76355758743915</v>
      </c>
      <c r="H88" s="18">
        <f t="shared" si="15"/>
        <v>4.8296021243487711E-2</v>
      </c>
      <c r="I88" s="17">
        <f>H88/(H88+$K$6)</f>
        <v>4.8295787994047422E-6</v>
      </c>
      <c r="J88" s="8">
        <f t="shared" ca="1" si="12"/>
        <v>219.76425321308281</v>
      </c>
      <c r="K88" s="18">
        <f t="shared" si="13"/>
        <v>4.8295787994047414E-2</v>
      </c>
    </row>
    <row r="89" spans="1:11" x14ac:dyDescent="0.25">
      <c r="A89" s="2">
        <v>76</v>
      </c>
      <c r="B89" s="2">
        <f t="shared" si="8"/>
        <v>7.6000000000000005</v>
      </c>
      <c r="D89">
        <f t="shared" si="9"/>
        <v>211.06092070697656</v>
      </c>
      <c r="E89">
        <f t="shared" ca="1" si="10"/>
        <v>80.074113739965725</v>
      </c>
      <c r="F89">
        <f t="shared" ca="1" si="11"/>
        <v>291.13503444694231</v>
      </c>
      <c r="G89" s="17">
        <f t="shared" si="14"/>
        <v>215.36828643569038</v>
      </c>
      <c r="H89" s="18">
        <f t="shared" si="15"/>
        <v>4.6383498802245599E-2</v>
      </c>
      <c r="I89" s="17">
        <f>H89/(H89+$K$6)</f>
        <v>4.6383283660347384E-6</v>
      </c>
      <c r="J89" s="8">
        <f t="shared" ca="1" si="12"/>
        <v>215.36863786674689</v>
      </c>
      <c r="K89" s="18">
        <f t="shared" si="13"/>
        <v>4.6383283660347385E-2</v>
      </c>
    </row>
    <row r="90" spans="1:11" x14ac:dyDescent="0.25">
      <c r="A90" s="2">
        <v>77</v>
      </c>
      <c r="B90" s="2">
        <f t="shared" si="8"/>
        <v>7.7</v>
      </c>
      <c r="D90">
        <f t="shared" si="9"/>
        <v>206.83970229283702</v>
      </c>
      <c r="E90">
        <f t="shared" ca="1" si="10"/>
        <v>-23.811723293110841</v>
      </c>
      <c r="F90">
        <f t="shared" ca="1" si="11"/>
        <v>183.02797899972617</v>
      </c>
      <c r="G90" s="17">
        <f t="shared" si="14"/>
        <v>211.06092070697656</v>
      </c>
      <c r="H90" s="18">
        <f t="shared" si="15"/>
        <v>4.454671224967667E-2</v>
      </c>
      <c r="I90" s="17">
        <f>H90/(H90+$K$6)</f>
        <v>4.4546513809603432E-6</v>
      </c>
      <c r="J90" s="8">
        <f t="shared" ca="1" si="12"/>
        <v>211.06079582999408</v>
      </c>
      <c r="K90" s="18">
        <f t="shared" si="13"/>
        <v>4.4546513809603429E-2</v>
      </c>
    </row>
    <row r="91" spans="1:11" x14ac:dyDescent="0.25">
      <c r="A91" s="2">
        <v>78</v>
      </c>
      <c r="B91" s="2">
        <f t="shared" si="8"/>
        <v>7.8000000000000007</v>
      </c>
      <c r="D91">
        <f t="shared" si="9"/>
        <v>202.70290824698029</v>
      </c>
      <c r="E91">
        <f t="shared" ca="1" si="10"/>
        <v>-90.974188604772039</v>
      </c>
      <c r="F91">
        <f t="shared" ca="1" si="11"/>
        <v>111.72871964220825</v>
      </c>
      <c r="G91" s="17">
        <f t="shared" si="14"/>
        <v>206.83970229283702</v>
      </c>
      <c r="H91" s="18">
        <f t="shared" si="15"/>
        <v>4.2782662444589468E-2</v>
      </c>
      <c r="I91" s="17">
        <f>H91/(H91+$K$6)</f>
        <v>4.2782479409751948E-6</v>
      </c>
      <c r="J91" s="8">
        <f t="shared" ca="1" si="12"/>
        <v>206.83929538447134</v>
      </c>
      <c r="K91" s="18">
        <f t="shared" si="13"/>
        <v>4.2782479409751953E-2</v>
      </c>
    </row>
    <row r="92" spans="1:11" x14ac:dyDescent="0.25">
      <c r="A92" s="2">
        <v>79</v>
      </c>
      <c r="B92" s="2">
        <f t="shared" si="8"/>
        <v>7.9</v>
      </c>
      <c r="D92">
        <f t="shared" si="9"/>
        <v>198.64885008204067</v>
      </c>
      <c r="E92">
        <f t="shared" ca="1" si="10"/>
        <v>26.727174233571144</v>
      </c>
      <c r="F92">
        <f t="shared" ca="1" si="11"/>
        <v>225.3760243156118</v>
      </c>
      <c r="G92" s="17">
        <f t="shared" si="14"/>
        <v>202.70290824698029</v>
      </c>
      <c r="H92" s="18">
        <f t="shared" si="15"/>
        <v>4.1088469011783729E-2</v>
      </c>
      <c r="I92" s="17">
        <f>H92/(H92+$K$6)</f>
        <v>4.1088300186248831E-6</v>
      </c>
      <c r="J92" s="8">
        <f t="shared" ca="1" si="12"/>
        <v>202.7030014069602</v>
      </c>
      <c r="K92" s="18">
        <f t="shared" si="13"/>
        <v>4.108830018624883E-2</v>
      </c>
    </row>
    <row r="93" spans="1:11" x14ac:dyDescent="0.25">
      <c r="A93" s="2">
        <v>80</v>
      </c>
      <c r="B93" s="2">
        <f t="shared" si="8"/>
        <v>8</v>
      </c>
      <c r="D93">
        <f t="shared" si="9"/>
        <v>194.67587308039984</v>
      </c>
      <c r="E93">
        <f t="shared" ca="1" si="10"/>
        <v>60.470686433293416</v>
      </c>
      <c r="F93">
        <f t="shared" ca="1" si="11"/>
        <v>255.14655951369326</v>
      </c>
      <c r="G93" s="17">
        <f t="shared" si="14"/>
        <v>198.64885008204067</v>
      </c>
      <c r="H93" s="18">
        <f t="shared" si="15"/>
        <v>3.9461365638917091E-2</v>
      </c>
      <c r="I93" s="17">
        <f>H93/(H93+$K$6)</f>
        <v>3.9461209919593773E-6</v>
      </c>
      <c r="J93" s="8">
        <f t="shared" ca="1" si="12"/>
        <v>198.64907302883785</v>
      </c>
      <c r="K93" s="18">
        <f t="shared" si="13"/>
        <v>3.9461209919593773E-2</v>
      </c>
    </row>
    <row r="94" spans="1:11" x14ac:dyDescent="0.25">
      <c r="A94" s="2">
        <v>81</v>
      </c>
      <c r="B94" s="2">
        <f t="shared" si="8"/>
        <v>8.1</v>
      </c>
      <c r="D94">
        <f t="shared" si="9"/>
        <v>190.78235561879183</v>
      </c>
      <c r="E94">
        <f t="shared" ca="1" si="10"/>
        <v>13.738079983925692</v>
      </c>
      <c r="F94">
        <f t="shared" ca="1" si="11"/>
        <v>204.52043560271753</v>
      </c>
      <c r="G94" s="17">
        <f t="shared" si="14"/>
        <v>194.67587308039984</v>
      </c>
      <c r="H94" s="18">
        <f t="shared" si="15"/>
        <v>3.7898695559615975E-2</v>
      </c>
      <c r="I94" s="17">
        <f>H94/(H94+$K$6)</f>
        <v>3.7898551929047803E-6</v>
      </c>
      <c r="J94" s="8">
        <f t="shared" ca="1" si="12"/>
        <v>194.67591038986623</v>
      </c>
      <c r="K94" s="18">
        <f t="shared" si="13"/>
        <v>3.7898551929047807E-2</v>
      </c>
    </row>
    <row r="95" spans="1:11" x14ac:dyDescent="0.25">
      <c r="A95" s="2">
        <v>82</v>
      </c>
      <c r="B95" s="2">
        <f t="shared" si="8"/>
        <v>8.2000000000000011</v>
      </c>
      <c r="D95">
        <f t="shared" si="9"/>
        <v>186.96670850641598</v>
      </c>
      <c r="E95">
        <f t="shared" ca="1" si="10"/>
        <v>171.14582725446829</v>
      </c>
      <c r="F95">
        <f t="shared" ca="1" si="11"/>
        <v>358.11253576088427</v>
      </c>
      <c r="G95" s="17">
        <f t="shared" si="14"/>
        <v>190.78235561879183</v>
      </c>
      <c r="H95" s="18">
        <f t="shared" si="15"/>
        <v>3.6397907215455182E-2</v>
      </c>
      <c r="I95" s="17">
        <f>H95/(H95+$K$6)</f>
        <v>3.6397774735172417E-6</v>
      </c>
      <c r="J95" s="8">
        <f t="shared" ca="1" si="12"/>
        <v>190.78296466341214</v>
      </c>
      <c r="K95" s="18">
        <f t="shared" si="13"/>
        <v>3.6397774735172417E-2</v>
      </c>
    </row>
    <row r="96" spans="1:11" x14ac:dyDescent="0.25">
      <c r="A96" s="2">
        <v>83</v>
      </c>
      <c r="B96" s="2">
        <f t="shared" si="8"/>
        <v>8.3000000000000007</v>
      </c>
      <c r="D96">
        <f t="shared" si="9"/>
        <v>183.22737433628765</v>
      </c>
      <c r="E96">
        <f t="shared" ca="1" si="10"/>
        <v>127.5982848003103</v>
      </c>
      <c r="F96">
        <f t="shared" ca="1" si="11"/>
        <v>310.82565913659795</v>
      </c>
      <c r="G96" s="17">
        <f t="shared" si="14"/>
        <v>186.96670850641598</v>
      </c>
      <c r="H96" s="18">
        <f t="shared" si="15"/>
        <v>3.4956550089723155E-2</v>
      </c>
      <c r="I96" s="17">
        <f>H96/(H96+$K$6)</f>
        <v>3.4956427894110894E-6</v>
      </c>
      <c r="J96" s="8">
        <f t="shared" ca="1" si="12"/>
        <v>186.96714147306366</v>
      </c>
      <c r="K96" s="18">
        <f t="shared" si="13"/>
        <v>3.4956427894110888E-2</v>
      </c>
    </row>
    <row r="97" spans="1:11" x14ac:dyDescent="0.25">
      <c r="A97" s="2">
        <v>84</v>
      </c>
      <c r="B97" s="2">
        <f t="shared" si="8"/>
        <v>8.4</v>
      </c>
      <c r="D97">
        <f t="shared" si="9"/>
        <v>179.5628268495619</v>
      </c>
      <c r="E97">
        <f t="shared" ca="1" si="10"/>
        <v>42.124437965034026</v>
      </c>
      <c r="F97">
        <f t="shared" ca="1" si="11"/>
        <v>221.68726481459592</v>
      </c>
      <c r="G97" s="17">
        <f t="shared" si="14"/>
        <v>183.22737433628765</v>
      </c>
      <c r="H97" s="18">
        <f t="shared" si="15"/>
        <v>3.3572270706170117E-2</v>
      </c>
      <c r="I97" s="17">
        <f>H97/(H97+$K$6)</f>
        <v>3.357215799681247E-6</v>
      </c>
      <c r="J97" s="8">
        <f t="shared" ca="1" si="12"/>
        <v>183.22750345443961</v>
      </c>
      <c r="K97" s="18">
        <f t="shared" si="13"/>
        <v>3.3572157996812471E-2</v>
      </c>
    </row>
    <row r="98" spans="1:11" x14ac:dyDescent="0.25">
      <c r="A98" s="2">
        <v>85</v>
      </c>
      <c r="B98" s="2">
        <f t="shared" si="8"/>
        <v>8.5</v>
      </c>
      <c r="D98">
        <f t="shared" si="9"/>
        <v>175.97157031257066</v>
      </c>
      <c r="E98">
        <f t="shared" ca="1" si="10"/>
        <v>-67.420880872088745</v>
      </c>
      <c r="F98">
        <f t="shared" ca="1" si="11"/>
        <v>108.55068944048192</v>
      </c>
      <c r="G98" s="17">
        <f t="shared" si="14"/>
        <v>179.5628268495619</v>
      </c>
      <c r="H98" s="18">
        <f t="shared" si="15"/>
        <v>3.2242808786205779E-2</v>
      </c>
      <c r="I98" s="17">
        <f>H98/(H98+$K$6)</f>
        <v>3.2242704826669131E-6</v>
      </c>
      <c r="J98" s="8">
        <f t="shared" ca="1" si="12"/>
        <v>179.56259788722335</v>
      </c>
      <c r="K98" s="18">
        <f t="shared" si="13"/>
        <v>3.2242704826669133E-2</v>
      </c>
    </row>
    <row r="99" spans="1:11" x14ac:dyDescent="0.25">
      <c r="A99" s="2">
        <v>86</v>
      </c>
      <c r="B99" s="2">
        <f t="shared" si="8"/>
        <v>8.6</v>
      </c>
      <c r="D99">
        <f t="shared" si="9"/>
        <v>172.45213890631925</v>
      </c>
      <c r="E99">
        <f t="shared" ca="1" si="10"/>
        <v>46.807585425554841</v>
      </c>
      <c r="F99">
        <f t="shared" ca="1" si="11"/>
        <v>219.25972433187408</v>
      </c>
      <c r="G99" s="17">
        <f t="shared" si="14"/>
        <v>175.97157031257066</v>
      </c>
      <c r="H99" s="18">
        <f t="shared" si="15"/>
        <v>3.096599355827203E-2</v>
      </c>
      <c r="I99" s="17">
        <f>H99/(H99+$K$6)</f>
        <v>3.0965897669293257E-6</v>
      </c>
      <c r="J99" s="8">
        <f t="shared" ca="1" si="12"/>
        <v>175.97170435822542</v>
      </c>
      <c r="K99" s="18">
        <f t="shared" si="13"/>
        <v>3.0965897669293255E-2</v>
      </c>
    </row>
    <row r="100" spans="1:11" x14ac:dyDescent="0.25">
      <c r="A100" s="2">
        <v>87</v>
      </c>
      <c r="B100" s="2">
        <f t="shared" si="8"/>
        <v>8.7000000000000011</v>
      </c>
      <c r="D100">
        <f t="shared" si="9"/>
        <v>169.00309612819285</v>
      </c>
      <c r="E100">
        <f t="shared" ca="1" si="10"/>
        <v>-34.494263933880156</v>
      </c>
      <c r="F100">
        <f t="shared" ca="1" si="11"/>
        <v>134.5088321943127</v>
      </c>
      <c r="G100" s="17">
        <f t="shared" si="14"/>
        <v>172.45213890631925</v>
      </c>
      <c r="H100" s="18">
        <f t="shared" si="15"/>
        <v>2.9739740213364455E-2</v>
      </c>
      <c r="I100" s="17">
        <f>H100/(H100+$K$6)</f>
        <v>2.973965176841269E-6</v>
      </c>
      <c r="J100" s="8">
        <f t="shared" ca="1" si="12"/>
        <v>172.45202606424638</v>
      </c>
      <c r="K100" s="18">
        <f t="shared" si="13"/>
        <v>2.9739651768412693E-2</v>
      </c>
    </row>
    <row r="101" spans="1:11" x14ac:dyDescent="0.25">
      <c r="A101" s="2">
        <v>88</v>
      </c>
      <c r="B101" s="2">
        <f t="shared" si="8"/>
        <v>8.8000000000000007</v>
      </c>
      <c r="D101">
        <f t="shared" si="9"/>
        <v>165.62303420562898</v>
      </c>
      <c r="E101">
        <f t="shared" ca="1" si="10"/>
        <v>64.936721248150718</v>
      </c>
      <c r="F101">
        <f t="shared" ca="1" si="11"/>
        <v>230.5597554537797</v>
      </c>
      <c r="G101" s="17">
        <f t="shared" si="14"/>
        <v>169.00309612819285</v>
      </c>
      <c r="H101" s="18">
        <f t="shared" si="15"/>
        <v>2.856204650091522E-2</v>
      </c>
      <c r="I101" s="17">
        <f>H101/(H101+$K$6)</f>
        <v>2.8561964922098196E-6</v>
      </c>
      <c r="J101" s="8">
        <f t="shared" ca="1" si="12"/>
        <v>169.00327194610728</v>
      </c>
      <c r="K101" s="18">
        <f t="shared" si="13"/>
        <v>2.8561964922098195E-2</v>
      </c>
    </row>
    <row r="102" spans="1:11" x14ac:dyDescent="0.25">
      <c r="A102" s="2">
        <v>89</v>
      </c>
      <c r="B102" s="2">
        <f t="shared" si="8"/>
        <v>8.9</v>
      </c>
      <c r="D102">
        <f t="shared" si="9"/>
        <v>162.3105735215164</v>
      </c>
      <c r="E102">
        <f t="shared" ca="1" si="10"/>
        <v>94.127797199091717</v>
      </c>
      <c r="F102">
        <f t="shared" ca="1" si="11"/>
        <v>256.43837072060813</v>
      </c>
      <c r="G102" s="17">
        <f t="shared" si="14"/>
        <v>165.62303420562898</v>
      </c>
      <c r="H102" s="18">
        <f t="shared" si="15"/>
        <v>2.7430989459478975E-2</v>
      </c>
      <c r="I102" s="17">
        <f>H102/(H102+$K$6)</f>
        <v>2.7430914213767109E-6</v>
      </c>
      <c r="J102" s="8">
        <f t="shared" ca="1" si="12"/>
        <v>165.62328332039951</v>
      </c>
      <c r="K102" s="18">
        <f t="shared" si="13"/>
        <v>2.7430914213767109E-2</v>
      </c>
    </row>
    <row r="103" spans="1:11" x14ac:dyDescent="0.25">
      <c r="A103" s="2">
        <v>90</v>
      </c>
      <c r="B103" s="2">
        <f t="shared" si="8"/>
        <v>9</v>
      </c>
      <c r="D103">
        <f t="shared" si="9"/>
        <v>159.06436205108608</v>
      </c>
      <c r="E103">
        <f t="shared" ca="1" si="10"/>
        <v>121.53521793228059</v>
      </c>
      <c r="F103">
        <f t="shared" ca="1" si="11"/>
        <v>280.59957998336665</v>
      </c>
      <c r="G103" s="17">
        <f t="shared" si="14"/>
        <v>162.3105735215164</v>
      </c>
      <c r="H103" s="18">
        <f t="shared" si="15"/>
        <v>2.6344722276883607E-2</v>
      </c>
      <c r="I103" s="17">
        <f>H103/(H103+$K$6)</f>
        <v>2.6344652872627267E-6</v>
      </c>
      <c r="J103" s="8">
        <f t="shared" ca="1" si="12"/>
        <v>162.3108851497978</v>
      </c>
      <c r="K103" s="18">
        <f t="shared" si="13"/>
        <v>2.6344652872627265E-2</v>
      </c>
    </row>
    <row r="104" spans="1:11" x14ac:dyDescent="0.25">
      <c r="A104" s="2">
        <v>91</v>
      </c>
      <c r="B104" s="2">
        <f t="shared" si="8"/>
        <v>9.1</v>
      </c>
      <c r="D104">
        <f t="shared" si="9"/>
        <v>155.88307481006436</v>
      </c>
      <c r="E104">
        <f t="shared" ca="1" si="10"/>
        <v>-163.45063333331552</v>
      </c>
      <c r="F104">
        <f t="shared" ca="1" si="11"/>
        <v>-7.5675585232511651</v>
      </c>
      <c r="G104" s="17">
        <f t="shared" si="14"/>
        <v>159.06436205108608</v>
      </c>
      <c r="H104" s="18">
        <f t="shared" si="15"/>
        <v>2.5301471274719014E-2</v>
      </c>
      <c r="I104" s="17">
        <f>H104/(H104+$K$6)</f>
        <v>2.5301407258436117E-6</v>
      </c>
      <c r="J104" s="8">
        <f t="shared" ca="1" si="12"/>
        <v>159.06394044887762</v>
      </c>
      <c r="K104" s="18">
        <f t="shared" si="13"/>
        <v>2.5301407258436118E-2</v>
      </c>
    </row>
    <row r="105" spans="1:11" x14ac:dyDescent="0.25">
      <c r="A105" s="2">
        <v>92</v>
      </c>
      <c r="B105" s="2">
        <f t="shared" si="8"/>
        <v>9.2000000000000011</v>
      </c>
      <c r="D105">
        <f t="shared" si="9"/>
        <v>152.76541331386306</v>
      </c>
      <c r="E105">
        <f t="shared" ca="1" si="10"/>
        <v>-166.95798955374318</v>
      </c>
      <c r="F105">
        <f t="shared" ca="1" si="11"/>
        <v>-14.192576239880111</v>
      </c>
      <c r="G105" s="17">
        <f t="shared" si="14"/>
        <v>155.88307481006436</v>
      </c>
      <c r="H105" s="18">
        <f t="shared" si="15"/>
        <v>2.4299533012240141E-2</v>
      </c>
      <c r="I105" s="17">
        <f>H105/(H105+$K$6)</f>
        <v>2.4299473965653159E-6</v>
      </c>
      <c r="J105" s="8">
        <f t="shared" ca="1" si="12"/>
        <v>155.88266153517887</v>
      </c>
      <c r="K105" s="18">
        <f t="shared" si="13"/>
        <v>2.429947396565316E-2</v>
      </c>
    </row>
    <row r="106" spans="1:11" x14ac:dyDescent="0.25">
      <c r="A106" s="2">
        <v>93</v>
      </c>
      <c r="B106" s="2">
        <f t="shared" si="8"/>
        <v>9.3000000000000007</v>
      </c>
      <c r="D106">
        <f t="shared" si="9"/>
        <v>149.71010504758581</v>
      </c>
      <c r="E106">
        <f t="shared" ca="1" si="10"/>
        <v>-70.586921298351058</v>
      </c>
      <c r="F106">
        <f t="shared" ca="1" si="11"/>
        <v>79.123183749234755</v>
      </c>
      <c r="G106" s="17">
        <f t="shared" si="14"/>
        <v>152.76541331386306</v>
      </c>
      <c r="H106" s="18">
        <f t="shared" si="15"/>
        <v>2.3337271504955431E-2</v>
      </c>
      <c r="I106" s="17">
        <f>H106/(H106+$K$6)</f>
        <v>2.3337217042258403E-6</v>
      </c>
      <c r="J106" s="8">
        <f t="shared" ca="1" si="12"/>
        <v>152.76524145339357</v>
      </c>
      <c r="K106" s="18">
        <f t="shared" si="13"/>
        <v>2.3337217042258402E-2</v>
      </c>
    </row>
    <row r="107" spans="1:11" x14ac:dyDescent="0.25">
      <c r="A107" s="2">
        <v>94</v>
      </c>
      <c r="B107" s="2">
        <f t="shared" si="8"/>
        <v>9.4</v>
      </c>
      <c r="D107">
        <f t="shared" si="9"/>
        <v>146.71590294663409</v>
      </c>
      <c r="E107">
        <f t="shared" ca="1" si="10"/>
        <v>16.638332135737787</v>
      </c>
      <c r="F107">
        <f t="shared" ca="1" si="11"/>
        <v>163.35423508237187</v>
      </c>
      <c r="G107" s="17">
        <f t="shared" si="14"/>
        <v>149.71010504758581</v>
      </c>
      <c r="H107" s="18">
        <f t="shared" si="15"/>
        <v>2.2413115553359196E-2</v>
      </c>
      <c r="I107" s="17">
        <f>H107/(H107+$K$6)</f>
        <v>2.2413065318696908E-6</v>
      </c>
      <c r="J107" s="8">
        <f t="shared" ca="1" si="12"/>
        <v>149.71013562826357</v>
      </c>
      <c r="K107" s="18">
        <f t="shared" si="13"/>
        <v>2.2413065318696905E-2</v>
      </c>
    </row>
    <row r="108" spans="1:11" x14ac:dyDescent="0.25">
      <c r="A108" s="2">
        <v>95</v>
      </c>
      <c r="B108" s="2">
        <f t="shared" si="8"/>
        <v>9.5</v>
      </c>
      <c r="D108">
        <f t="shared" si="9"/>
        <v>143.7815848877014</v>
      </c>
      <c r="E108">
        <f t="shared" ca="1" si="10"/>
        <v>194.97497895237214</v>
      </c>
      <c r="F108">
        <f t="shared" ca="1" si="11"/>
        <v>338.75656384007357</v>
      </c>
      <c r="G108" s="17">
        <f t="shared" si="14"/>
        <v>146.71590294663409</v>
      </c>
      <c r="H108" s="18">
        <f t="shared" si="15"/>
        <v>2.152555617744617E-2</v>
      </c>
      <c r="I108" s="17">
        <f>H108/(H108+$K$6)</f>
        <v>2.1525509842589033E-6</v>
      </c>
      <c r="J108" s="8">
        <f t="shared" ca="1" si="12"/>
        <v>146.71631632394772</v>
      </c>
      <c r="K108" s="18">
        <f t="shared" si="13"/>
        <v>2.1525509842589035E-2</v>
      </c>
    </row>
    <row r="109" spans="1:11" x14ac:dyDescent="0.25">
      <c r="A109" s="2">
        <v>96</v>
      </c>
      <c r="B109" s="2">
        <f t="shared" si="8"/>
        <v>9.6000000000000014</v>
      </c>
      <c r="D109">
        <f t="shared" si="9"/>
        <v>140.90595318994738</v>
      </c>
      <c r="E109">
        <f t="shared" ca="1" si="10"/>
        <v>2.7831196728185637</v>
      </c>
      <c r="F109">
        <f t="shared" ca="1" si="11"/>
        <v>143.68907286276595</v>
      </c>
      <c r="G109" s="17">
        <f t="shared" si="14"/>
        <v>143.7815848877014</v>
      </c>
      <c r="H109" s="18">
        <f t="shared" si="15"/>
        <v>2.0673144152819303E-2</v>
      </c>
      <c r="I109" s="17">
        <f>H109/(H109+$K$6)</f>
        <v>2.0673101415018742E-6</v>
      </c>
      <c r="J109" s="8">
        <f t="shared" ca="1" si="12"/>
        <v>143.78158469645035</v>
      </c>
      <c r="K109" s="18">
        <f t="shared" si="13"/>
        <v>2.0673101415018737E-2</v>
      </c>
    </row>
    <row r="110" spans="1:11" x14ac:dyDescent="0.25">
      <c r="A110" s="2">
        <v>97</v>
      </c>
      <c r="B110" s="2">
        <f t="shared" si="8"/>
        <v>9.7000000000000011</v>
      </c>
      <c r="D110">
        <f t="shared" si="9"/>
        <v>138.08783412614844</v>
      </c>
      <c r="E110">
        <f t="shared" ca="1" si="10"/>
        <v>-99.051215559258736</v>
      </c>
      <c r="F110">
        <f t="shared" ca="1" si="11"/>
        <v>39.0366185668897</v>
      </c>
      <c r="G110" s="17">
        <f t="shared" si="14"/>
        <v>140.90595318994738</v>
      </c>
      <c r="H110" s="18">
        <f t="shared" si="15"/>
        <v>1.985448764436766E-2</v>
      </c>
      <c r="I110" s="17">
        <f>H110/(H110+$K$6)</f>
        <v>1.9854448224377964E-6</v>
      </c>
      <c r="J110" s="8">
        <f t="shared" ca="1" si="12"/>
        <v>140.9057509340044</v>
      </c>
      <c r="K110" s="18">
        <f t="shared" si="13"/>
        <v>1.9854448224377964E-2</v>
      </c>
    </row>
    <row r="111" spans="1:11" x14ac:dyDescent="0.25">
      <c r="A111" s="2">
        <v>98</v>
      </c>
      <c r="B111" s="2">
        <f t="shared" si="8"/>
        <v>9.8000000000000007</v>
      </c>
      <c r="D111">
        <f t="shared" si="9"/>
        <v>135.32607744362548</v>
      </c>
      <c r="E111">
        <f t="shared" ca="1" si="10"/>
        <v>-99.29687668619971</v>
      </c>
      <c r="F111">
        <f t="shared" ca="1" si="11"/>
        <v>36.02920075742577</v>
      </c>
      <c r="G111" s="17">
        <f t="shared" si="14"/>
        <v>138.08783412614844</v>
      </c>
      <c r="H111" s="18">
        <f t="shared" si="15"/>
        <v>1.9068249933650701E-2</v>
      </c>
      <c r="I111" s="17">
        <f>H111/(H111+$K$6)</f>
        <v>1.9068213573904479E-6</v>
      </c>
      <c r="J111" s="8">
        <f t="shared" ca="1" si="12"/>
        <v>138.08763951856662</v>
      </c>
      <c r="K111" s="18">
        <f t="shared" si="13"/>
        <v>1.906821357390448E-2</v>
      </c>
    </row>
    <row r="112" spans="1:11" x14ac:dyDescent="0.25">
      <c r="A112" s="2">
        <v>99</v>
      </c>
      <c r="B112" s="2">
        <f t="shared" si="8"/>
        <v>9.9</v>
      </c>
      <c r="D112">
        <f t="shared" si="9"/>
        <v>132.61955589475298</v>
      </c>
      <c r="E112">
        <f t="shared" ca="1" si="10"/>
        <v>-28.036738777507381</v>
      </c>
      <c r="F112">
        <f t="shared" ca="1" si="11"/>
        <v>104.5828171172456</v>
      </c>
      <c r="G112" s="17">
        <f t="shared" si="14"/>
        <v>135.32607744362548</v>
      </c>
      <c r="H112" s="18">
        <f t="shared" si="15"/>
        <v>1.8313147236278131E-2</v>
      </c>
      <c r="I112" s="17">
        <f>H112/(H112+$K$6)</f>
        <v>1.8313113699203377E-6</v>
      </c>
      <c r="J112" s="8">
        <f t="shared" ca="1" si="12"/>
        <v>135.32602114314329</v>
      </c>
      <c r="K112" s="18">
        <f t="shared" si="13"/>
        <v>1.8313113699203378E-2</v>
      </c>
    </row>
    <row r="113" spans="1:11" x14ac:dyDescent="0.25">
      <c r="A113" s="2">
        <v>100</v>
      </c>
      <c r="B113" s="2">
        <f t="shared" si="8"/>
        <v>10</v>
      </c>
      <c r="D113">
        <f t="shared" si="9"/>
        <v>129.96716477685791</v>
      </c>
      <c r="E113">
        <f t="shared" ca="1" si="10"/>
        <v>-152.15905281916625</v>
      </c>
      <c r="F113">
        <f t="shared" ca="1" si="11"/>
        <v>-22.191888042308335</v>
      </c>
      <c r="G113" s="27">
        <f t="shared" si="14"/>
        <v>132.61955589475298</v>
      </c>
      <c r="H113" s="29">
        <f t="shared" si="15"/>
        <v>1.7587946605721515E-2</v>
      </c>
      <c r="I113" s="27">
        <f>H113/(H113+$K$6)</f>
        <v>1.7587915672189339E-6</v>
      </c>
      <c r="J113" s="28">
        <f t="shared" ca="1" si="12"/>
        <v>132.61928361369087</v>
      </c>
      <c r="K113" s="29">
        <f t="shared" si="13"/>
        <v>1.7587915672189341E-2</v>
      </c>
    </row>
  </sheetData>
  <sortState xmlns:xlrd2="http://schemas.microsoft.com/office/spreadsheetml/2017/richdata2" ref="Q46:R56">
    <sortCondition descending="1" ref="R46"/>
  </sortState>
  <mergeCells count="2">
    <mergeCell ref="G10:H10"/>
    <mergeCell ref="I10:K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dcterms:created xsi:type="dcterms:W3CDTF">2020-07-02T13:26:35Z</dcterms:created>
  <dcterms:modified xsi:type="dcterms:W3CDTF">2020-07-02T15:41:33Z</dcterms:modified>
</cp:coreProperties>
</file>